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534a1defcf7f9d1a/Company Models CloudSave/UEC/"/>
    </mc:Choice>
  </mc:AlternateContent>
  <xr:revisionPtr revIDLastSave="713" documentId="11_21CD873398BCB002ECBE0D25CD91A8B13DF65BD3" xr6:coauthVersionLast="47" xr6:coauthVersionMax="47" xr10:uidLastSave="{8A478BDF-337D-4572-A48B-5E0BECD35987}"/>
  <bookViews>
    <workbookView xWindow="-110" yWindow="-110" windowWidth="38620" windowHeight="21220" activeTab="2" xr2:uid="{00000000-000D-0000-FFFF-FFFF00000000}"/>
  </bookViews>
  <sheets>
    <sheet name="Info" sheetId="1" r:id="rId1"/>
    <sheet name="Main" sheetId="2"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4" i="7" l="1"/>
  <c r="O93" i="7"/>
  <c r="O94" i="7" s="1"/>
  <c r="P93" i="7"/>
  <c r="P85" i="7"/>
  <c r="P86" i="7" s="1"/>
  <c r="P72" i="7"/>
  <c r="P78" i="7" s="1"/>
  <c r="P67" i="7"/>
  <c r="P59" i="7"/>
  <c r="P22" i="7"/>
  <c r="R78" i="7"/>
  <c r="Q76" i="7"/>
  <c r="Q70" i="7"/>
  <c r="Q72" i="7" s="1"/>
  <c r="K116" i="7"/>
  <c r="L116" i="7"/>
  <c r="M116" i="7"/>
  <c r="N116" i="7"/>
  <c r="O116" i="7"/>
  <c r="P116" i="7"/>
  <c r="Q116" i="7"/>
  <c r="R116" i="7"/>
  <c r="S116" i="7"/>
  <c r="Q22" i="7"/>
  <c r="R22" i="7"/>
  <c r="S22" i="7"/>
  <c r="Q28" i="7"/>
  <c r="R28" i="7"/>
  <c r="S28" i="7"/>
  <c r="Q39" i="7"/>
  <c r="R39" i="7"/>
  <c r="S39" i="7"/>
  <c r="S48" i="7"/>
  <c r="S49" i="7"/>
  <c r="Q59" i="7"/>
  <c r="Q67" i="7" s="1"/>
  <c r="R59" i="7"/>
  <c r="R67" i="7" s="1"/>
  <c r="S59" i="7"/>
  <c r="S67" i="7" s="1"/>
  <c r="R72" i="7"/>
  <c r="S72" i="7"/>
  <c r="S78" i="7" s="1"/>
  <c r="Q85" i="7"/>
  <c r="R85" i="7"/>
  <c r="S85" i="7"/>
  <c r="Q93" i="7"/>
  <c r="Q94" i="7" s="1"/>
  <c r="R93" i="7"/>
  <c r="R94" i="7" s="1"/>
  <c r="S93" i="7"/>
  <c r="S94" i="7" s="1"/>
  <c r="K94" i="7"/>
  <c r="L94" i="7"/>
  <c r="M94" i="7"/>
  <c r="N94" i="7"/>
  <c r="K85" i="7"/>
  <c r="L85" i="7"/>
  <c r="M85" i="7"/>
  <c r="N85" i="7"/>
  <c r="O85" i="7"/>
  <c r="K72" i="7"/>
  <c r="K78" i="7" s="1"/>
  <c r="L72" i="7"/>
  <c r="L78" i="7" s="1"/>
  <c r="M72" i="7"/>
  <c r="M78" i="7" s="1"/>
  <c r="N72" i="7"/>
  <c r="N78" i="7" s="1"/>
  <c r="O72" i="7"/>
  <c r="O78" i="7" s="1"/>
  <c r="K59" i="7"/>
  <c r="K67" i="7" s="1"/>
  <c r="L59" i="7"/>
  <c r="L67" i="7" s="1"/>
  <c r="M59" i="7"/>
  <c r="M67" i="7" s="1"/>
  <c r="N59" i="7"/>
  <c r="N67" i="7" s="1"/>
  <c r="O59" i="7"/>
  <c r="O67" i="7" s="1"/>
  <c r="K39" i="7"/>
  <c r="L39" i="7"/>
  <c r="M39" i="7"/>
  <c r="N39" i="7"/>
  <c r="O39" i="7"/>
  <c r="K28" i="7"/>
  <c r="L28" i="7"/>
  <c r="M28" i="7"/>
  <c r="N28" i="7"/>
  <c r="O28" i="7"/>
  <c r="K22" i="7"/>
  <c r="L22" i="7"/>
  <c r="M22" i="7"/>
  <c r="N22" i="7"/>
  <c r="O22" i="7"/>
  <c r="B3" i="2" a="1"/>
  <c r="B3" i="2" s="1"/>
  <c r="B2" i="2" a="1"/>
  <c r="B2" i="2" s="1"/>
  <c r="P88" i="7" l="1"/>
  <c r="S88" i="7"/>
  <c r="R88" i="7"/>
  <c r="Q78" i="7"/>
  <c r="M88" i="7"/>
  <c r="L88" i="7"/>
  <c r="O88" i="7"/>
  <c r="K88" i="7"/>
  <c r="N88" i="7"/>
  <c r="Q86" i="7"/>
  <c r="R86" i="7"/>
  <c r="Q88" i="7"/>
  <c r="R29" i="7"/>
  <c r="R40" i="7" s="1"/>
  <c r="R42" i="7" s="1"/>
  <c r="R45" i="7" s="1"/>
  <c r="S86" i="7"/>
  <c r="Q29" i="7"/>
  <c r="Q40" i="7" s="1"/>
  <c r="Q42" i="7" s="1"/>
  <c r="Q45" i="7" s="1"/>
  <c r="Q47" i="7" s="1"/>
  <c r="S29" i="7"/>
  <c r="S40" i="7" s="1"/>
  <c r="S42" i="7" s="1"/>
  <c r="S45" i="7" s="1"/>
  <c r="S47" i="7" s="1"/>
  <c r="O29" i="7"/>
  <c r="O40" i="7" s="1"/>
  <c r="O42" i="7" s="1"/>
  <c r="O45" i="7" s="1"/>
  <c r="O47" i="7" s="1"/>
  <c r="N29" i="7"/>
  <c r="N40" i="7" s="1"/>
  <c r="N42" i="7" s="1"/>
  <c r="N45" i="7" s="1"/>
  <c r="N86" i="7"/>
  <c r="K86" i="7"/>
  <c r="M86" i="7"/>
  <c r="L86" i="7"/>
  <c r="K29" i="7"/>
  <c r="K40" i="7" s="1"/>
  <c r="K42" i="7" s="1"/>
  <c r="K45" i="7" s="1"/>
  <c r="M29" i="7"/>
  <c r="M40" i="7" s="1"/>
  <c r="M42" i="7" s="1"/>
  <c r="M45" i="7" s="1"/>
  <c r="M46" i="7" s="1"/>
  <c r="L29" i="7"/>
  <c r="L40" i="7" s="1"/>
  <c r="L42" i="7" s="1"/>
  <c r="L45" i="7" s="1"/>
  <c r="O86" i="7"/>
  <c r="B4" i="2"/>
  <c r="S46" i="7" l="1"/>
  <c r="R46" i="7"/>
  <c r="R47" i="7"/>
  <c r="Q46" i="7"/>
  <c r="O46" i="7"/>
  <c r="N47" i="7"/>
  <c r="N46" i="7"/>
  <c r="M47" i="7"/>
  <c r="L47" i="7"/>
  <c r="L46" i="7"/>
  <c r="K46" i="7"/>
  <c r="K47"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<sst xmlns="http://schemas.openxmlformats.org/spreadsheetml/2006/main" count="2520" uniqueCount="572">
  <si>
    <t>Company Name</t>
  </si>
  <si>
    <t>Ticker</t>
  </si>
  <si>
    <t>UEC</t>
  </si>
  <si>
    <t>Price</t>
  </si>
  <si>
    <t>Shares</t>
  </si>
  <si>
    <t>MC</t>
  </si>
  <si>
    <t>Cash</t>
  </si>
  <si>
    <t>Debt</t>
  </si>
  <si>
    <t>EV</t>
  </si>
  <si>
    <t>2007</t>
  </si>
  <si>
    <t>2008</t>
  </si>
  <si>
    <t>2009</t>
  </si>
  <si>
    <t>2010</t>
  </si>
  <si>
    <t>2011</t>
  </si>
  <si>
    <t>2012</t>
  </si>
  <si>
    <t>2013</t>
  </si>
  <si>
    <t>2014</t>
  </si>
  <si>
    <t>2015</t>
  </si>
  <si>
    <t>2016</t>
  </si>
  <si>
    <t>2017</t>
  </si>
  <si>
    <t>2018</t>
  </si>
  <si>
    <t>2019</t>
  </si>
  <si>
    <t>2020</t>
  </si>
  <si>
    <t>2021</t>
  </si>
  <si>
    <t>2022</t>
  </si>
  <si>
    <t>TTM</t>
  </si>
  <si>
    <t>Revenue per share</t>
  </si>
  <si>
    <t>- -</t>
  </si>
  <si>
    <t>0.18</t>
  </si>
  <si>
    <t>0.11</t>
  </si>
  <si>
    <t>0.03</t>
  </si>
  <si>
    <t>0.09</t>
  </si>
  <si>
    <t>0.08</t>
  </si>
  <si>
    <t>Earnings per share</t>
  </si>
  <si>
    <t>(0.44)</t>
  </si>
  <si>
    <t>(0.49)</t>
  </si>
  <si>
    <t>(0.29)</t>
  </si>
  <si>
    <t>(0.25)</t>
  </si>
  <si>
    <t>(0.43)</t>
  </si>
  <si>
    <t>(0.32)</t>
  </si>
  <si>
    <t>(0.26)</t>
  </si>
  <si>
    <t>(0.16)</t>
  </si>
  <si>
    <t>(0.14)</t>
  </si>
  <si>
    <t>(0.11)</t>
  </si>
  <si>
    <t>(0.10)</t>
  </si>
  <si>
    <t>(0.08)</t>
  </si>
  <si>
    <t>(0.07)</t>
  </si>
  <si>
    <t>0.02</t>
  </si>
  <si>
    <t>FCF per share</t>
  </si>
  <si>
    <t>(0.23)</t>
  </si>
  <si>
    <t>(0.45)</t>
  </si>
  <si>
    <t>(0.21)</t>
  </si>
  <si>
    <t>(0.09)</t>
  </si>
  <si>
    <t>(0.41)</t>
  </si>
  <si>
    <t>(0.24)</t>
  </si>
  <si>
    <t>(0.13)</t>
  </si>
  <si>
    <t>(0.12)</t>
  </si>
  <si>
    <t>(0.20)</t>
  </si>
  <si>
    <t>(0.02)</t>
  </si>
  <si>
    <t>Dividends per share</t>
  </si>
  <si>
    <t>CAPEX per share</t>
  </si>
  <si>
    <t>10.94</t>
  </si>
  <si>
    <t>0.00</t>
  </si>
  <si>
    <t>0.01</t>
  </si>
  <si>
    <t>0.07</t>
  </si>
  <si>
    <t>Book Value per sh.</t>
  </si>
  <si>
    <t>0.28</t>
  </si>
  <si>
    <t>0.72</t>
  </si>
  <si>
    <t>0.80</t>
  </si>
  <si>
    <t>0.71</t>
  </si>
  <si>
    <t>0.93</t>
  </si>
  <si>
    <t>0.97</t>
  </si>
  <si>
    <t>0.67</t>
  </si>
  <si>
    <t>0.44</t>
  </si>
  <si>
    <t>0.34</t>
  </si>
  <si>
    <t>0.29</t>
  </si>
  <si>
    <t>0.36</t>
  </si>
  <si>
    <t>0.40</t>
  </si>
  <si>
    <t>0.42</t>
  </si>
  <si>
    <t>0.35</t>
  </si>
  <si>
    <t>1.21</t>
  </si>
  <si>
    <t>1.29</t>
  </si>
  <si>
    <t>Comm.Shares outs.</t>
  </si>
  <si>
    <t>36</t>
  </si>
  <si>
    <t>39</t>
  </si>
  <si>
    <t>47</t>
  </si>
  <si>
    <t>59</t>
  </si>
  <si>
    <t>64</t>
  </si>
  <si>
    <t>78</t>
  </si>
  <si>
    <t>85</t>
  </si>
  <si>
    <t>89</t>
  </si>
  <si>
    <t>92</t>
  </si>
  <si>
    <t>106</t>
  </si>
  <si>
    <t>128</t>
  </si>
  <si>
    <t>157</t>
  </si>
  <si>
    <t>176</t>
  </si>
  <si>
    <t>183</t>
  </si>
  <si>
    <t>210</t>
  </si>
  <si>
    <t>271</t>
  </si>
  <si>
    <t>290</t>
  </si>
  <si>
    <t>Avg. annual P/E ratio</t>
  </si>
  <si>
    <t>(9.5)</t>
  </si>
  <si>
    <t>(4.1)</t>
  </si>
  <si>
    <t>(7.2)</t>
  </si>
  <si>
    <t>(14.5)</t>
  </si>
  <si>
    <t>(8.7)</t>
  </si>
  <si>
    <t>(8.3)</t>
  </si>
  <si>
    <t>(5.3)</t>
  </si>
  <si>
    <t>(6.0)</t>
  </si>
  <si>
    <t>(5.8)</t>
  </si>
  <si>
    <t>(10.3)</t>
  </si>
  <si>
    <t>(13.4)</t>
  </si>
  <si>
    <t>(12.1)</t>
  </si>
  <si>
    <t>(12.3)</t>
  </si>
  <si>
    <t>(41.6)</t>
  </si>
  <si>
    <t>202.8</t>
  </si>
  <si>
    <t>203.8</t>
  </si>
  <si>
    <t>P/E to S&amp;P500</t>
  </si>
  <si>
    <t>(0.5)</t>
  </si>
  <si>
    <t>(0.2)</t>
  </si>
  <si>
    <t>(0.1)</t>
  </si>
  <si>
    <t>(0.7)</t>
  </si>
  <si>
    <t>(0.6)</t>
  </si>
  <si>
    <t>(0.3)</t>
  </si>
  <si>
    <t>(0.4)</t>
  </si>
  <si>
    <t>(1.4)</t>
  </si>
  <si>
    <t>9.6</t>
  </si>
  <si>
    <t>9.3</t>
  </si>
  <si>
    <t>Avg. annual div. yield</t>
  </si>
  <si>
    <t>Revenue (m)</t>
  </si>
  <si>
    <t>14</t>
  </si>
  <si>
    <t>9</t>
  </si>
  <si>
    <t>3</t>
  </si>
  <si>
    <t>23</t>
  </si>
  <si>
    <t>Operating margin</t>
  </si>
  <si>
    <t>(Infinity)%</t>
  </si>
  <si>
    <t>(178.9)%</t>
  </si>
  <si>
    <t>(241.6)%</t>
  </si>
  <si>
    <t>(660.3)%</t>
  </si>
  <si>
    <t>(98.1)%</t>
  </si>
  <si>
    <t>(2,983.2)%</t>
  </si>
  <si>
    <t>Depreciation (m)</t>
  </si>
  <si>
    <t>0</t>
  </si>
  <si>
    <t>1</t>
  </si>
  <si>
    <t>4</t>
  </si>
  <si>
    <t>Net profit (m)</t>
  </si>
  <si>
    <t>(16)</t>
  </si>
  <si>
    <t>(19)</t>
  </si>
  <si>
    <t>(14)</t>
  </si>
  <si>
    <t>(27)</t>
  </si>
  <si>
    <t>(25)</t>
  </si>
  <si>
    <t>(22)</t>
  </si>
  <si>
    <t>(26)</t>
  </si>
  <si>
    <t>(23)</t>
  </si>
  <si>
    <t>(17)</t>
  </si>
  <si>
    <t>(18)</t>
  </si>
  <si>
    <t>(15)</t>
  </si>
  <si>
    <t>5</t>
  </si>
  <si>
    <t>7</t>
  </si>
  <si>
    <t>Income tax rate</t>
  </si>
  <si>
    <t>1.2%</t>
  </si>
  <si>
    <t>(1.0)%</t>
  </si>
  <si>
    <t>0.2%</t>
  </si>
  <si>
    <t>0.0%</t>
  </si>
  <si>
    <t>0.3%</t>
  </si>
  <si>
    <t>3.8%</t>
  </si>
  <si>
    <t>0.1%</t>
  </si>
  <si>
    <t>(0.1)%</t>
  </si>
  <si>
    <t>(0.0)%</t>
  </si>
  <si>
    <t>Net profit margin</t>
  </si>
  <si>
    <t>(182.3)%</t>
  </si>
  <si>
    <t>(242.2)%</t>
  </si>
  <si>
    <t>(758.5)%</t>
  </si>
  <si>
    <t>22.7%</t>
  </si>
  <si>
    <t>1,760.3%</t>
  </si>
  <si>
    <t>Working capital (m)</t>
  </si>
  <si>
    <t>10</t>
  </si>
  <si>
    <t>13</t>
  </si>
  <si>
    <t>24</t>
  </si>
  <si>
    <t>16</t>
  </si>
  <si>
    <t>30</t>
  </si>
  <si>
    <t>22</t>
  </si>
  <si>
    <t>11</t>
  </si>
  <si>
    <t>6</t>
  </si>
  <si>
    <t>21</t>
  </si>
  <si>
    <t>(4)</t>
  </si>
  <si>
    <t>17</t>
  </si>
  <si>
    <t>62</t>
  </si>
  <si>
    <t>94</t>
  </si>
  <si>
    <t>37</t>
  </si>
  <si>
    <t>Long-term debt (m)</t>
  </si>
  <si>
    <t>19</t>
  </si>
  <si>
    <t>18</t>
  </si>
  <si>
    <t>20</t>
  </si>
  <si>
    <t>Equity (m)</t>
  </si>
  <si>
    <t>28</t>
  </si>
  <si>
    <t>38</t>
  </si>
  <si>
    <t>42</t>
  </si>
  <si>
    <t>76</t>
  </si>
  <si>
    <t>57</t>
  </si>
  <si>
    <t>31</t>
  </si>
  <si>
    <t>46</t>
  </si>
  <si>
    <t>63</t>
  </si>
  <si>
    <t>74</t>
  </si>
  <si>
    <t>151</t>
  </si>
  <si>
    <t>327</t>
  </si>
  <si>
    <t>581</t>
  </si>
  <si>
    <t>ROIC</t>
  </si>
  <si>
    <t>(156.4)%</t>
  </si>
  <si>
    <t>(67.9)%</t>
  </si>
  <si>
    <t>(35.7)%</t>
  </si>
  <si>
    <t>(31.4)%</t>
  </si>
  <si>
    <t>(32.3)%</t>
  </si>
  <si>
    <t>(36.9)%</t>
  </si>
  <si>
    <t>(38.0)%</t>
  </si>
  <si>
    <t>(26.4)%</t>
  </si>
  <si>
    <t>(21.6)%</t>
  </si>
  <si>
    <t>(19.4)%</t>
  </si>
  <si>
    <t>(14.2)%</t>
  </si>
  <si>
    <t>(12.5)%</t>
  </si>
  <si>
    <t>(7.6)%</t>
  </si>
  <si>
    <t>2.0%</t>
  </si>
  <si>
    <t>Return on capital</t>
  </si>
  <si>
    <t>(152.7)%</t>
  </si>
  <si>
    <t>(65.2)%</t>
  </si>
  <si>
    <t>(35.0)%</t>
  </si>
  <si>
    <t>(29.4)%</t>
  </si>
  <si>
    <t>(41.8)%</t>
  </si>
  <si>
    <t>(29.5)%</t>
  </si>
  <si>
    <t>(29.8)%</t>
  </si>
  <si>
    <t>(35.1)%</t>
  </si>
  <si>
    <t>(25.6)%</t>
  </si>
  <si>
    <t>(20.9)%</t>
  </si>
  <si>
    <t>(17.4)%</t>
  </si>
  <si>
    <t>(13.8)%</t>
  </si>
  <si>
    <t>(12.2)%</t>
  </si>
  <si>
    <t>(7.0)%</t>
  </si>
  <si>
    <t>1.9%</t>
  </si>
  <si>
    <t>Return on equity</t>
  </si>
  <si>
    <t>(159.6)%</t>
  </si>
  <si>
    <t>(68.1)%</t>
  </si>
  <si>
    <t>(34.4)%</t>
  </si>
  <si>
    <t>(46.3)%</t>
  </si>
  <si>
    <t>(33.0)%</t>
  </si>
  <si>
    <t>(38.1)%</t>
  </si>
  <si>
    <t>(65.9)%</t>
  </si>
  <si>
    <t>(75.4)%</t>
  </si>
  <si>
    <t>(56.9)%</t>
  </si>
  <si>
    <t>(39.0)%</t>
  </si>
  <si>
    <t>(28.2)%</t>
  </si>
  <si>
    <t>(23.1)%</t>
  </si>
  <si>
    <t>(22.7)%</t>
  </si>
  <si>
    <t>(9.8)%</t>
  </si>
  <si>
    <t>1.6%</t>
  </si>
  <si>
    <t>1.3%</t>
  </si>
  <si>
    <t>Plowback ratio</t>
  </si>
  <si>
    <t>100.0%</t>
  </si>
  <si>
    <t>Div.&amp;Repurch./FCF</t>
  </si>
  <si>
    <t>309.0%</t>
  </si>
  <si>
    <t>1,884.6%</t>
  </si>
  <si>
    <t>2004</t>
  </si>
  <si>
    <t>2005</t>
  </si>
  <si>
    <t>2006</t>
  </si>
  <si>
    <t>Revenue</t>
  </si>
  <si>
    <t>COGS</t>
  </si>
  <si>
    <t>8</t>
  </si>
  <si>
    <t>12</t>
  </si>
  <si>
    <t>Gross Profit</t>
  </si>
  <si>
    <t>(7)</t>
  </si>
  <si>
    <t>(11)</t>
  </si>
  <si>
    <t>(12)</t>
  </si>
  <si>
    <t>(5)</t>
  </si>
  <si>
    <t>Gross Profit Ratio</t>
  </si>
  <si>
    <t>100.00%</t>
  </si>
  <si>
    <t>41.04%</t>
  </si>
  <si>
    <t>(121.62)%</t>
  </si>
  <si>
    <t>(219.32)%</t>
  </si>
  <si>
    <t>31.49%</t>
  </si>
  <si>
    <t>Operating Expenses</t>
  </si>
  <si>
    <t>15</t>
  </si>
  <si>
    <t>27</t>
  </si>
  <si>
    <t>R&amp;D Expenses</t>
  </si>
  <si>
    <t>2</t>
  </si>
  <si>
    <t>Selling, G&amp;A Exp.</t>
  </si>
  <si>
    <t>29</t>
  </si>
  <si>
    <t>General and Admin. Exp.</t>
  </si>
  <si>
    <t>Selling and Marketing Exp.</t>
  </si>
  <si>
    <t>Other Expenses</t>
  </si>
  <si>
    <t>(0)</t>
  </si>
  <si>
    <t>COGS and Expenses</t>
  </si>
  <si>
    <t>Interest Income</t>
  </si>
  <si>
    <t>Interest Expense</t>
  </si>
  <si>
    <t>Depreciation and Amortization</t>
  </si>
  <si>
    <t>EBITDA</t>
  </si>
  <si>
    <t>(2)</t>
  </si>
  <si>
    <t>(13)</t>
  </si>
  <si>
    <t>EBITDA ratio</t>
  </si>
  <si>
    <t>(77,210.84)%</t>
  </si>
  <si>
    <t>(182.55)%</t>
  </si>
  <si>
    <t>(211.19)%</t>
  </si>
  <si>
    <t>(544.78)%</t>
  </si>
  <si>
    <t>35.17%</t>
  </si>
  <si>
    <t>Operating Income</t>
  </si>
  <si>
    <t>(28)</t>
  </si>
  <si>
    <t>(20)</t>
  </si>
  <si>
    <t>Operating Income ratio</t>
  </si>
  <si>
    <t>(178.86)%</t>
  </si>
  <si>
    <t>(241.63)%</t>
  </si>
  <si>
    <t>(660.25)%</t>
  </si>
  <si>
    <t>(98.05)%</t>
  </si>
  <si>
    <t>Total Other Income Exp.(Gains)</t>
  </si>
  <si>
    <t>(1)</t>
  </si>
  <si>
    <t>(3)</t>
  </si>
  <si>
    <t>Income Before Tax</t>
  </si>
  <si>
    <t>Income Before Tax ratio</t>
  </si>
  <si>
    <t>(182.78)%</t>
  </si>
  <si>
    <t>(242.33)%</t>
  </si>
  <si>
    <t>(759.65)%</t>
  </si>
  <si>
    <t>22.65%</t>
  </si>
  <si>
    <t>Income Tax Expense (Gain)</t>
  </si>
  <si>
    <t>Net Income</t>
  </si>
  <si>
    <t>Net Income Ratio</t>
  </si>
  <si>
    <t>(182.33)%</t>
  </si>
  <si>
    <t>(242.21)%</t>
  </si>
  <si>
    <t>(758.50)%</t>
  </si>
  <si>
    <t>22.68%</t>
  </si>
  <si>
    <t>EPS</t>
  </si>
  <si>
    <t>(0.56)</t>
  </si>
  <si>
    <t>(0.40)</t>
  </si>
  <si>
    <t>EPS Diluted</t>
  </si>
  <si>
    <t>Weighted Avg. Shares Outs.</t>
  </si>
  <si>
    <t>26</t>
  </si>
  <si>
    <t>Weighted Avg. Shares Outs. Dil.</t>
  </si>
  <si>
    <t>280</t>
  </si>
  <si>
    <t>Cash and Cash Equivalents</t>
  </si>
  <si>
    <t>25</t>
  </si>
  <si>
    <t>44</t>
  </si>
  <si>
    <t>33</t>
  </si>
  <si>
    <t>Short-Term Investments</t>
  </si>
  <si>
    <t>Cash &amp; Short-Term Investments</t>
  </si>
  <si>
    <t>Net Receivables</t>
  </si>
  <si>
    <t>Inventory</t>
  </si>
  <si>
    <t>67</t>
  </si>
  <si>
    <t>Other Current Assets</t>
  </si>
  <si>
    <t>Total Current Assets</t>
  </si>
  <si>
    <t>34</t>
  </si>
  <si>
    <t>75</t>
  </si>
  <si>
    <t>102</t>
  </si>
  <si>
    <t>PP&amp;E</t>
  </si>
  <si>
    <t>52</t>
  </si>
  <si>
    <t>50</t>
  </si>
  <si>
    <t>45</t>
  </si>
  <si>
    <t>71</t>
  </si>
  <si>
    <t>202</t>
  </si>
  <si>
    <t>Goodwill</t>
  </si>
  <si>
    <t>Intangible Assets</t>
  </si>
  <si>
    <t>Goodwill and Intangible Assets</t>
  </si>
  <si>
    <t>Investments</t>
  </si>
  <si>
    <t>Tax Assets</t>
  </si>
  <si>
    <t>Other Non-Current Assets</t>
  </si>
  <si>
    <t>Total Non-Current Assets</t>
  </si>
  <si>
    <t>53</t>
  </si>
  <si>
    <t>48</t>
  </si>
  <si>
    <t>49</t>
  </si>
  <si>
    <t>81</t>
  </si>
  <si>
    <t>252</t>
  </si>
  <si>
    <t>Other Assets</t>
  </si>
  <si>
    <t>Total Assets</t>
  </si>
  <si>
    <t>65</t>
  </si>
  <si>
    <t>73</t>
  </si>
  <si>
    <t>58</t>
  </si>
  <si>
    <t>56</t>
  </si>
  <si>
    <t>72</t>
  </si>
  <si>
    <t>90</t>
  </si>
  <si>
    <t>101</t>
  </si>
  <si>
    <t>91</t>
  </si>
  <si>
    <t>170</t>
  </si>
  <si>
    <t>354</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</si>
  <si>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</si>
  <si>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</si>
  <si>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</si>
  <si>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</si>
  <si>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</si>
  <si>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</si>
  <si>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</si>
  <si>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</si>
  <si>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</si>
  <si>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</si>
  <si>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</si>
  <si>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</si>
  <si>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</si>
  <si>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</si>
  <si>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</si>
  <si>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</si>
  <si>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(33)</t>
  </si>
  <si>
    <t>(40)</t>
  </si>
  <si>
    <t>(54)</t>
  </si>
  <si>
    <t>(68)</t>
  </si>
  <si>
    <t>(96)</t>
  </si>
  <si>
    <t>(121)</t>
  </si>
  <si>
    <t>(143)</t>
  </si>
  <si>
    <t>(169)</t>
  </si>
  <si>
    <t>(192)</t>
  </si>
  <si>
    <t>(209)</t>
  </si>
  <si>
    <t>(227)</t>
  </si>
  <si>
    <t>(245)</t>
  </si>
  <si>
    <t>(262)</t>
  </si>
  <si>
    <t>(277)</t>
  </si>
  <si>
    <t>(292)</t>
  </si>
  <si>
    <t>(286)</t>
  </si>
  <si>
    <t>Other Compreh. Income(Loss)</t>
  </si>
  <si>
    <t>Other Total Stockhold. Equity</t>
  </si>
  <si>
    <t>43</t>
  </si>
  <si>
    <t>69</t>
  </si>
  <si>
    <t>110</t>
  </si>
  <si>
    <t>155</t>
  </si>
  <si>
    <t>197</t>
  </si>
  <si>
    <t>200</t>
  </si>
  <si>
    <t>208</t>
  </si>
  <si>
    <t>223</t>
  </si>
  <si>
    <t>240</t>
  </si>
  <si>
    <t>273</t>
  </si>
  <si>
    <t>308</t>
  </si>
  <si>
    <t>336</t>
  </si>
  <si>
    <t>341</t>
  </si>
  <si>
    <t>442</t>
  </si>
  <si>
    <t>Total Stockholders Equity</t>
  </si>
  <si>
    <t>Total Liab.&amp;Stockhold. Equity</t>
  </si>
  <si>
    <t>Minority Interest</t>
  </si>
  <si>
    <t>Total Liabilities &amp; Equity</t>
  </si>
  <si>
    <t>Deferred Income Tax</t>
  </si>
  <si>
    <t>Stock Based Compensation</t>
  </si>
  <si>
    <t>2,715</t>
  </si>
  <si>
    <t>Change in Working Capital</t>
  </si>
  <si>
    <t>(35)</t>
  </si>
  <si>
    <t>Accounts Receivable</t>
  </si>
  <si>
    <t>(29)</t>
  </si>
  <si>
    <t>(37)</t>
  </si>
  <si>
    <t>Other Working Capital</t>
  </si>
  <si>
    <t>Other Non-Cash Items</t>
  </si>
  <si>
    <t>(2,700)</t>
  </si>
  <si>
    <t>Cash Provided by Operating Activities</t>
  </si>
  <si>
    <t>(6)</t>
  </si>
  <si>
    <t>(10)</t>
  </si>
  <si>
    <t>(24)</t>
  </si>
  <si>
    <t>(21)</t>
  </si>
  <si>
    <t>(41)</t>
  </si>
  <si>
    <t>(53)</t>
  </si>
  <si>
    <t>CAPEX</t>
  </si>
  <si>
    <t>(398)</t>
  </si>
  <si>
    <t>Acquisitions Net</t>
  </si>
  <si>
    <t>(114)</t>
  </si>
  <si>
    <t>Purchases of Investments</t>
  </si>
  <si>
    <t>(30)</t>
  </si>
  <si>
    <t>Sales/Maturities of Investments</t>
  </si>
  <si>
    <t>32</t>
  </si>
  <si>
    <t>Other Investing Activities</t>
  </si>
  <si>
    <t>395</t>
  </si>
  <si>
    <t>Cash Used for Investing Activities</t>
  </si>
  <si>
    <t>(111)</t>
  </si>
  <si>
    <t>Debt Repayment</t>
  </si>
  <si>
    <t>Common Stock Issued</t>
  </si>
  <si>
    <t>95</t>
  </si>
  <si>
    <t>168</t>
  </si>
  <si>
    <t>Common Stock Repurchased</t>
  </si>
  <si>
    <t>Dividends Paid</t>
  </si>
  <si>
    <t>Other Financing Activities</t>
  </si>
  <si>
    <t>Cash Used/Provided by Financing Activities</t>
  </si>
  <si>
    <t>84</t>
  </si>
  <si>
    <t>Effect of Forex Changes on Cash</t>
  </si>
  <si>
    <t>Net Change In Cash</t>
  </si>
  <si>
    <t>Cash at the End of Period</t>
  </si>
  <si>
    <t>40</t>
  </si>
  <si>
    <t>Cash at the Beginning of Period</t>
  </si>
  <si>
    <t>Free Cash Flow</t>
  </si>
  <si>
    <t>(8)</t>
  </si>
  <si>
    <t>(42)</t>
  </si>
  <si>
    <t>Country</t>
  </si>
  <si>
    <t>Sector</t>
  </si>
  <si>
    <t>Industry</t>
  </si>
  <si>
    <t>Uranium Energy Corp.</t>
  </si>
  <si>
    <t>USA</t>
  </si>
  <si>
    <t>Energy</t>
  </si>
  <si>
    <t xml:space="preserve">Uranium  </t>
  </si>
  <si>
    <t>Quarter</t>
  </si>
  <si>
    <t>Period of Report</t>
  </si>
  <si>
    <t>Cash Flow</t>
  </si>
  <si>
    <t>Current Assets</t>
  </si>
  <si>
    <t>Cash &amp; cash equivalents</t>
  </si>
  <si>
    <t>Inventories</t>
  </si>
  <si>
    <t>Prepaid expenses and deposits</t>
  </si>
  <si>
    <t>Other current assets</t>
  </si>
  <si>
    <t>Non-current Assets</t>
  </si>
  <si>
    <t>Mineral rights &amp; properties</t>
  </si>
  <si>
    <t>Restricted cash</t>
  </si>
  <si>
    <t>Equity-accounted investment</t>
  </si>
  <si>
    <t>Investment in equity securities</t>
  </si>
  <si>
    <t>Other non-current assets</t>
  </si>
  <si>
    <t>Current Liabilities</t>
  </si>
  <si>
    <t>Accounts payable &amp; accrued liabilities</t>
  </si>
  <si>
    <t>Other current liabilities</t>
  </si>
  <si>
    <t>Current portion of long-term debt</t>
  </si>
  <si>
    <t>Non-current Liabilities</t>
  </si>
  <si>
    <t>Asset retirement liabilities</t>
  </si>
  <si>
    <t>Other non-current liabilities</t>
  </si>
  <si>
    <t>Deferred tax liabilities</t>
  </si>
  <si>
    <t>Stockholders Equity</t>
  </si>
  <si>
    <t>Additional paid-in capital</t>
  </si>
  <si>
    <t>Share issuance obligation</t>
  </si>
  <si>
    <t>Accumulated deficit</t>
  </si>
  <si>
    <t>Accumulated other comprehensive income</t>
  </si>
  <si>
    <t>Total Equity</t>
  </si>
  <si>
    <t>Sales &amp; Services Revenue</t>
  </si>
  <si>
    <t>Cost of Sales &amp; Services</t>
  </si>
  <si>
    <t>Operating Costs</t>
  </si>
  <si>
    <t>Mineral property expenditures</t>
  </si>
  <si>
    <t>G&amp;A</t>
  </si>
  <si>
    <t>Acquisition-related costs</t>
  </si>
  <si>
    <t>Depreciation, amortization and accretion</t>
  </si>
  <si>
    <t>Total Operating Costs</t>
  </si>
  <si>
    <t>Other income</t>
  </si>
  <si>
    <t>Interest expenses and finance costs</t>
  </si>
  <si>
    <t>Income from equity-accounted investment</t>
  </si>
  <si>
    <t>Debt receivable recovery</t>
  </si>
  <si>
    <t>Gain on settlement of debt receivable</t>
  </si>
  <si>
    <t>Gain (loss) on disposition of assets</t>
  </si>
  <si>
    <t>Unrealized loss on equity securities</t>
  </si>
  <si>
    <t>Relaized gain on equity securities</t>
  </si>
  <si>
    <t>Income before tax</t>
  </si>
  <si>
    <t>Deferred tax benefit</t>
  </si>
  <si>
    <t xml:space="preserve">Net income </t>
  </si>
  <si>
    <t xml:space="preserve">Other comprehensive income </t>
  </si>
  <si>
    <t>Translation (loss) gain</t>
  </si>
  <si>
    <t>Comprehensive income</t>
  </si>
  <si>
    <t>EPS - Basic</t>
  </si>
  <si>
    <t>EPS - Diluted</t>
  </si>
  <si>
    <t>Shares - Basic</t>
  </si>
  <si>
    <t>Shares - Diluted</t>
  </si>
  <si>
    <t>Total Other Income (expenses)</t>
  </si>
  <si>
    <t>Balance Sheet (in thousands)</t>
  </si>
  <si>
    <t>Income Statement (in thousands)</t>
  </si>
  <si>
    <t>CFFO</t>
  </si>
  <si>
    <t>CapEx</t>
  </si>
  <si>
    <t>FCF</t>
  </si>
  <si>
    <t>Revenue Breakdown</t>
  </si>
  <si>
    <t>Sales of purchased uranium inventory</t>
  </si>
  <si>
    <t>Revenue from toll processing services</t>
  </si>
  <si>
    <t>Total sales &amp; service revenue</t>
  </si>
  <si>
    <t>Cost of pruchased uranium inventory</t>
  </si>
  <si>
    <t>Cost of toll processing services</t>
  </si>
  <si>
    <t>Total cost of sales and services</t>
  </si>
  <si>
    <t>Mineral Property Expenditures</t>
  </si>
  <si>
    <t>Palangana Mine</t>
  </si>
  <si>
    <t>Burke Hollow Project</t>
  </si>
  <si>
    <t>Goliad Project</t>
  </si>
  <si>
    <t>Anderson Project</t>
  </si>
  <si>
    <t>Workman Creek Project</t>
  </si>
  <si>
    <t>Reno Creek Project</t>
  </si>
  <si>
    <t>Christensen Ranch Mine</t>
  </si>
  <si>
    <t>Ludeman Project</t>
  </si>
  <si>
    <t>Antelope Project</t>
  </si>
  <si>
    <t>Moore Ranch Project</t>
  </si>
  <si>
    <t>Barge Project</t>
  </si>
  <si>
    <t>Yuty Project</t>
  </si>
  <si>
    <t>Oviedo Project</t>
  </si>
  <si>
    <t>Alto Parana Titanium Project</t>
  </si>
  <si>
    <t>Other Mineral Propery Expenditures</t>
  </si>
  <si>
    <t>Total Property Expenditures</t>
  </si>
  <si>
    <t>Current Ratio</t>
  </si>
  <si>
    <t>Long-term debt</t>
  </si>
  <si>
    <t>Term Deposits</t>
  </si>
  <si>
    <t>Stock based compensation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</si>
</sst>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164" fontId="0" fillId="0" borderId="0" xfId="0" applyNumberFormat="1"/>
    <xf numFmtId="3" fontId="0" fillId="0" borderId="0" xfId="0" applyNumberFormat="1"/>
    <xf numFmtId="0" fontId="0" fillId="2" borderId="0" xfId="0" applyFill="1"/>
    <xf numFmtId="0" fontId="4" fillId="2" borderId="0" xfId="0" applyFont="1" applyFill="1"/>
    <xf numFmtId="0" fontId="2" fillId="2" borderId="0" xfId="0" applyFont="1" applyFill="1"/>
    <xf numFmtId="0" fontId="0" fillId="3" borderId="0" xfId="0" applyFill="1"/>
    <xf numFmtId="0" fontId="5" fillId="3" borderId="0" xfId="0" applyFont="1" applyFill="1"/>
    <xf numFmtId="0" fontId="0" fillId="0" borderId="2" xfId="0" applyBorder="1"/>
    <xf numFmtId="0" fontId="0" fillId="0" borderId="3" xfId="0" applyBorder="1"/>
    <xf numFmtId="0" fontId="3" fillId="0" borderId="3" xfId="0" applyFont="1" applyBorder="1"/>
    <xf numFmtId="0" fontId="3" fillId="0" borderId="0" xfId="0" applyFont="1"/>
    <xf numFmtId="3" fontId="0" fillId="2" borderId="0" xfId="0" applyNumberFormat="1" applyFill="1"/>
    <xf numFmtId="3" fontId="0" fillId="0" borderId="2" xfId="0" applyNumberFormat="1" applyBorder="1"/>
    <xf numFmtId="3" fontId="3" fillId="0" borderId="0" xfId="0" applyNumberFormat="1" applyFont="1"/>
    <xf numFmtId="3" fontId="5" fillId="3" borderId="0" xfId="0" applyNumberFormat="1" applyFont="1" applyFill="1"/>
    <xf numFmtId="3" fontId="0" fillId="0" borderId="3" xfId="0" applyNumberFormat="1" applyBorder="1"/>
    <xf numFmtId="3" fontId="0" fillId="3" borderId="0" xfId="0" applyNumberFormat="1" applyFill="1"/>
    <xf numFmtId="3" fontId="2" fillId="2" borderId="0" xfId="0" applyNumberFormat="1" applyFont="1" applyFill="1"/>
    <xf numFmtId="3" fontId="3" fillId="0" borderId="3" xfId="0" applyNumberFormat="1" applyFont="1" applyBorder="1"/>
    <xf numFmtId="3" fontId="4" fillId="2" borderId="0" xfId="0" applyNumberFormat="1" applyFont="1" applyFill="1"/>
    <xf numFmtId="2" fontId="0" fillId="0" borderId="0" xfId="0" applyNumberFormat="1"/>
    <xf numFmtId="0" fontId="5" fillId="0" borderId="0" xfId="0" applyFont="1"/>
    <xf numFmtId="0" fontId="5" fillId="0" borderId="2" xfId="0" applyFont="1" applyBorder="1"/>
    <xf numFmtId="0" fontId="0" fillId="0" borderId="0" xfId="0" applyFont="1" applyFill="1"/>
    <xf numFmtId="3" fontId="0" fillId="0" borderId="0" xfId="0" applyNumberFormat="1" applyFont="1" applyFill="1"/>
    <xf numFmtId="0" fontId="0" fillId="0"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https://www.bing.com/financeapi/forcetrigger?t=a24tlh&amp;q=XNYS%3aUEC&amp;form=skydnc</v>
    <v>Learn more on Bing</v>
  </rv>
  <rv s="1">
    <v>en-US</v>
    <v>a24tlh</v>
    <v>268435456</v>
    <v>1</v>
    <v>Powered by Refinitiv</v>
    <v>0</v>
    <v>URANIUM ENERGY CORP. (XNYS:UEC)</v>
    <v>2</v>
    <v>3</v>
    <v>Finance</v>
    <v>4</v>
    <v>6.6</v>
    <v>2.74</v>
    <v>2.0181</v>
    <v>-7.4999999999999997E-2</v>
    <v>-7.6730000000000001E-3</v>
    <v>-1.8891999999999999E-2</v>
    <v>-0.03</v>
    <v>USD</v>
    <v>Uranium Energy Corp. is a uranium mining company. The Company is engaged in uranium and titanium mining and related activities, including exploration, pre-extraction, extraction, and processing of uranium concentrates and titanium minerals, on projects located in the United States, Canada, and the Republic of Paraguay. The Company has projects located in Texas, Wyoming, Paraguay, Mexico, Arizona, and Canada. The Company’s projects in Texas include Hobson Processing Plant, Palangana Mine, Goliad in-situ recovery (ISR) Project, Burke Hollow ISR Project, Salvo Project and Longhorn Project; Wyoming includes Reno Creek Project; Paraguay includes Oviedo Project, Yuty Project and Alto Parana Project; Mexico includes Dalton Pass Project and C de Baca Project; Arizona includes Anderson Project, Los Cuatros Project, and Workman Creek Project, and Canada includes Diabase Project, and Roughrider uranium development project. The Company has two production platforms in South Texas and Wyoming.</v>
    <v>63</v>
    <v>New York Stock Exchange</v>
    <v>XNYS</v>
    <v>XNYS</v>
    <v>500 N Shoreline Blvd Ste 800N, CORPUS CHRISTI, TX, 78401-0399 US</v>
    <v>3.98</v>
    <v>Uranium</v>
    <v>Stock</v>
    <v>44974.898742522659</v>
    <v>0</v>
    <v>3.86</v>
    <v>1440382685</v>
    <v>URANIUM ENERGY CORP.</v>
    <v>URANIUM ENERGY CORP.</v>
    <v>3.97</v>
    <v>375.947</v>
    <v>3.97</v>
    <v>3.895</v>
    <v>3.88</v>
    <v>369803000</v>
    <v>UEC</v>
    <v>URANIUM ENERGY CORP. (XNYS:UEC)</v>
    <v>5851594</v>
    <v>7875517</v>
    <v>2003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A5" sqref="A5"/>
    </sheetView>
  </sheetViews>
  <sheetFormatPr defaultRowHeight="14.5" x14ac:dyDescent="0.35"/>
  <sheetData>
    <row r="1" spans="1:4" x14ac:dyDescent="0.35">
      <c r="B1" s="2"/>
      <c r="C1" s="2"/>
      <c r="D1" s="2"/>
    </row>
    <row r="2" spans="1:4" x14ac:dyDescent="0.35">
      <c r="A2" s="2"/>
    </row>
    <row r="4" spans="1:4" x14ac:dyDescent="0.35">
      <c r="A4" t="s">
        <v>0</v>
      </c>
      <c r="B4" t="s">
        <v>480</v>
      </c>
    </row>
    <row r="5" spans="1:4" x14ac:dyDescent="0.35">
      <c r="A5" t="s">
        <v>1</v>
      </c>
      <c r="B5" t="s">
        <v>2</v>
      </c>
    </row>
    <row r="6" spans="1:4" x14ac:dyDescent="0.35">
      <c r="A6" t="s">
        <v>477</v>
      </c>
      <c r="B6" t="s">
        <v>481</v>
      </c>
    </row>
    <row r="7" spans="1:4" x14ac:dyDescent="0.35">
      <c r="A7" t="s">
        <v>478</v>
      </c>
      <c r="B7" t="s">
        <v>482</v>
      </c>
    </row>
    <row r="8" spans="1:4" x14ac:dyDescent="0.35">
      <c r="A8" t="s">
        <v>479</v>
      </c>
      <c r="B8" t="s">
        <v>483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D12" sqref="D12"/>
    </sheetView>
  </sheetViews>
  <sheetFormatPr defaultRowHeight="14.5" x14ac:dyDescent="0.35"/>
  <cols>
    <col min="2" max="2" width="10.7265625" bestFit="1" customWidth="1"/>
  </cols>
  <sheetData>
    <row r="1" spans="1:2" x14ac:dyDescent="0.35">
      <c r="A1" t="e" vm="1">
        <v>#VALUE!</v>
      </c>
    </row>
    <row r="2" spans="1:2" x14ac:dyDescent="0.35">
      <c r="A2" s="1" t="s">
        <v>3</v>
      </c>
      <c r="B2" s="3" cm="1">
        <f t="array" ref="B2">_FV(A1,"Price")</f>
        <v>3.895</v>
      </c>
    </row>
    <row r="3" spans="1:2" x14ac:dyDescent="0.35">
      <c r="A3" s="1" t="s">
        <v>4</v>
      </c>
      <c r="B3" s="4" cm="1">
        <f t="array" ref="B3">_FV(A1,"Shares outstanding",TRUE)/1000000</f>
        <v>369.803</v>
      </c>
    </row>
    <row r="4" spans="1:2" x14ac:dyDescent="0.35">
      <c r="A4" s="1" t="s">
        <v>5</v>
      </c>
      <c r="B4" s="3">
        <f>B2*B3</f>
        <v>1440.382685</v>
      </c>
    </row>
    <row r="5" spans="1:2" x14ac:dyDescent="0.35">
      <c r="A5" s="1" t="s">
        <v>6</v>
      </c>
    </row>
    <row r="6" spans="1:2" x14ac:dyDescent="0.35">
      <c r="A6" s="1" t="s">
        <v>7</v>
      </c>
    </row>
    <row r="7" spans="1:2" x14ac:dyDescent="0.35">
      <c r="A7" s="1" t="s">
        <v>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6081A-6DAC-4C8F-A27E-17F0AACEBCB0}">
  <dimension ref="B1:S116"/>
  <sheetViews>
    <sheetView tabSelected="1" zoomScale="85" zoomScaleNormal="85" workbookViewId="0">
      <pane xSplit="2" ySplit="3" topLeftCell="C4" activePane="bottomRight" state="frozen"/>
      <selection pane="topRight" activeCell="C1" sqref="C1"/>
      <selection pane="bottomLeft" activeCell="A4" sqref="A4"/>
      <selection pane="bottomRight" activeCell="S96" sqref="S96"/>
    </sheetView>
  </sheetViews>
  <sheetFormatPr defaultRowHeight="14.5" x14ac:dyDescent="0.35"/>
  <cols>
    <col min="2" max="2" width="21.26953125" customWidth="1"/>
    <col min="11" max="16" width="8.81640625" bestFit="1" customWidth="1"/>
    <col min="17" max="17" width="10.1796875" bestFit="1" customWidth="1"/>
    <col min="18" max="18" width="10.7265625" bestFit="1" customWidth="1"/>
  </cols>
  <sheetData>
    <row r="1" spans="2:19" x14ac:dyDescent="0.35">
      <c r="B1" t="s">
        <v>484</v>
      </c>
    </row>
    <row r="2" spans="2:19" x14ac:dyDescent="0.35">
      <c r="B2" t="s">
        <v>485</v>
      </c>
      <c r="K2">
        <v>2014</v>
      </c>
      <c r="L2">
        <v>2015</v>
      </c>
      <c r="M2">
        <v>2016</v>
      </c>
      <c r="N2">
        <v>2017</v>
      </c>
      <c r="O2">
        <v>2018</v>
      </c>
      <c r="P2">
        <v>2019</v>
      </c>
      <c r="Q2">
        <v>2020</v>
      </c>
      <c r="R2">
        <v>2021</v>
      </c>
      <c r="S2">
        <v>2022</v>
      </c>
    </row>
    <row r="5" spans="2:19" s="7" customFormat="1" x14ac:dyDescent="0.35">
      <c r="B5" s="7" t="s">
        <v>544</v>
      </c>
    </row>
    <row r="6" spans="2:19" x14ac:dyDescent="0.35">
      <c r="B6" t="s">
        <v>545</v>
      </c>
      <c r="D6" s="4"/>
      <c r="E6" s="4"/>
      <c r="F6" s="4"/>
      <c r="G6" s="4"/>
      <c r="H6" s="4"/>
      <c r="I6" s="4"/>
      <c r="J6" s="4"/>
      <c r="K6" s="4"/>
      <c r="L6" s="4"/>
      <c r="M6" s="4"/>
      <c r="N6" s="4"/>
      <c r="O6" s="4"/>
      <c r="P6" s="4"/>
      <c r="Q6" s="4"/>
      <c r="R6" s="4"/>
      <c r="S6" s="4"/>
    </row>
    <row r="7" spans="2:19" s="10" customFormat="1" x14ac:dyDescent="0.35">
      <c r="B7" s="10" t="s">
        <v>546</v>
      </c>
      <c r="D7" s="15"/>
      <c r="E7" s="15"/>
      <c r="F7" s="15"/>
      <c r="G7" s="15"/>
      <c r="H7" s="15"/>
      <c r="I7" s="15"/>
      <c r="J7" s="15"/>
      <c r="K7" s="15"/>
      <c r="L7" s="15"/>
      <c r="M7" s="15"/>
      <c r="N7" s="15"/>
      <c r="O7" s="15"/>
      <c r="P7" s="15"/>
      <c r="Q7" s="15"/>
      <c r="R7" s="15"/>
      <c r="S7" s="15"/>
    </row>
    <row r="8" spans="2:19" x14ac:dyDescent="0.35">
      <c r="B8" t="s">
        <v>547</v>
      </c>
      <c r="D8" s="4"/>
      <c r="E8" s="4"/>
      <c r="F8" s="4"/>
      <c r="G8" s="4"/>
      <c r="H8" s="4"/>
      <c r="I8" s="4"/>
      <c r="J8" s="4"/>
      <c r="K8" s="4"/>
      <c r="L8" s="4"/>
      <c r="M8" s="4"/>
      <c r="N8" s="4"/>
      <c r="O8" s="4"/>
      <c r="P8" s="4"/>
      <c r="Q8" s="4"/>
      <c r="R8" s="4"/>
      <c r="S8" s="4"/>
    </row>
    <row r="9" spans="2:19" x14ac:dyDescent="0.35">
      <c r="D9" s="4"/>
      <c r="E9" s="4"/>
      <c r="F9" s="4"/>
      <c r="G9" s="4"/>
      <c r="H9" s="4"/>
      <c r="I9" s="4"/>
      <c r="J9" s="4"/>
      <c r="K9" s="4"/>
      <c r="L9" s="4"/>
      <c r="M9" s="4"/>
      <c r="N9" s="4"/>
      <c r="O9" s="4"/>
      <c r="P9" s="4"/>
      <c r="Q9" s="4"/>
      <c r="R9" s="4"/>
      <c r="S9" s="4"/>
    </row>
    <row r="10" spans="2:19" x14ac:dyDescent="0.35">
      <c r="B10" t="s">
        <v>548</v>
      </c>
      <c r="D10" s="4"/>
      <c r="E10" s="4"/>
      <c r="F10" s="4"/>
      <c r="G10" s="4"/>
      <c r="H10" s="4"/>
      <c r="I10" s="4"/>
      <c r="J10" s="4"/>
      <c r="K10" s="4"/>
      <c r="L10" s="4"/>
      <c r="M10" s="4"/>
      <c r="N10" s="4"/>
      <c r="O10" s="4"/>
      <c r="P10" s="4"/>
      <c r="Q10" s="4"/>
      <c r="R10" s="4"/>
      <c r="S10" s="4"/>
    </row>
    <row r="11" spans="2:19" s="10" customFormat="1" x14ac:dyDescent="0.35">
      <c r="B11" s="10" t="s">
        <v>549</v>
      </c>
      <c r="D11" s="15"/>
      <c r="E11" s="15"/>
      <c r="F11" s="15"/>
      <c r="G11" s="15"/>
      <c r="H11" s="15"/>
      <c r="I11" s="15"/>
      <c r="J11" s="15"/>
      <c r="K11" s="15"/>
      <c r="L11" s="15"/>
      <c r="M11" s="15"/>
      <c r="N11" s="15"/>
      <c r="O11" s="15"/>
      <c r="P11" s="15"/>
      <c r="Q11" s="15"/>
      <c r="R11" s="15"/>
      <c r="S11" s="15"/>
    </row>
    <row r="12" spans="2:19" x14ac:dyDescent="0.35">
      <c r="B12" t="s">
        <v>550</v>
      </c>
      <c r="D12" s="4"/>
      <c r="E12" s="4"/>
      <c r="F12" s="4"/>
      <c r="G12" s="4"/>
      <c r="H12" s="4"/>
      <c r="I12" s="4"/>
      <c r="J12" s="4"/>
      <c r="K12" s="4"/>
      <c r="L12" s="4"/>
      <c r="M12" s="4"/>
      <c r="N12" s="4"/>
      <c r="O12" s="4"/>
      <c r="P12" s="4"/>
      <c r="Q12" s="4"/>
      <c r="R12" s="4"/>
      <c r="S12" s="4"/>
    </row>
    <row r="13" spans="2:19" x14ac:dyDescent="0.35">
      <c r="D13" s="4"/>
      <c r="E13" s="4"/>
      <c r="F13" s="4"/>
      <c r="G13" s="4"/>
      <c r="H13" s="4"/>
      <c r="I13" s="4"/>
      <c r="J13" s="4"/>
      <c r="K13" s="4"/>
      <c r="L13" s="4"/>
      <c r="M13" s="4"/>
      <c r="N13" s="4"/>
      <c r="O13" s="4"/>
      <c r="P13" s="4"/>
      <c r="Q13" s="4"/>
      <c r="R13" s="4"/>
      <c r="S13" s="4"/>
    </row>
    <row r="14" spans="2:19" x14ac:dyDescent="0.35">
      <c r="D14" s="4"/>
      <c r="E14" s="4"/>
      <c r="F14" s="4"/>
      <c r="G14" s="4"/>
      <c r="H14" s="4"/>
      <c r="I14" s="4"/>
      <c r="J14" s="4"/>
      <c r="K14" s="4"/>
      <c r="L14" s="4"/>
      <c r="M14" s="4"/>
      <c r="N14" s="4"/>
      <c r="O14" s="4"/>
      <c r="P14" s="4"/>
      <c r="Q14" s="4"/>
      <c r="R14" s="4"/>
      <c r="S14" s="4"/>
    </row>
    <row r="15" spans="2:19" x14ac:dyDescent="0.35">
      <c r="D15" s="4"/>
      <c r="E15" s="4"/>
      <c r="F15" s="4"/>
      <c r="G15" s="4"/>
      <c r="H15" s="4"/>
      <c r="I15" s="4"/>
      <c r="J15" s="4"/>
      <c r="K15" s="4"/>
      <c r="L15" s="4"/>
      <c r="M15" s="4"/>
      <c r="N15" s="4"/>
      <c r="O15" s="4"/>
      <c r="P15" s="4"/>
      <c r="Q15" s="4"/>
      <c r="R15" s="4"/>
      <c r="S15" s="4"/>
    </row>
    <row r="16" spans="2:19" x14ac:dyDescent="0.35">
      <c r="D16" s="4"/>
      <c r="E16" s="4"/>
      <c r="F16" s="4"/>
      <c r="G16" s="4"/>
      <c r="H16" s="4"/>
      <c r="I16" s="4"/>
      <c r="J16" s="4"/>
      <c r="K16" s="4"/>
      <c r="L16" s="4"/>
      <c r="M16" s="4"/>
      <c r="N16" s="4"/>
      <c r="O16" s="4"/>
      <c r="P16" s="4"/>
      <c r="Q16" s="4"/>
      <c r="R16" s="4"/>
      <c r="S16" s="4"/>
    </row>
    <row r="17" spans="2:19" x14ac:dyDescent="0.35">
      <c r="D17" s="4"/>
      <c r="E17" s="4"/>
      <c r="F17" s="4"/>
      <c r="G17" s="4"/>
      <c r="H17" s="4"/>
      <c r="I17" s="4"/>
      <c r="J17" s="4"/>
      <c r="K17" s="4"/>
      <c r="L17" s="4"/>
      <c r="M17" s="4"/>
      <c r="N17" s="4"/>
      <c r="O17" s="4"/>
      <c r="P17" s="4"/>
      <c r="Q17" s="4"/>
      <c r="R17" s="4"/>
      <c r="S17" s="4"/>
    </row>
    <row r="18" spans="2:19" x14ac:dyDescent="0.35">
      <c r="D18" s="4"/>
      <c r="E18" s="4"/>
      <c r="F18" s="4"/>
      <c r="G18" s="4"/>
      <c r="H18" s="4"/>
      <c r="I18" s="4"/>
      <c r="J18" s="4"/>
      <c r="K18" s="4"/>
      <c r="L18" s="4"/>
      <c r="M18" s="4"/>
      <c r="N18" s="4"/>
      <c r="O18" s="4"/>
      <c r="P18" s="4"/>
      <c r="Q18" s="4"/>
      <c r="R18" s="4"/>
      <c r="S18" s="4"/>
    </row>
    <row r="19" spans="2:19" s="5" customFormat="1" x14ac:dyDescent="0.35">
      <c r="B19" s="7" t="s">
        <v>540</v>
      </c>
      <c r="D19" s="14"/>
      <c r="E19" s="14"/>
      <c r="F19" s="14"/>
      <c r="G19" s="14"/>
      <c r="H19" s="14"/>
      <c r="I19" s="14"/>
      <c r="J19" s="14"/>
      <c r="K19" s="14"/>
      <c r="L19" s="14"/>
      <c r="M19" s="14"/>
      <c r="N19" s="14"/>
      <c r="O19" s="14"/>
      <c r="P19" s="14"/>
      <c r="Q19" s="14"/>
      <c r="R19" s="14"/>
      <c r="S19" s="14"/>
    </row>
    <row r="20" spans="2:19" x14ac:dyDescent="0.35">
      <c r="B20" t="s">
        <v>512</v>
      </c>
      <c r="D20" s="4"/>
      <c r="E20" s="4"/>
      <c r="F20" s="4"/>
      <c r="G20" s="4"/>
      <c r="H20" s="4"/>
      <c r="I20" s="4"/>
      <c r="J20" s="4"/>
      <c r="K20" s="4"/>
      <c r="L20" s="4"/>
      <c r="M20" s="4"/>
      <c r="N20" s="4"/>
      <c r="O20" s="4"/>
      <c r="P20" s="4">
        <v>0</v>
      </c>
      <c r="Q20" s="4">
        <v>0</v>
      </c>
      <c r="R20" s="4">
        <v>0</v>
      </c>
      <c r="S20" s="4">
        <v>23161</v>
      </c>
    </row>
    <row r="21" spans="2:19" s="10" customFormat="1" x14ac:dyDescent="0.35">
      <c r="B21" s="10" t="s">
        <v>513</v>
      </c>
      <c r="D21" s="15"/>
      <c r="E21" s="15"/>
      <c r="F21" s="15"/>
      <c r="G21" s="15"/>
      <c r="H21" s="15"/>
      <c r="I21" s="15"/>
      <c r="J21" s="15"/>
      <c r="K21" s="15"/>
      <c r="L21" s="15"/>
      <c r="M21" s="15"/>
      <c r="N21" s="15"/>
      <c r="O21" s="15"/>
      <c r="P21" s="15">
        <v>0</v>
      </c>
      <c r="Q21" s="15">
        <v>0</v>
      </c>
      <c r="R21" s="15">
        <v>0</v>
      </c>
      <c r="S21" s="15">
        <v>-15868</v>
      </c>
    </row>
    <row r="22" spans="2:19" s="13" customFormat="1" x14ac:dyDescent="0.35">
      <c r="B22" s="13" t="s">
        <v>267</v>
      </c>
      <c r="D22" s="16"/>
      <c r="E22" s="16"/>
      <c r="F22" s="16"/>
      <c r="G22" s="16"/>
      <c r="H22" s="16"/>
      <c r="I22" s="16"/>
      <c r="J22" s="16"/>
      <c r="K22" s="16">
        <f t="shared" ref="K22:O22" si="0">K20+K21</f>
        <v>0</v>
      </c>
      <c r="L22" s="16">
        <f t="shared" si="0"/>
        <v>0</v>
      </c>
      <c r="M22" s="16">
        <f t="shared" si="0"/>
        <v>0</v>
      </c>
      <c r="N22" s="16">
        <f t="shared" si="0"/>
        <v>0</v>
      </c>
      <c r="O22" s="16">
        <f t="shared" si="0"/>
        <v>0</v>
      </c>
      <c r="P22" s="16">
        <f t="shared" ref="P22:Q22" si="1">P20+P21</f>
        <v>0</v>
      </c>
      <c r="Q22" s="16">
        <f t="shared" si="1"/>
        <v>0</v>
      </c>
      <c r="R22" s="16">
        <f t="shared" ref="R22" si="2">R20+R21</f>
        <v>0</v>
      </c>
      <c r="S22" s="16">
        <f>S20+S21</f>
        <v>7293</v>
      </c>
    </row>
    <row r="23" spans="2:19" s="9" customFormat="1" x14ac:dyDescent="0.35">
      <c r="B23" s="9" t="s">
        <v>514</v>
      </c>
      <c r="D23" s="17"/>
      <c r="E23" s="17"/>
      <c r="F23" s="17"/>
      <c r="G23" s="17"/>
      <c r="H23" s="17"/>
      <c r="I23" s="17"/>
      <c r="J23" s="17"/>
      <c r="K23" s="17"/>
      <c r="L23" s="17"/>
      <c r="M23" s="17"/>
      <c r="N23" s="17"/>
      <c r="O23" s="17"/>
      <c r="P23" s="17"/>
      <c r="Q23" s="17"/>
      <c r="R23" s="17"/>
      <c r="S23" s="17"/>
    </row>
    <row r="24" spans="2:19" x14ac:dyDescent="0.35">
      <c r="B24" t="s">
        <v>515</v>
      </c>
      <c r="D24" s="4"/>
      <c r="E24" s="4"/>
      <c r="F24" s="4"/>
      <c r="G24" s="4"/>
      <c r="H24" s="4"/>
      <c r="I24" s="4"/>
      <c r="J24" s="4"/>
      <c r="K24" s="4"/>
      <c r="L24" s="4"/>
      <c r="M24" s="4"/>
      <c r="N24" s="4"/>
      <c r="O24" s="4"/>
      <c r="P24" s="4"/>
      <c r="Q24" s="4">
        <v>4582</v>
      </c>
      <c r="R24" s="4">
        <v>4479</v>
      </c>
      <c r="S24" s="4">
        <v>10154</v>
      </c>
    </row>
    <row r="25" spans="2:19" x14ac:dyDescent="0.35">
      <c r="B25" t="s">
        <v>516</v>
      </c>
      <c r="D25" s="4"/>
      <c r="E25" s="4"/>
      <c r="F25" s="4"/>
      <c r="G25" s="4"/>
      <c r="H25" s="4"/>
      <c r="I25" s="4"/>
      <c r="J25" s="4"/>
      <c r="K25" s="4"/>
      <c r="L25" s="4"/>
      <c r="M25" s="4"/>
      <c r="N25" s="4"/>
      <c r="O25" s="4"/>
      <c r="P25" s="4"/>
      <c r="Q25" s="4">
        <v>9442</v>
      </c>
      <c r="R25" s="4">
        <v>12640</v>
      </c>
      <c r="S25" s="4">
        <v>15026</v>
      </c>
    </row>
    <row r="26" spans="2:19" x14ac:dyDescent="0.35">
      <c r="B26" t="s">
        <v>517</v>
      </c>
      <c r="D26" s="4"/>
      <c r="E26" s="4"/>
      <c r="F26" s="4"/>
      <c r="G26" s="4"/>
      <c r="H26" s="4"/>
      <c r="I26" s="4"/>
      <c r="J26" s="4"/>
      <c r="K26" s="4"/>
      <c r="L26" s="4"/>
      <c r="M26" s="4"/>
      <c r="N26" s="4"/>
      <c r="O26" s="4"/>
      <c r="P26" s="4"/>
      <c r="Q26" s="4">
        <v>0</v>
      </c>
      <c r="R26" s="4">
        <v>0</v>
      </c>
      <c r="S26" s="4">
        <v>3444</v>
      </c>
    </row>
    <row r="27" spans="2:19" s="10" customFormat="1" x14ac:dyDescent="0.35">
      <c r="B27" s="10" t="s">
        <v>518</v>
      </c>
      <c r="D27" s="15"/>
      <c r="E27" s="15"/>
      <c r="F27" s="15"/>
      <c r="G27" s="15"/>
      <c r="H27" s="15"/>
      <c r="I27" s="15"/>
      <c r="J27" s="15"/>
      <c r="K27" s="15"/>
      <c r="L27" s="15"/>
      <c r="M27" s="15"/>
      <c r="N27" s="15"/>
      <c r="O27" s="15"/>
      <c r="P27" s="15"/>
      <c r="Q27" s="15">
        <v>310</v>
      </c>
      <c r="R27" s="15">
        <v>393</v>
      </c>
      <c r="S27" s="15">
        <v>1379</v>
      </c>
    </row>
    <row r="28" spans="2:19" s="11" customFormat="1" x14ac:dyDescent="0.35">
      <c r="B28" s="11" t="s">
        <v>519</v>
      </c>
      <c r="D28" s="18"/>
      <c r="E28" s="18"/>
      <c r="F28" s="18"/>
      <c r="G28" s="18"/>
      <c r="H28" s="18"/>
      <c r="I28" s="18"/>
      <c r="J28" s="18"/>
      <c r="K28" s="18">
        <f t="shared" ref="K28:O28" si="3">SUM(K24:K27)</f>
        <v>0</v>
      </c>
      <c r="L28" s="18">
        <f t="shared" si="3"/>
        <v>0</v>
      </c>
      <c r="M28" s="18">
        <f t="shared" si="3"/>
        <v>0</v>
      </c>
      <c r="N28" s="18">
        <f t="shared" si="3"/>
        <v>0</v>
      </c>
      <c r="O28" s="18">
        <f t="shared" si="3"/>
        <v>0</v>
      </c>
      <c r="P28" s="18"/>
      <c r="Q28" s="18">
        <f t="shared" ref="Q28" si="4">SUM(Q24:Q27)</f>
        <v>14334</v>
      </c>
      <c r="R28" s="18">
        <f t="shared" ref="R28" si="5">SUM(R24:R27)</f>
        <v>17512</v>
      </c>
      <c r="S28" s="18">
        <f>SUM(S24:S27)</f>
        <v>30003</v>
      </c>
    </row>
    <row r="29" spans="2:19" x14ac:dyDescent="0.35">
      <c r="B29" t="s">
        <v>302</v>
      </c>
      <c r="D29" s="4"/>
      <c r="E29" s="4"/>
      <c r="F29" s="4"/>
      <c r="G29" s="4"/>
      <c r="H29" s="4"/>
      <c r="I29" s="4"/>
      <c r="J29" s="4"/>
      <c r="K29" s="4">
        <f t="shared" ref="K29:O29" si="6">K22-K28</f>
        <v>0</v>
      </c>
      <c r="L29" s="4">
        <f t="shared" si="6"/>
        <v>0</v>
      </c>
      <c r="M29" s="4">
        <f t="shared" si="6"/>
        <v>0</v>
      </c>
      <c r="N29" s="4">
        <f t="shared" si="6"/>
        <v>0</v>
      </c>
      <c r="O29" s="4">
        <f t="shared" si="6"/>
        <v>0</v>
      </c>
      <c r="P29" s="4"/>
      <c r="Q29" s="4">
        <f t="shared" ref="Q29" si="7">Q22-Q28</f>
        <v>-14334</v>
      </c>
      <c r="R29" s="4">
        <f t="shared" ref="R29" si="8">R22-R28</f>
        <v>-17512</v>
      </c>
      <c r="S29" s="4">
        <f>S22-S28</f>
        <v>-22710</v>
      </c>
    </row>
    <row r="30" spans="2:19" s="8" customFormat="1" x14ac:dyDescent="0.35">
      <c r="B30" s="9" t="s">
        <v>520</v>
      </c>
      <c r="D30" s="19"/>
      <c r="E30" s="19"/>
      <c r="F30" s="19"/>
      <c r="G30" s="19"/>
      <c r="H30" s="19"/>
      <c r="I30" s="19"/>
      <c r="J30" s="19"/>
      <c r="K30" s="19"/>
      <c r="L30" s="19"/>
      <c r="M30" s="19"/>
      <c r="N30" s="19"/>
      <c r="O30" s="19"/>
      <c r="P30" s="19"/>
      <c r="Q30" s="19"/>
      <c r="R30" s="19"/>
      <c r="S30" s="19"/>
    </row>
    <row r="31" spans="2:19" x14ac:dyDescent="0.35">
      <c r="B31" t="s">
        <v>521</v>
      </c>
      <c r="D31" s="4"/>
      <c r="E31" s="4"/>
      <c r="F31" s="4"/>
      <c r="G31" s="4"/>
      <c r="H31" s="4"/>
      <c r="I31" s="4"/>
      <c r="J31" s="4"/>
      <c r="K31" s="4"/>
      <c r="L31" s="4"/>
      <c r="M31" s="4"/>
      <c r="N31" s="4"/>
      <c r="O31" s="4"/>
      <c r="P31" s="4"/>
      <c r="Q31" s="4">
        <v>-3462</v>
      </c>
      <c r="R31" s="4">
        <v>-2880</v>
      </c>
      <c r="S31" s="4">
        <v>-1519</v>
      </c>
    </row>
    <row r="32" spans="2:19" x14ac:dyDescent="0.35">
      <c r="B32" t="s">
        <v>522</v>
      </c>
      <c r="D32" s="4"/>
      <c r="E32" s="4"/>
      <c r="F32" s="4"/>
      <c r="G32" s="4"/>
      <c r="H32" s="4"/>
      <c r="I32" s="4"/>
      <c r="J32" s="4"/>
      <c r="K32" s="4"/>
      <c r="L32" s="4"/>
      <c r="M32" s="4"/>
      <c r="N32" s="4"/>
      <c r="O32" s="4"/>
      <c r="P32" s="4"/>
      <c r="Q32" s="4">
        <v>2968</v>
      </c>
      <c r="R32" s="4">
        <v>5205</v>
      </c>
      <c r="S32" s="4">
        <v>4126</v>
      </c>
    </row>
    <row r="33" spans="2:19" x14ac:dyDescent="0.35">
      <c r="B33" t="s">
        <v>523</v>
      </c>
      <c r="D33" s="4"/>
      <c r="E33" s="4"/>
      <c r="F33" s="4"/>
      <c r="G33" s="4"/>
      <c r="H33" s="4"/>
      <c r="I33" s="4"/>
      <c r="J33" s="4"/>
      <c r="K33" s="4"/>
      <c r="L33" s="4"/>
      <c r="M33" s="4"/>
      <c r="N33" s="4"/>
      <c r="O33" s="4"/>
      <c r="P33" s="4"/>
      <c r="Q33" s="4">
        <v>0</v>
      </c>
      <c r="R33" s="4">
        <v>0</v>
      </c>
      <c r="S33" s="4">
        <v>18342</v>
      </c>
    </row>
    <row r="34" spans="2:19" x14ac:dyDescent="0.35">
      <c r="B34" t="s">
        <v>524</v>
      </c>
      <c r="D34" s="4"/>
      <c r="E34" s="4"/>
      <c r="F34" s="4"/>
      <c r="G34" s="4"/>
      <c r="H34" s="4"/>
      <c r="I34" s="4"/>
      <c r="J34" s="4"/>
      <c r="K34" s="4"/>
      <c r="L34" s="4"/>
      <c r="M34" s="4"/>
      <c r="N34" s="4"/>
      <c r="O34" s="4"/>
      <c r="P34" s="4"/>
      <c r="Q34" s="4">
        <v>0</v>
      </c>
      <c r="R34" s="4">
        <v>0</v>
      </c>
      <c r="S34" s="4">
        <v>1780</v>
      </c>
    </row>
    <row r="35" spans="2:19" x14ac:dyDescent="0.35">
      <c r="B35" t="s">
        <v>525</v>
      </c>
      <c r="D35" s="4"/>
      <c r="E35" s="4"/>
      <c r="F35" s="4"/>
      <c r="G35" s="4"/>
      <c r="H35" s="4"/>
      <c r="I35" s="4"/>
      <c r="J35" s="4"/>
      <c r="K35" s="4"/>
      <c r="L35" s="4"/>
      <c r="M35" s="4"/>
      <c r="N35" s="4"/>
      <c r="O35" s="4"/>
      <c r="P35" s="4"/>
      <c r="Q35" s="4">
        <v>2</v>
      </c>
      <c r="R35" s="4">
        <v>-2</v>
      </c>
      <c r="S35" s="4">
        <v>6427</v>
      </c>
    </row>
    <row r="36" spans="2:19" x14ac:dyDescent="0.35">
      <c r="B36" t="s">
        <v>526</v>
      </c>
      <c r="D36" s="4"/>
      <c r="E36" s="4"/>
      <c r="F36" s="4"/>
      <c r="G36" s="4"/>
      <c r="H36" s="4"/>
      <c r="I36" s="4"/>
      <c r="J36" s="4"/>
      <c r="K36" s="4"/>
      <c r="L36" s="4"/>
      <c r="M36" s="4"/>
      <c r="N36" s="4"/>
      <c r="O36" s="4"/>
      <c r="P36" s="4"/>
      <c r="Q36" s="4">
        <v>0</v>
      </c>
      <c r="R36" s="4">
        <v>0</v>
      </c>
      <c r="S36" s="4">
        <v>-1898</v>
      </c>
    </row>
    <row r="37" spans="2:19" x14ac:dyDescent="0.35">
      <c r="B37" t="s">
        <v>527</v>
      </c>
      <c r="D37" s="4"/>
      <c r="E37" s="4"/>
      <c r="F37" s="4"/>
      <c r="G37" s="4"/>
      <c r="H37" s="4"/>
      <c r="I37" s="4"/>
      <c r="J37" s="4"/>
      <c r="K37" s="4"/>
      <c r="L37" s="4"/>
      <c r="M37" s="4"/>
      <c r="N37" s="4"/>
      <c r="O37" s="4"/>
      <c r="P37" s="4"/>
      <c r="Q37" s="4">
        <v>0</v>
      </c>
      <c r="R37" s="4">
        <v>0</v>
      </c>
      <c r="S37" s="4">
        <v>547</v>
      </c>
    </row>
    <row r="38" spans="2:19" s="10" customFormat="1" x14ac:dyDescent="0.35">
      <c r="B38" s="10" t="s">
        <v>520</v>
      </c>
      <c r="D38" s="15"/>
      <c r="E38" s="15"/>
      <c r="F38" s="15"/>
      <c r="G38" s="15"/>
      <c r="H38" s="15"/>
      <c r="I38" s="15"/>
      <c r="J38" s="15"/>
      <c r="K38" s="15"/>
      <c r="L38" s="15"/>
      <c r="M38" s="15"/>
      <c r="N38" s="15"/>
      <c r="O38" s="15"/>
      <c r="P38" s="15"/>
      <c r="Q38" s="15">
        <v>210</v>
      </c>
      <c r="R38" s="15">
        <v>372</v>
      </c>
      <c r="S38" s="15">
        <v>152</v>
      </c>
    </row>
    <row r="39" spans="2:19" s="10" customFormat="1" x14ac:dyDescent="0.35">
      <c r="B39" s="10" t="s">
        <v>538</v>
      </c>
      <c r="D39" s="15"/>
      <c r="E39" s="15"/>
      <c r="F39" s="15"/>
      <c r="G39" s="15"/>
      <c r="H39" s="15"/>
      <c r="I39" s="15"/>
      <c r="J39" s="15"/>
      <c r="K39" s="15">
        <f t="shared" ref="K39:O39" si="9">SUM(K31:K38)</f>
        <v>0</v>
      </c>
      <c r="L39" s="15">
        <f t="shared" si="9"/>
        <v>0</v>
      </c>
      <c r="M39" s="15">
        <f t="shared" si="9"/>
        <v>0</v>
      </c>
      <c r="N39" s="15">
        <f t="shared" si="9"/>
        <v>0</v>
      </c>
      <c r="O39" s="15">
        <f t="shared" si="9"/>
        <v>0</v>
      </c>
      <c r="P39" s="15"/>
      <c r="Q39" s="15">
        <f t="shared" ref="Q39" si="10">SUM(Q31:Q38)</f>
        <v>-282</v>
      </c>
      <c r="R39" s="15">
        <f t="shared" ref="R39" si="11">SUM(R31:R38)</f>
        <v>2695</v>
      </c>
      <c r="S39" s="15">
        <f>SUM(S31:S38)</f>
        <v>27957</v>
      </c>
    </row>
    <row r="40" spans="2:19" s="13" customFormat="1" x14ac:dyDescent="0.35">
      <c r="B40" s="13" t="s">
        <v>528</v>
      </c>
      <c r="D40" s="16"/>
      <c r="E40" s="16"/>
      <c r="F40" s="16"/>
      <c r="G40" s="16"/>
      <c r="H40" s="16"/>
      <c r="I40" s="16"/>
      <c r="J40" s="16"/>
      <c r="K40" s="16">
        <f t="shared" ref="K40:O40" si="12">K39+K29</f>
        <v>0</v>
      </c>
      <c r="L40" s="16">
        <f t="shared" si="12"/>
        <v>0</v>
      </c>
      <c r="M40" s="16">
        <f t="shared" si="12"/>
        <v>0</v>
      </c>
      <c r="N40" s="16">
        <f t="shared" si="12"/>
        <v>0</v>
      </c>
      <c r="O40" s="16">
        <f t="shared" si="12"/>
        <v>0</v>
      </c>
      <c r="P40" s="16"/>
      <c r="Q40" s="16">
        <f t="shared" ref="Q40" si="13">Q39+Q29</f>
        <v>-14616</v>
      </c>
      <c r="R40" s="16">
        <f t="shared" ref="R40" si="14">R39+R29</f>
        <v>-14817</v>
      </c>
      <c r="S40" s="16">
        <f>S39+S29</f>
        <v>5247</v>
      </c>
    </row>
    <row r="41" spans="2:19" s="10" customFormat="1" x14ac:dyDescent="0.35">
      <c r="B41" s="10" t="s">
        <v>529</v>
      </c>
      <c r="D41" s="15"/>
      <c r="E41" s="15"/>
      <c r="F41" s="15"/>
      <c r="G41" s="15"/>
      <c r="H41" s="15"/>
      <c r="I41" s="15"/>
      <c r="J41" s="15"/>
      <c r="K41" s="15"/>
      <c r="L41" s="15"/>
      <c r="M41" s="15"/>
      <c r="N41" s="15"/>
      <c r="O41" s="15"/>
      <c r="P41" s="15"/>
      <c r="Q41" s="15">
        <v>6</v>
      </c>
      <c r="R41" s="15">
        <v>4</v>
      </c>
      <c r="S41" s="15">
        <v>5</v>
      </c>
    </row>
    <row r="42" spans="2:19" s="13" customFormat="1" x14ac:dyDescent="0.35">
      <c r="B42" s="13" t="s">
        <v>530</v>
      </c>
      <c r="D42" s="16"/>
      <c r="E42" s="16"/>
      <c r="F42" s="16"/>
      <c r="G42" s="16"/>
      <c r="H42" s="16"/>
      <c r="I42" s="16"/>
      <c r="J42" s="16"/>
      <c r="K42" s="16">
        <f t="shared" ref="K42:O42" si="15">K40+K41</f>
        <v>0</v>
      </c>
      <c r="L42" s="16">
        <f t="shared" si="15"/>
        <v>0</v>
      </c>
      <c r="M42" s="16">
        <f t="shared" si="15"/>
        <v>0</v>
      </c>
      <c r="N42" s="16">
        <f t="shared" si="15"/>
        <v>0</v>
      </c>
      <c r="O42" s="16">
        <f t="shared" si="15"/>
        <v>0</v>
      </c>
      <c r="P42" s="16"/>
      <c r="Q42" s="16">
        <f t="shared" ref="Q42" si="16">Q40+Q41</f>
        <v>-14610</v>
      </c>
      <c r="R42" s="16">
        <f t="shared" ref="R42" si="17">R40+R41</f>
        <v>-14813</v>
      </c>
      <c r="S42" s="16">
        <f>S40+S41</f>
        <v>5252</v>
      </c>
    </row>
    <row r="43" spans="2:19" s="8" customFormat="1" x14ac:dyDescent="0.35">
      <c r="B43" s="9" t="s">
        <v>531</v>
      </c>
      <c r="D43" s="19"/>
      <c r="E43" s="19"/>
      <c r="F43" s="19"/>
      <c r="G43" s="19"/>
      <c r="H43" s="19"/>
      <c r="I43" s="19"/>
      <c r="J43" s="19"/>
      <c r="K43" s="19"/>
      <c r="L43" s="19"/>
      <c r="M43" s="19"/>
      <c r="N43" s="19"/>
      <c r="O43" s="19"/>
      <c r="P43" s="19"/>
      <c r="Q43" s="19"/>
      <c r="R43" s="19"/>
      <c r="S43" s="19"/>
    </row>
    <row r="44" spans="2:19" s="10" customFormat="1" x14ac:dyDescent="0.35">
      <c r="B44" s="10" t="s">
        <v>532</v>
      </c>
      <c r="D44" s="15"/>
      <c r="E44" s="15"/>
      <c r="F44" s="15"/>
      <c r="G44" s="15"/>
      <c r="H44" s="15"/>
      <c r="I44" s="15"/>
      <c r="J44" s="15"/>
      <c r="K44" s="15"/>
      <c r="L44" s="15"/>
      <c r="M44" s="15"/>
      <c r="N44" s="15"/>
      <c r="O44" s="15"/>
      <c r="P44" s="15"/>
      <c r="Q44" s="15">
        <v>-133</v>
      </c>
      <c r="R44" s="15">
        <v>613</v>
      </c>
      <c r="S44" s="15">
        <v>-679</v>
      </c>
    </row>
    <row r="45" spans="2:19" s="13" customFormat="1" x14ac:dyDescent="0.35">
      <c r="B45" s="13" t="s">
        <v>533</v>
      </c>
      <c r="D45" s="16"/>
      <c r="E45" s="16"/>
      <c r="F45" s="16"/>
      <c r="G45" s="16"/>
      <c r="H45" s="16"/>
      <c r="I45" s="16"/>
      <c r="J45" s="16"/>
      <c r="K45" s="16">
        <f t="shared" ref="K45:O45" si="18">K42+K44</f>
        <v>0</v>
      </c>
      <c r="L45" s="16">
        <f t="shared" si="18"/>
        <v>0</v>
      </c>
      <c r="M45" s="16">
        <f t="shared" si="18"/>
        <v>0</v>
      </c>
      <c r="N45" s="16">
        <f t="shared" si="18"/>
        <v>0</v>
      </c>
      <c r="O45" s="16">
        <f t="shared" si="18"/>
        <v>0</v>
      </c>
      <c r="P45" s="16"/>
      <c r="Q45" s="16">
        <f t="shared" ref="Q45" si="19">Q42+Q44</f>
        <v>-14743</v>
      </c>
      <c r="R45" s="16">
        <f t="shared" ref="R45" si="20">R42+R44</f>
        <v>-14200</v>
      </c>
      <c r="S45" s="16">
        <f>S42+S44</f>
        <v>4573</v>
      </c>
    </row>
    <row r="46" spans="2:19" s="23" customFormat="1" x14ac:dyDescent="0.35">
      <c r="B46" s="23" t="s">
        <v>534</v>
      </c>
      <c r="K46" s="23" t="e">
        <f t="shared" ref="K46:O46" si="21">K45/K48</f>
        <v>#DIV/0!</v>
      </c>
      <c r="L46" s="23" t="e">
        <f t="shared" si="21"/>
        <v>#DIV/0!</v>
      </c>
      <c r="M46" s="23" t="e">
        <f t="shared" si="21"/>
        <v>#DIV/0!</v>
      </c>
      <c r="N46" s="23" t="e">
        <f t="shared" si="21"/>
        <v>#DIV/0!</v>
      </c>
      <c r="O46" s="23" t="e">
        <f t="shared" si="21"/>
        <v>#DIV/0!</v>
      </c>
      <c r="Q46" s="23">
        <f t="shared" ref="Q46" si="22">Q45/Q48</f>
        <v>-8.0544458907810146E-2</v>
      </c>
      <c r="R46" s="23">
        <f t="shared" ref="R46" si="23">R45/R48</f>
        <v>-6.7523873683717192E-2</v>
      </c>
      <c r="S46" s="23">
        <f>S45/S48</f>
        <v>1.6873326356417667E-2</v>
      </c>
    </row>
    <row r="47" spans="2:19" s="23" customFormat="1" x14ac:dyDescent="0.35">
      <c r="B47" s="23" t="s">
        <v>535</v>
      </c>
      <c r="K47" s="23" t="e">
        <f t="shared" ref="K47:O47" si="24">K45/K49</f>
        <v>#DIV/0!</v>
      </c>
      <c r="L47" s="23" t="e">
        <f t="shared" si="24"/>
        <v>#DIV/0!</v>
      </c>
      <c r="M47" s="23" t="e">
        <f t="shared" si="24"/>
        <v>#DIV/0!</v>
      </c>
      <c r="N47" s="23" t="e">
        <f t="shared" si="24"/>
        <v>#DIV/0!</v>
      </c>
      <c r="O47" s="23" t="e">
        <f t="shared" si="24"/>
        <v>#DIV/0!</v>
      </c>
      <c r="Q47" s="23">
        <f t="shared" ref="Q47:R47" si="25">Q45/Q49</f>
        <v>-8.0544458907810146E-2</v>
      </c>
      <c r="R47" s="23">
        <f t="shared" si="25"/>
        <v>-6.7523873683717192E-2</v>
      </c>
      <c r="S47" s="23">
        <f>S45/S49</f>
        <v>1.6326191202447833E-2</v>
      </c>
    </row>
    <row r="48" spans="2:19" x14ac:dyDescent="0.35">
      <c r="B48" t="s">
        <v>536</v>
      </c>
      <c r="D48" s="4"/>
      <c r="E48" s="4"/>
      <c r="F48" s="4"/>
      <c r="G48" s="4"/>
      <c r="H48" s="4"/>
      <c r="I48" s="4"/>
      <c r="J48" s="4"/>
      <c r="K48" s="4"/>
      <c r="L48" s="4"/>
      <c r="M48" s="4"/>
      <c r="N48" s="4"/>
      <c r="O48" s="4"/>
      <c r="P48" s="4"/>
      <c r="Q48" s="4">
        <v>183041.766</v>
      </c>
      <c r="R48" s="4">
        <v>210295.992</v>
      </c>
      <c r="S48" s="4">
        <f>271019472/1000</f>
        <v>271019.47200000001</v>
      </c>
    </row>
    <row r="49" spans="2:19" x14ac:dyDescent="0.35">
      <c r="B49" t="s">
        <v>537</v>
      </c>
      <c r="D49" s="4"/>
      <c r="E49" s="4"/>
      <c r="F49" s="4"/>
      <c r="G49" s="4"/>
      <c r="H49" s="4"/>
      <c r="I49" s="4"/>
      <c r="J49" s="4"/>
      <c r="K49" s="4"/>
      <c r="L49" s="4"/>
      <c r="M49" s="4"/>
      <c r="N49" s="4"/>
      <c r="O49" s="4"/>
      <c r="P49" s="4"/>
      <c r="Q49" s="4">
        <v>183041.766</v>
      </c>
      <c r="R49" s="4">
        <v>210295.992</v>
      </c>
      <c r="S49" s="4">
        <f>280102073/1000</f>
        <v>280102.07299999997</v>
      </c>
    </row>
    <row r="50" spans="2:19" x14ac:dyDescent="0.35">
      <c r="D50" s="4"/>
      <c r="E50" s="4"/>
      <c r="F50" s="4"/>
      <c r="G50" s="4"/>
      <c r="H50" s="4"/>
      <c r="I50" s="4"/>
      <c r="J50" s="4"/>
      <c r="K50" s="4"/>
      <c r="L50" s="4"/>
      <c r="M50" s="4"/>
      <c r="N50" s="4"/>
      <c r="O50" s="4"/>
      <c r="P50" s="4"/>
      <c r="Q50" s="4"/>
      <c r="R50" s="4"/>
      <c r="S50" s="4"/>
    </row>
    <row r="51" spans="2:19" x14ac:dyDescent="0.35">
      <c r="D51" s="4"/>
      <c r="E51" s="4"/>
      <c r="F51" s="4"/>
      <c r="G51" s="4"/>
      <c r="H51" s="4"/>
      <c r="I51" s="4"/>
      <c r="J51" s="4"/>
      <c r="K51" s="4"/>
      <c r="L51" s="4"/>
      <c r="M51" s="4"/>
      <c r="N51" s="4"/>
      <c r="O51" s="4"/>
      <c r="P51" s="4"/>
      <c r="Q51" s="4"/>
      <c r="R51" s="4"/>
      <c r="S51" s="4"/>
    </row>
    <row r="52" spans="2:19" s="7" customFormat="1" x14ac:dyDescent="0.35">
      <c r="B52" s="7" t="s">
        <v>539</v>
      </c>
      <c r="D52" s="20"/>
      <c r="E52" s="20"/>
      <c r="F52" s="20"/>
      <c r="G52" s="20"/>
      <c r="H52" s="20"/>
      <c r="I52" s="20"/>
      <c r="J52" s="20"/>
      <c r="K52" s="20"/>
      <c r="L52" s="20"/>
      <c r="M52" s="20"/>
      <c r="N52" s="20"/>
      <c r="O52" s="20"/>
      <c r="P52" s="20"/>
      <c r="Q52" s="20"/>
      <c r="R52" s="20"/>
      <c r="S52" s="20"/>
    </row>
    <row r="53" spans="2:19" s="9" customFormat="1" x14ac:dyDescent="0.35">
      <c r="B53" s="9" t="s">
        <v>487</v>
      </c>
      <c r="D53" s="17"/>
      <c r="E53" s="17"/>
      <c r="F53" s="17"/>
      <c r="G53" s="17"/>
      <c r="H53" s="17"/>
      <c r="I53" s="17"/>
      <c r="J53" s="17"/>
      <c r="K53" s="17"/>
      <c r="L53" s="17"/>
      <c r="M53" s="17"/>
      <c r="N53" s="17"/>
      <c r="O53" s="17"/>
      <c r="P53" s="17"/>
      <c r="Q53" s="17"/>
      <c r="R53" s="17"/>
      <c r="S53" s="17"/>
    </row>
    <row r="54" spans="2:19" x14ac:dyDescent="0.35">
      <c r="B54" t="s">
        <v>488</v>
      </c>
      <c r="D54" s="4"/>
      <c r="E54" s="4"/>
      <c r="F54" s="4"/>
      <c r="G54" s="4"/>
      <c r="H54" s="4"/>
      <c r="I54" s="4"/>
      <c r="J54" s="4"/>
      <c r="K54" s="4"/>
      <c r="L54" s="4"/>
      <c r="M54" s="4"/>
      <c r="N54" s="4"/>
      <c r="O54" s="4"/>
      <c r="P54" s="4">
        <v>6058.1859999999997</v>
      </c>
      <c r="Q54" s="4">
        <v>5147.7030000000004</v>
      </c>
      <c r="R54" s="4">
        <v>44313</v>
      </c>
      <c r="S54" s="4">
        <v>32536</v>
      </c>
    </row>
    <row r="55" spans="2:19" x14ac:dyDescent="0.35">
      <c r="B55" t="s">
        <v>570</v>
      </c>
      <c r="D55" s="4"/>
      <c r="E55" s="4"/>
      <c r="F55" s="4"/>
      <c r="G55" s="4"/>
      <c r="H55" s="4"/>
      <c r="I55" s="4"/>
      <c r="J55" s="4"/>
      <c r="K55" s="4"/>
      <c r="L55" s="4"/>
      <c r="M55" s="4"/>
      <c r="N55" s="4"/>
      <c r="O55" s="4"/>
      <c r="P55" s="4">
        <v>11831.671</v>
      </c>
      <c r="Q55" s="4">
        <v>0</v>
      </c>
      <c r="R55" s="4">
        <v>0</v>
      </c>
      <c r="S55" s="4">
        <v>0</v>
      </c>
    </row>
    <row r="56" spans="2:19" x14ac:dyDescent="0.35">
      <c r="B56" t="s">
        <v>489</v>
      </c>
      <c r="D56" s="4"/>
      <c r="E56" s="4"/>
      <c r="F56" s="4"/>
      <c r="G56" s="4"/>
      <c r="H56" s="4"/>
      <c r="I56" s="4"/>
      <c r="J56" s="4"/>
      <c r="K56" s="4"/>
      <c r="L56" s="4"/>
      <c r="M56" s="4"/>
      <c r="N56" s="4"/>
      <c r="O56" s="4"/>
      <c r="P56" s="4">
        <v>211.66200000000001</v>
      </c>
      <c r="Q56" s="4">
        <v>211.66200000000001</v>
      </c>
      <c r="R56" s="4">
        <v>29172</v>
      </c>
      <c r="S56" s="4">
        <v>66570</v>
      </c>
    </row>
    <row r="57" spans="2:19" x14ac:dyDescent="0.35">
      <c r="B57" t="s">
        <v>490</v>
      </c>
      <c r="D57" s="4"/>
      <c r="E57" s="4"/>
      <c r="F57" s="4"/>
      <c r="G57" s="4"/>
      <c r="H57" s="4"/>
      <c r="I57" s="4"/>
      <c r="J57" s="4"/>
      <c r="K57" s="4"/>
      <c r="L57" s="4"/>
      <c r="M57" s="4"/>
      <c r="N57" s="4"/>
      <c r="O57" s="4"/>
      <c r="P57" s="4">
        <v>1343.4580000000001</v>
      </c>
      <c r="Q57" s="4">
        <v>1111.152</v>
      </c>
      <c r="R57" s="4">
        <v>1434</v>
      </c>
      <c r="S57" s="4">
        <v>2871</v>
      </c>
    </row>
    <row r="58" spans="2:19" s="10" customFormat="1" x14ac:dyDescent="0.35">
      <c r="B58" s="10" t="s">
        <v>491</v>
      </c>
      <c r="D58" s="15"/>
      <c r="E58" s="15"/>
      <c r="F58" s="15"/>
      <c r="G58" s="15"/>
      <c r="H58" s="15"/>
      <c r="I58" s="15"/>
      <c r="J58" s="15"/>
      <c r="K58" s="15"/>
      <c r="L58" s="15"/>
      <c r="M58" s="15"/>
      <c r="N58" s="15"/>
      <c r="O58" s="15"/>
      <c r="P58" s="15">
        <v>264.95600000000002</v>
      </c>
      <c r="Q58" s="15">
        <v>119.36199999999999</v>
      </c>
      <c r="R58" s="15">
        <v>126</v>
      </c>
      <c r="S58" s="15">
        <v>214</v>
      </c>
    </row>
    <row r="59" spans="2:19" s="13" customFormat="1" x14ac:dyDescent="0.35">
      <c r="B59" s="13" t="s">
        <v>344</v>
      </c>
      <c r="D59" s="16"/>
      <c r="E59" s="16"/>
      <c r="F59" s="16"/>
      <c r="G59" s="16"/>
      <c r="H59" s="16"/>
      <c r="I59" s="16"/>
      <c r="J59" s="16"/>
      <c r="K59" s="16">
        <f t="shared" ref="K59:O59" si="26">SUM(K54:K58)</f>
        <v>0</v>
      </c>
      <c r="L59" s="16">
        <f t="shared" si="26"/>
        <v>0</v>
      </c>
      <c r="M59" s="16">
        <f t="shared" si="26"/>
        <v>0</v>
      </c>
      <c r="N59" s="16">
        <f t="shared" si="26"/>
        <v>0</v>
      </c>
      <c r="O59" s="16">
        <f t="shared" si="26"/>
        <v>0</v>
      </c>
      <c r="P59" s="16">
        <f t="shared" ref="P59:Q59" si="27">SUM(P54:P58)</f>
        <v>19709.932999999997</v>
      </c>
      <c r="Q59" s="16">
        <f t="shared" si="27"/>
        <v>6589.8790000000008</v>
      </c>
      <c r="R59" s="16">
        <f t="shared" ref="R59" si="28">SUM(R54:R58)</f>
        <v>75045</v>
      </c>
      <c r="S59" s="16">
        <f>SUM(S54:S58)</f>
        <v>102191</v>
      </c>
    </row>
    <row r="60" spans="2:19" s="9" customFormat="1" x14ac:dyDescent="0.35">
      <c r="B60" s="9" t="s">
        <v>492</v>
      </c>
      <c r="D60" s="17"/>
      <c r="E60" s="17"/>
      <c r="F60" s="17"/>
      <c r="G60" s="17"/>
      <c r="H60" s="17"/>
      <c r="I60" s="17"/>
      <c r="J60" s="17"/>
      <c r="K60" s="17"/>
      <c r="L60" s="17"/>
      <c r="M60" s="17"/>
      <c r="N60" s="17"/>
      <c r="O60" s="17"/>
      <c r="P60" s="17"/>
      <c r="Q60" s="17"/>
      <c r="R60" s="17"/>
      <c r="S60" s="17"/>
    </row>
    <row r="61" spans="2:19" x14ac:dyDescent="0.35">
      <c r="B61" t="s">
        <v>493</v>
      </c>
      <c r="D61" s="4"/>
      <c r="E61" s="4"/>
      <c r="F61" s="4"/>
      <c r="G61" s="4"/>
      <c r="H61" s="4"/>
      <c r="I61" s="4"/>
      <c r="J61" s="4"/>
      <c r="K61" s="4"/>
      <c r="L61" s="4"/>
      <c r="M61" s="4"/>
      <c r="N61" s="4"/>
      <c r="O61" s="4"/>
      <c r="P61" s="4">
        <v>63536.894999999997</v>
      </c>
      <c r="Q61" s="4">
        <v>63655.502999999997</v>
      </c>
      <c r="R61" s="4">
        <v>63784</v>
      </c>
      <c r="S61" s="4">
        <v>181948</v>
      </c>
    </row>
    <row r="62" spans="2:19" x14ac:dyDescent="0.35">
      <c r="B62" t="s">
        <v>348</v>
      </c>
      <c r="D62" s="4"/>
      <c r="E62" s="4"/>
      <c r="F62" s="4"/>
      <c r="G62" s="4"/>
      <c r="H62" s="4"/>
      <c r="I62" s="4"/>
      <c r="J62" s="4"/>
      <c r="K62" s="4"/>
      <c r="L62" s="4"/>
      <c r="M62" s="4"/>
      <c r="N62" s="4"/>
      <c r="O62" s="4"/>
      <c r="P62" s="4">
        <v>7042.3590000000004</v>
      </c>
      <c r="Q62" s="4">
        <v>7019.817</v>
      </c>
      <c r="R62" s="4">
        <v>7358</v>
      </c>
      <c r="S62" s="4">
        <v>20234</v>
      </c>
    </row>
    <row r="63" spans="2:19" x14ac:dyDescent="0.35">
      <c r="B63" t="s">
        <v>494</v>
      </c>
      <c r="D63" s="4"/>
      <c r="E63" s="4"/>
      <c r="F63" s="4"/>
      <c r="G63" s="4"/>
      <c r="H63" s="4"/>
      <c r="I63" s="4"/>
      <c r="J63" s="4"/>
      <c r="K63" s="4"/>
      <c r="L63" s="4"/>
      <c r="M63" s="4"/>
      <c r="N63" s="4"/>
      <c r="O63" s="4"/>
      <c r="P63" s="4">
        <v>1821.3920000000001</v>
      </c>
      <c r="Q63" s="4">
        <v>1839.2159999999999</v>
      </c>
      <c r="R63" s="4">
        <v>2038</v>
      </c>
      <c r="S63" s="4">
        <v>7251</v>
      </c>
    </row>
    <row r="64" spans="2:19" x14ac:dyDescent="0.35">
      <c r="B64" t="s">
        <v>495</v>
      </c>
      <c r="D64" s="4"/>
      <c r="E64" s="4"/>
      <c r="F64" s="4"/>
      <c r="G64" s="4"/>
      <c r="H64" s="4"/>
      <c r="I64" s="4"/>
      <c r="J64" s="4"/>
      <c r="K64" s="4"/>
      <c r="L64" s="4"/>
      <c r="M64" s="4"/>
      <c r="N64" s="4"/>
      <c r="O64" s="4"/>
      <c r="P64" s="4">
        <v>8680.4490000000005</v>
      </c>
      <c r="Q64" s="4">
        <v>11515.326999999999</v>
      </c>
      <c r="R64" s="4">
        <v>20730</v>
      </c>
      <c r="S64" s="4">
        <v>24177</v>
      </c>
    </row>
    <row r="65" spans="2:19" x14ac:dyDescent="0.35">
      <c r="B65" t="s">
        <v>496</v>
      </c>
      <c r="D65" s="4"/>
      <c r="E65" s="4"/>
      <c r="F65" s="4"/>
      <c r="G65" s="4"/>
      <c r="H65" s="4"/>
      <c r="I65" s="4"/>
      <c r="J65" s="4"/>
      <c r="K65" s="4"/>
      <c r="L65" s="4"/>
      <c r="M65" s="4"/>
      <c r="N65" s="4"/>
      <c r="O65" s="4"/>
      <c r="P65" s="4">
        <v>0</v>
      </c>
      <c r="Q65" s="4">
        <v>0</v>
      </c>
      <c r="R65" s="4">
        <v>0</v>
      </c>
      <c r="S65" s="4">
        <v>14834</v>
      </c>
    </row>
    <row r="66" spans="2:19" s="10" customFormat="1" x14ac:dyDescent="0.35">
      <c r="B66" s="10" t="s">
        <v>497</v>
      </c>
      <c r="D66" s="15"/>
      <c r="E66" s="15"/>
      <c r="F66" s="15"/>
      <c r="G66" s="15"/>
      <c r="H66" s="15"/>
      <c r="I66" s="15"/>
      <c r="J66" s="15"/>
      <c r="K66" s="15"/>
      <c r="L66" s="15"/>
      <c r="M66" s="15"/>
      <c r="N66" s="15"/>
      <c r="O66" s="15"/>
      <c r="P66" s="15">
        <v>249.214</v>
      </c>
      <c r="Q66" s="15">
        <v>769.875</v>
      </c>
      <c r="R66" s="15">
        <v>586</v>
      </c>
      <c r="S66" s="15">
        <v>3612</v>
      </c>
    </row>
    <row r="67" spans="2:19" s="13" customFormat="1" x14ac:dyDescent="0.35">
      <c r="B67" s="13" t="s">
        <v>367</v>
      </c>
      <c r="D67" s="16"/>
      <c r="E67" s="16"/>
      <c r="F67" s="16"/>
      <c r="G67" s="16"/>
      <c r="H67" s="16"/>
      <c r="I67" s="16"/>
      <c r="J67" s="16"/>
      <c r="K67" s="16">
        <f t="shared" ref="K67:O67" si="29">SUM(K61:K66)+K59</f>
        <v>0</v>
      </c>
      <c r="L67" s="16">
        <f t="shared" si="29"/>
        <v>0</v>
      </c>
      <c r="M67" s="16">
        <f t="shared" si="29"/>
        <v>0</v>
      </c>
      <c r="N67" s="16">
        <f t="shared" si="29"/>
        <v>0</v>
      </c>
      <c r="O67" s="16">
        <f t="shared" si="29"/>
        <v>0</v>
      </c>
      <c r="P67" s="16">
        <f t="shared" ref="P67:Q67" si="30">SUM(P61:P66)+P59</f>
        <v>101040.242</v>
      </c>
      <c r="Q67" s="16">
        <f t="shared" si="30"/>
        <v>91389.616999999998</v>
      </c>
      <c r="R67" s="16">
        <f>SUM(R61:R66)+R59</f>
        <v>169541</v>
      </c>
      <c r="S67" s="16">
        <f>SUM(S61:S66)+S59</f>
        <v>354247</v>
      </c>
    </row>
    <row r="68" spans="2:19" s="9" customFormat="1" x14ac:dyDescent="0.35">
      <c r="B68" s="9" t="s">
        <v>498</v>
      </c>
      <c r="D68" s="17"/>
      <c r="E68" s="17"/>
      <c r="F68" s="17"/>
      <c r="G68" s="17"/>
      <c r="H68" s="17"/>
      <c r="I68" s="17"/>
      <c r="J68" s="17"/>
      <c r="K68" s="17"/>
      <c r="L68" s="17"/>
      <c r="M68" s="17"/>
      <c r="N68" s="17"/>
      <c r="O68" s="17"/>
      <c r="P68" s="17"/>
      <c r="Q68" s="17"/>
      <c r="R68" s="17"/>
      <c r="S68" s="17"/>
    </row>
    <row r="69" spans="2:19" x14ac:dyDescent="0.35">
      <c r="B69" t="s">
        <v>499</v>
      </c>
      <c r="D69" s="4"/>
      <c r="E69" s="4"/>
      <c r="F69" s="4"/>
      <c r="G69" s="4"/>
      <c r="H69" s="4"/>
      <c r="I69" s="4"/>
      <c r="J69" s="4"/>
      <c r="K69" s="4"/>
      <c r="L69" s="4"/>
      <c r="M69" s="4"/>
      <c r="N69" s="4"/>
      <c r="O69" s="4"/>
      <c r="P69" s="4">
        <v>3002.6880000000001</v>
      </c>
      <c r="Q69" s="4">
        <v>1858.499</v>
      </c>
      <c r="R69" s="4">
        <v>2764</v>
      </c>
      <c r="S69" s="4">
        <v>8162</v>
      </c>
    </row>
    <row r="70" spans="2:19" x14ac:dyDescent="0.35">
      <c r="B70" t="s">
        <v>500</v>
      </c>
      <c r="D70" s="4"/>
      <c r="E70" s="4"/>
      <c r="F70" s="4"/>
      <c r="G70" s="4"/>
      <c r="H70" s="4"/>
      <c r="I70" s="4"/>
      <c r="J70" s="4"/>
      <c r="K70" s="4"/>
      <c r="L70" s="4"/>
      <c r="M70" s="4"/>
      <c r="N70" s="4"/>
      <c r="O70" s="4"/>
      <c r="P70" s="4">
        <v>0</v>
      </c>
      <c r="Q70" s="4">
        <f>31.334+147.569</f>
        <v>178.90299999999999</v>
      </c>
      <c r="R70" s="4">
        <v>430</v>
      </c>
      <c r="S70" s="4">
        <v>336</v>
      </c>
    </row>
    <row r="71" spans="2:19" s="10" customFormat="1" x14ac:dyDescent="0.35">
      <c r="B71" s="10" t="s">
        <v>501</v>
      </c>
      <c r="D71" s="15"/>
      <c r="E71" s="15"/>
      <c r="F71" s="15"/>
      <c r="G71" s="15"/>
      <c r="H71" s="15"/>
      <c r="I71" s="15"/>
      <c r="J71" s="15"/>
      <c r="K71" s="15"/>
      <c r="L71" s="15"/>
      <c r="M71" s="15"/>
      <c r="N71" s="15"/>
      <c r="O71" s="15"/>
      <c r="P71" s="15">
        <v>68.680000000000007</v>
      </c>
      <c r="Q71" s="15">
        <v>0</v>
      </c>
      <c r="R71" s="15">
        <v>10075</v>
      </c>
      <c r="S71" s="15">
        <v>0</v>
      </c>
    </row>
    <row r="72" spans="2:19" s="13" customFormat="1" x14ac:dyDescent="0.35">
      <c r="B72" s="13" t="s">
        <v>383</v>
      </c>
      <c r="D72" s="16"/>
      <c r="E72" s="16"/>
      <c r="F72" s="16"/>
      <c r="G72" s="16"/>
      <c r="H72" s="16"/>
      <c r="I72" s="16"/>
      <c r="J72" s="16"/>
      <c r="K72" s="16">
        <f t="shared" ref="K72:O72" si="31">SUM(K69:K71)</f>
        <v>0</v>
      </c>
      <c r="L72" s="16">
        <f t="shared" si="31"/>
        <v>0</v>
      </c>
      <c r="M72" s="16">
        <f t="shared" si="31"/>
        <v>0</v>
      </c>
      <c r="N72" s="16">
        <f t="shared" si="31"/>
        <v>0</v>
      </c>
      <c r="O72" s="16">
        <f t="shared" si="31"/>
        <v>0</v>
      </c>
      <c r="P72" s="16">
        <f t="shared" ref="P72:Q72" si="32">SUM(P69:P71)</f>
        <v>3071.3679999999999</v>
      </c>
      <c r="Q72" s="16">
        <f t="shared" si="32"/>
        <v>2037.402</v>
      </c>
      <c r="R72" s="16">
        <f t="shared" ref="R72" si="33">SUM(R69:R71)</f>
        <v>13269</v>
      </c>
      <c r="S72" s="16">
        <f>SUM(S69:S71)</f>
        <v>8498</v>
      </c>
    </row>
    <row r="73" spans="2:19" s="8" customFormat="1" x14ac:dyDescent="0.35">
      <c r="B73" s="9" t="s">
        <v>502</v>
      </c>
      <c r="D73" s="19"/>
      <c r="E73" s="19"/>
      <c r="F73" s="19"/>
      <c r="G73" s="19"/>
      <c r="H73" s="19"/>
      <c r="I73" s="19"/>
      <c r="J73" s="19"/>
      <c r="K73" s="19"/>
      <c r="L73" s="19"/>
      <c r="M73" s="19"/>
      <c r="N73" s="19"/>
      <c r="O73" s="19"/>
      <c r="P73" s="19"/>
      <c r="Q73" s="19"/>
      <c r="R73" s="19"/>
      <c r="S73" s="19"/>
    </row>
    <row r="74" spans="2:19" s="26" customFormat="1" x14ac:dyDescent="0.35">
      <c r="B74" s="28" t="s">
        <v>569</v>
      </c>
      <c r="D74" s="27"/>
      <c r="E74" s="27"/>
      <c r="F74" s="27"/>
      <c r="G74" s="27"/>
      <c r="H74" s="27"/>
      <c r="I74" s="27"/>
      <c r="J74" s="27"/>
      <c r="K74" s="27"/>
      <c r="L74" s="27"/>
      <c r="M74" s="27"/>
      <c r="N74" s="27"/>
      <c r="O74" s="27"/>
      <c r="P74" s="27">
        <v>19599.963</v>
      </c>
      <c r="Q74" s="27">
        <v>19869.476999999999</v>
      </c>
      <c r="R74" s="27">
        <v>0</v>
      </c>
      <c r="S74" s="27">
        <v>0</v>
      </c>
    </row>
    <row r="75" spans="2:19" x14ac:dyDescent="0.35">
      <c r="B75" t="s">
        <v>503</v>
      </c>
      <c r="D75" s="4"/>
      <c r="E75" s="4"/>
      <c r="F75" s="4"/>
      <c r="G75" s="4"/>
      <c r="H75" s="4"/>
      <c r="I75" s="4"/>
      <c r="J75" s="4"/>
      <c r="K75" s="4"/>
      <c r="L75" s="4"/>
      <c r="M75" s="4"/>
      <c r="N75" s="4"/>
      <c r="O75" s="4"/>
      <c r="P75" s="4">
        <v>3541.0819999999999</v>
      </c>
      <c r="Q75" s="4">
        <v>3734.3139999999999</v>
      </c>
      <c r="R75" s="4">
        <v>3939</v>
      </c>
      <c r="S75" s="4">
        <v>17276</v>
      </c>
    </row>
    <row r="76" spans="2:19" x14ac:dyDescent="0.35">
      <c r="B76" t="s">
        <v>504</v>
      </c>
      <c r="D76" s="4"/>
      <c r="E76" s="4"/>
      <c r="F76" s="4"/>
      <c r="G76" s="4"/>
      <c r="H76" s="4"/>
      <c r="I76" s="4"/>
      <c r="J76" s="4"/>
      <c r="K76" s="4"/>
      <c r="L76" s="4"/>
      <c r="M76" s="4"/>
      <c r="N76" s="4"/>
      <c r="O76" s="4"/>
      <c r="P76" s="4">
        <v>50.01</v>
      </c>
      <c r="Q76" s="4">
        <f>307.092+479.714</f>
        <v>786.80600000000004</v>
      </c>
      <c r="R76" s="4">
        <v>337</v>
      </c>
      <c r="S76" s="4">
        <v>1028</v>
      </c>
    </row>
    <row r="77" spans="2:19" s="10" customFormat="1" x14ac:dyDescent="0.35">
      <c r="B77" s="10" t="s">
        <v>505</v>
      </c>
      <c r="D77" s="15"/>
      <c r="E77" s="15"/>
      <c r="F77" s="15"/>
      <c r="G77" s="15"/>
      <c r="H77" s="15"/>
      <c r="I77" s="15"/>
      <c r="J77" s="15"/>
      <c r="K77" s="15"/>
      <c r="L77" s="15"/>
      <c r="M77" s="15"/>
      <c r="N77" s="15"/>
      <c r="O77" s="15"/>
      <c r="P77" s="15">
        <v>550.55100000000004</v>
      </c>
      <c r="Q77" s="15">
        <v>545</v>
      </c>
      <c r="R77" s="15">
        <v>541</v>
      </c>
      <c r="S77" s="15">
        <v>536</v>
      </c>
    </row>
    <row r="78" spans="2:19" s="13" customFormat="1" x14ac:dyDescent="0.35">
      <c r="B78" s="13" t="s">
        <v>390</v>
      </c>
      <c r="D78" s="16"/>
      <c r="E78" s="16"/>
      <c r="F78" s="16"/>
      <c r="G78" s="16"/>
      <c r="H78" s="16"/>
      <c r="I78" s="16"/>
      <c r="J78" s="16"/>
      <c r="K78" s="16">
        <f t="shared" ref="K78:P78" si="34">SUM(K74:K77)+K72</f>
        <v>0</v>
      </c>
      <c r="L78" s="16">
        <f t="shared" si="34"/>
        <v>0</v>
      </c>
      <c r="M78" s="16">
        <f t="shared" si="34"/>
        <v>0</v>
      </c>
      <c r="N78" s="16">
        <f t="shared" si="34"/>
        <v>0</v>
      </c>
      <c r="O78" s="16">
        <f t="shared" si="34"/>
        <v>0</v>
      </c>
      <c r="P78" s="16">
        <f t="shared" si="34"/>
        <v>26812.973999999995</v>
      </c>
      <c r="Q78" s="16">
        <f>SUM(Q74:Q77)+Q72</f>
        <v>26972.998999999996</v>
      </c>
      <c r="R78" s="16">
        <f t="shared" ref="R78:S78" si="35">SUM(R74:R77)+R72</f>
        <v>18086</v>
      </c>
      <c r="S78" s="16">
        <f t="shared" si="35"/>
        <v>27338</v>
      </c>
    </row>
    <row r="79" spans="2:19" s="9" customFormat="1" x14ac:dyDescent="0.35">
      <c r="B79" s="9" t="s">
        <v>506</v>
      </c>
      <c r="D79" s="17"/>
      <c r="E79" s="17"/>
      <c r="F79" s="17"/>
      <c r="G79" s="17"/>
      <c r="H79" s="17"/>
      <c r="I79" s="17"/>
      <c r="J79" s="17"/>
      <c r="K79" s="17"/>
      <c r="L79" s="17"/>
      <c r="M79" s="17"/>
      <c r="N79" s="17"/>
      <c r="O79" s="17"/>
      <c r="P79" s="17"/>
      <c r="Q79" s="17"/>
      <c r="R79" s="17"/>
      <c r="S79" s="17"/>
    </row>
    <row r="80" spans="2:19" x14ac:dyDescent="0.35">
      <c r="B80" t="s">
        <v>392</v>
      </c>
      <c r="D80" s="4"/>
      <c r="E80" s="4"/>
      <c r="F80" s="4"/>
      <c r="G80" s="4"/>
      <c r="H80" s="4"/>
      <c r="I80" s="4"/>
      <c r="J80" s="4"/>
      <c r="K80" s="4"/>
      <c r="L80" s="4"/>
      <c r="M80" s="4"/>
      <c r="N80" s="4"/>
      <c r="O80" s="4"/>
      <c r="P80" s="4">
        <v>180.89599999999999</v>
      </c>
      <c r="Q80" s="4">
        <v>184.636</v>
      </c>
      <c r="R80" s="4">
        <v>237</v>
      </c>
      <c r="S80" s="4">
        <v>289</v>
      </c>
    </row>
    <row r="81" spans="2:19" x14ac:dyDescent="0.35">
      <c r="B81" t="s">
        <v>507</v>
      </c>
      <c r="D81" s="4"/>
      <c r="E81" s="4"/>
      <c r="F81" s="4"/>
      <c r="G81" s="4"/>
      <c r="H81" s="4"/>
      <c r="I81" s="4"/>
      <c r="J81" s="4"/>
      <c r="K81" s="4"/>
      <c r="L81" s="4"/>
      <c r="M81" s="4"/>
      <c r="N81" s="4"/>
      <c r="O81" s="4"/>
      <c r="P81" s="4">
        <v>336047.59499999997</v>
      </c>
      <c r="Q81" s="4">
        <v>341059.97200000001</v>
      </c>
      <c r="R81" s="4">
        <v>441990</v>
      </c>
      <c r="S81" s="4">
        <v>613179</v>
      </c>
    </row>
    <row r="82" spans="2:19" x14ac:dyDescent="0.35">
      <c r="B82" t="s">
        <v>508</v>
      </c>
      <c r="D82" s="4"/>
      <c r="E82" s="4"/>
      <c r="F82" s="4"/>
      <c r="G82" s="4"/>
      <c r="H82" s="4"/>
      <c r="I82" s="4"/>
      <c r="J82" s="4"/>
      <c r="K82" s="4"/>
      <c r="L82" s="4"/>
      <c r="M82" s="4"/>
      <c r="N82" s="4"/>
      <c r="O82" s="4"/>
      <c r="P82" s="4">
        <v>187.1</v>
      </c>
      <c r="Q82" s="4">
        <v>103.554</v>
      </c>
      <c r="R82" s="4">
        <v>360</v>
      </c>
      <c r="S82" s="4">
        <v>0</v>
      </c>
    </row>
    <row r="83" spans="2:19" x14ac:dyDescent="0.35">
      <c r="B83" t="s">
        <v>509</v>
      </c>
      <c r="D83" s="4"/>
      <c r="E83" s="4"/>
      <c r="F83" s="4"/>
      <c r="G83" s="4"/>
      <c r="H83" s="4"/>
      <c r="I83" s="4"/>
      <c r="J83" s="4"/>
      <c r="K83" s="4"/>
      <c r="L83" s="4"/>
      <c r="M83" s="4"/>
      <c r="N83" s="4"/>
      <c r="O83" s="4"/>
      <c r="P83" s="4">
        <v>-262200.78399999999</v>
      </c>
      <c r="Q83" s="4">
        <v>-276811.3</v>
      </c>
      <c r="R83" s="4">
        <v>-291625</v>
      </c>
      <c r="S83" s="4">
        <v>-286373</v>
      </c>
    </row>
    <row r="84" spans="2:19" s="10" customFormat="1" x14ac:dyDescent="0.35">
      <c r="B84" s="10" t="s">
        <v>510</v>
      </c>
      <c r="D84" s="15"/>
      <c r="E84" s="15"/>
      <c r="F84" s="15"/>
      <c r="G84" s="15"/>
      <c r="H84" s="15"/>
      <c r="I84" s="15"/>
      <c r="J84" s="15"/>
      <c r="K84" s="15"/>
      <c r="L84" s="15"/>
      <c r="M84" s="15"/>
      <c r="N84" s="15"/>
      <c r="O84" s="15"/>
      <c r="P84" s="15">
        <v>12461</v>
      </c>
      <c r="Q84" s="15">
        <v>-120.244</v>
      </c>
      <c r="R84" s="15">
        <v>493</v>
      </c>
      <c r="S84" s="15">
        <v>-186</v>
      </c>
    </row>
    <row r="85" spans="2:19" s="12" customFormat="1" x14ac:dyDescent="0.35">
      <c r="B85" s="12" t="s">
        <v>511</v>
      </c>
      <c r="D85" s="21"/>
      <c r="E85" s="21"/>
      <c r="F85" s="21"/>
      <c r="G85" s="21"/>
      <c r="H85" s="21"/>
      <c r="I85" s="21"/>
      <c r="J85" s="21"/>
      <c r="K85" s="21">
        <f t="shared" ref="K85:O85" si="36">SUM(K80:K84)</f>
        <v>0</v>
      </c>
      <c r="L85" s="21">
        <f t="shared" si="36"/>
        <v>0</v>
      </c>
      <c r="M85" s="21">
        <f t="shared" si="36"/>
        <v>0</v>
      </c>
      <c r="N85" s="21">
        <f t="shared" si="36"/>
        <v>0</v>
      </c>
      <c r="O85" s="21">
        <f t="shared" si="36"/>
        <v>0</v>
      </c>
      <c r="P85" s="21">
        <f t="shared" ref="P85:Q85" si="37">SUM(P80:P84)</f>
        <v>86675.806999999972</v>
      </c>
      <c r="Q85" s="21">
        <f t="shared" si="37"/>
        <v>64416.618000000024</v>
      </c>
      <c r="R85" s="21">
        <f t="shared" ref="R85" si="38">SUM(R80:R84)</f>
        <v>151455</v>
      </c>
      <c r="S85" s="21">
        <f>SUM(S80:S84)</f>
        <v>326909</v>
      </c>
    </row>
    <row r="86" spans="2:19" s="13" customFormat="1" x14ac:dyDescent="0.35">
      <c r="B86" s="13" t="s">
        <v>429</v>
      </c>
      <c r="D86" s="16"/>
      <c r="E86" s="16"/>
      <c r="F86" s="16"/>
      <c r="G86" s="16"/>
      <c r="H86" s="16"/>
      <c r="I86" s="16"/>
      <c r="J86" s="16"/>
      <c r="K86" s="16">
        <f t="shared" ref="K86:O86" si="39">K85+K78</f>
        <v>0</v>
      </c>
      <c r="L86" s="16">
        <f t="shared" si="39"/>
        <v>0</v>
      </c>
      <c r="M86" s="16">
        <f t="shared" si="39"/>
        <v>0</v>
      </c>
      <c r="N86" s="16">
        <f t="shared" si="39"/>
        <v>0</v>
      </c>
      <c r="O86" s="16">
        <f t="shared" si="39"/>
        <v>0</v>
      </c>
      <c r="P86" s="16">
        <f t="shared" ref="P86:Q86" si="40">P85+P78</f>
        <v>113488.78099999996</v>
      </c>
      <c r="Q86" s="16">
        <f t="shared" si="40"/>
        <v>91389.617000000027</v>
      </c>
      <c r="R86" s="16">
        <f t="shared" ref="R86" si="41">R85+R78</f>
        <v>169541</v>
      </c>
      <c r="S86" s="16">
        <f>S85+S78</f>
        <v>354247</v>
      </c>
    </row>
    <row r="87" spans="2:19" x14ac:dyDescent="0.35">
      <c r="D87" s="4"/>
      <c r="E87" s="4"/>
      <c r="F87" s="4"/>
      <c r="G87" s="4"/>
      <c r="H87" s="4"/>
      <c r="I87" s="4"/>
      <c r="J87" s="4"/>
      <c r="K87" s="4"/>
      <c r="L87" s="4"/>
      <c r="M87" s="4"/>
      <c r="N87" s="4"/>
      <c r="O87" s="4"/>
      <c r="P87" s="4"/>
      <c r="Q87" s="4"/>
      <c r="R87" s="4"/>
      <c r="S87" s="4"/>
    </row>
    <row r="88" spans="2:19" s="23" customFormat="1" x14ac:dyDescent="0.35">
      <c r="B88" s="23" t="s">
        <v>568</v>
      </c>
      <c r="K88" s="23" t="e">
        <f t="shared" ref="K88:R88" si="42">K59/K72</f>
        <v>#DIV/0!</v>
      </c>
      <c r="L88" s="23" t="e">
        <f t="shared" si="42"/>
        <v>#DIV/0!</v>
      </c>
      <c r="M88" s="23" t="e">
        <f t="shared" si="42"/>
        <v>#DIV/0!</v>
      </c>
      <c r="N88" s="23" t="e">
        <f t="shared" si="42"/>
        <v>#DIV/0!</v>
      </c>
      <c r="O88" s="23" t="e">
        <f t="shared" si="42"/>
        <v>#DIV/0!</v>
      </c>
      <c r="P88" s="23">
        <f t="shared" si="42"/>
        <v>6.4173140437746303</v>
      </c>
      <c r="Q88" s="23">
        <f t="shared" si="42"/>
        <v>3.2344520129066332</v>
      </c>
      <c r="R88" s="23">
        <f t="shared" si="42"/>
        <v>5.6556635767578562</v>
      </c>
      <c r="S88" s="23">
        <f>S59/S72</f>
        <v>12.025300070604848</v>
      </c>
    </row>
    <row r="89" spans="2:19" x14ac:dyDescent="0.35">
      <c r="D89" s="4"/>
      <c r="E89" s="4"/>
      <c r="F89" s="4"/>
      <c r="G89" s="4"/>
      <c r="H89" s="4"/>
      <c r="I89" s="4"/>
      <c r="J89" s="4"/>
      <c r="K89" s="4"/>
      <c r="L89" s="4"/>
      <c r="M89" s="4"/>
      <c r="N89" s="4"/>
      <c r="O89" s="4"/>
      <c r="P89" s="4"/>
      <c r="Q89" s="4"/>
      <c r="R89" s="4"/>
      <c r="S89" s="4"/>
    </row>
    <row r="90" spans="2:19" x14ac:dyDescent="0.35">
      <c r="D90" s="4"/>
      <c r="E90" s="4"/>
      <c r="F90" s="4"/>
      <c r="G90" s="4"/>
      <c r="H90" s="4"/>
      <c r="I90" s="4"/>
      <c r="J90" s="4"/>
      <c r="K90" s="4"/>
      <c r="L90" s="4"/>
      <c r="M90" s="4"/>
      <c r="N90" s="4"/>
      <c r="O90" s="4"/>
      <c r="P90" s="4"/>
      <c r="Q90" s="4"/>
      <c r="R90" s="4"/>
      <c r="S90" s="4"/>
    </row>
    <row r="91" spans="2:19" s="6" customFormat="1" x14ac:dyDescent="0.35">
      <c r="B91" s="7" t="s">
        <v>486</v>
      </c>
      <c r="D91" s="22"/>
      <c r="E91" s="22"/>
      <c r="F91" s="22"/>
      <c r="G91" s="22"/>
      <c r="H91" s="22"/>
      <c r="I91" s="22"/>
      <c r="J91" s="22"/>
      <c r="K91" s="22"/>
      <c r="L91" s="22"/>
      <c r="M91" s="22"/>
      <c r="N91" s="22"/>
      <c r="O91" s="22"/>
      <c r="P91" s="22"/>
      <c r="Q91" s="22"/>
      <c r="R91" s="22"/>
      <c r="S91" s="22"/>
    </row>
    <row r="92" spans="2:19" x14ac:dyDescent="0.35">
      <c r="B92" t="s">
        <v>541</v>
      </c>
      <c r="D92" s="4"/>
      <c r="E92" s="4"/>
      <c r="F92" s="4"/>
      <c r="G92" s="4"/>
      <c r="H92" s="4"/>
      <c r="I92" s="4"/>
      <c r="J92" s="4"/>
      <c r="K92" s="4"/>
      <c r="L92" s="4"/>
      <c r="M92" s="4"/>
      <c r="N92" s="4"/>
      <c r="O92" s="4">
        <v>-12511.289000000001</v>
      </c>
      <c r="P92" s="4">
        <v>-12573.468000000001</v>
      </c>
      <c r="Q92" s="4">
        <v>-12870</v>
      </c>
      <c r="R92" s="4">
        <v>-41470</v>
      </c>
      <c r="S92" s="4">
        <v>-52987</v>
      </c>
    </row>
    <row r="93" spans="2:19" s="10" customFormat="1" x14ac:dyDescent="0.35">
      <c r="B93" s="10" t="s">
        <v>542</v>
      </c>
      <c r="D93" s="15"/>
      <c r="E93" s="15"/>
      <c r="F93" s="15"/>
      <c r="G93" s="15"/>
      <c r="H93" s="15"/>
      <c r="I93" s="15"/>
      <c r="J93" s="15"/>
      <c r="K93" s="15"/>
      <c r="L93" s="15"/>
      <c r="M93" s="15"/>
      <c r="N93" s="15"/>
      <c r="O93" s="15">
        <f>-3588.759-12304</f>
        <v>-15892.759</v>
      </c>
      <c r="P93" s="15">
        <f>-155-137.287</f>
        <v>-292.28700000000003</v>
      </c>
      <c r="Q93" s="15">
        <f>-80-84</f>
        <v>-164</v>
      </c>
      <c r="R93" s="15">
        <f>-80-148</f>
        <v>-228</v>
      </c>
      <c r="S93" s="15">
        <f>-590-620</f>
        <v>-1210</v>
      </c>
    </row>
    <row r="94" spans="2:19" s="13" customFormat="1" x14ac:dyDescent="0.35">
      <c r="B94" s="13" t="s">
        <v>543</v>
      </c>
      <c r="D94" s="16"/>
      <c r="E94" s="16"/>
      <c r="F94" s="16"/>
      <c r="G94" s="16"/>
      <c r="H94" s="16"/>
      <c r="I94" s="16"/>
      <c r="J94" s="16"/>
      <c r="K94" s="16">
        <f t="shared" ref="K94:O94" si="43">SUM(K92:K93)</f>
        <v>0</v>
      </c>
      <c r="L94" s="16">
        <f t="shared" si="43"/>
        <v>0</v>
      </c>
      <c r="M94" s="16">
        <f t="shared" si="43"/>
        <v>0</v>
      </c>
      <c r="N94" s="16">
        <f t="shared" si="43"/>
        <v>0</v>
      </c>
      <c r="O94" s="16">
        <f t="shared" si="43"/>
        <v>-28404.048000000003</v>
      </c>
      <c r="P94" s="16">
        <f t="shared" ref="P94:Q94" si="44">SUM(P92:P93)</f>
        <v>-12865.755000000001</v>
      </c>
      <c r="Q94" s="16">
        <f t="shared" si="44"/>
        <v>-13034</v>
      </c>
      <c r="R94" s="16">
        <f t="shared" ref="R94" si="45">SUM(R92:R93)</f>
        <v>-41698</v>
      </c>
      <c r="S94" s="16">
        <f>SUM(S92:S93)</f>
        <v>-54197</v>
      </c>
    </row>
    <row r="95" spans="2:19" x14ac:dyDescent="0.35">
      <c r="D95" s="4"/>
      <c r="E95" s="4"/>
      <c r="F95" s="4"/>
      <c r="G95" s="4"/>
      <c r="H95" s="4"/>
      <c r="I95" s="4"/>
      <c r="J95" s="4"/>
      <c r="K95" s="4"/>
      <c r="L95" s="4"/>
      <c r="M95" s="4"/>
      <c r="N95" s="4"/>
      <c r="O95" s="4"/>
      <c r="P95" s="4"/>
      <c r="Q95" s="4"/>
      <c r="R95" s="4"/>
      <c r="S95" s="4"/>
    </row>
    <row r="96" spans="2:19" x14ac:dyDescent="0.35">
      <c r="B96" t="s">
        <v>571</v>
      </c>
      <c r="D96" s="4"/>
      <c r="E96" s="4"/>
      <c r="F96" s="4"/>
      <c r="G96" s="4"/>
      <c r="H96" s="4"/>
      <c r="I96" s="4"/>
      <c r="J96" s="4"/>
      <c r="K96" s="4"/>
      <c r="L96" s="4"/>
      <c r="M96" s="4"/>
      <c r="N96" s="4"/>
      <c r="O96" s="4">
        <v>3504.058</v>
      </c>
      <c r="P96" s="4">
        <v>2948.0410000000002</v>
      </c>
      <c r="Q96" s="4">
        <v>3493.2179999999998</v>
      </c>
      <c r="R96" s="4"/>
      <c r="S96" s="4"/>
    </row>
    <row r="97" spans="2:19" x14ac:dyDescent="0.35">
      <c r="D97" s="4"/>
      <c r="E97" s="4"/>
      <c r="F97" s="4"/>
      <c r="G97" s="4"/>
      <c r="H97" s="4"/>
      <c r="I97" s="4"/>
      <c r="J97" s="4"/>
      <c r="K97" s="4"/>
      <c r="L97" s="4"/>
      <c r="M97" s="4"/>
      <c r="N97" s="4"/>
      <c r="O97" s="4"/>
      <c r="P97" s="4"/>
      <c r="Q97" s="4"/>
      <c r="R97" s="4"/>
      <c r="S97" s="4"/>
    </row>
    <row r="98" spans="2:19" x14ac:dyDescent="0.35">
      <c r="D98" s="4"/>
      <c r="E98" s="4"/>
      <c r="F98" s="4"/>
      <c r="G98" s="4"/>
      <c r="H98" s="4"/>
      <c r="I98" s="4"/>
      <c r="J98" s="4"/>
      <c r="K98" s="4"/>
      <c r="L98" s="4"/>
      <c r="M98" s="4"/>
      <c r="N98" s="4"/>
      <c r="O98" s="4"/>
      <c r="P98" s="4"/>
      <c r="Q98" s="4"/>
      <c r="R98" s="4"/>
      <c r="S98" s="4"/>
    </row>
    <row r="99" spans="2:19" x14ac:dyDescent="0.35">
      <c r="D99" s="4"/>
      <c r="E99" s="4"/>
      <c r="F99" s="4"/>
      <c r="G99" s="4"/>
      <c r="H99" s="4"/>
      <c r="I99" s="4"/>
      <c r="J99" s="4"/>
      <c r="K99" s="4"/>
      <c r="L99" s="4"/>
      <c r="M99" s="4"/>
      <c r="N99" s="4"/>
      <c r="O99" s="4"/>
      <c r="P99" s="4"/>
      <c r="Q99" s="4"/>
      <c r="R99" s="4"/>
      <c r="S99" s="4"/>
    </row>
    <row r="100" spans="2:19" s="7" customFormat="1" x14ac:dyDescent="0.35">
      <c r="B100" s="7" t="s">
        <v>551</v>
      </c>
      <c r="D100" s="20"/>
      <c r="E100" s="20"/>
      <c r="F100" s="20"/>
      <c r="G100" s="20"/>
      <c r="H100" s="20"/>
      <c r="I100" s="20"/>
      <c r="J100" s="20"/>
      <c r="K100" s="20"/>
      <c r="L100" s="20"/>
      <c r="M100" s="20"/>
      <c r="N100" s="20"/>
      <c r="O100" s="20"/>
      <c r="P100" s="20"/>
      <c r="Q100" s="20"/>
      <c r="R100" s="20"/>
      <c r="S100" s="20"/>
    </row>
    <row r="101" spans="2:19" x14ac:dyDescent="0.35">
      <c r="B101" s="24" t="s">
        <v>552</v>
      </c>
      <c r="D101" s="4"/>
      <c r="E101" s="4"/>
      <c r="F101" s="4"/>
      <c r="G101" s="4"/>
      <c r="H101" s="4"/>
      <c r="I101" s="4"/>
      <c r="J101" s="4"/>
      <c r="K101" s="4"/>
      <c r="L101" s="4"/>
      <c r="M101" s="4"/>
      <c r="N101" s="4"/>
      <c r="O101" s="4"/>
      <c r="P101" s="4"/>
      <c r="Q101" s="4">
        <v>1343</v>
      </c>
      <c r="R101" s="4">
        <v>890</v>
      </c>
      <c r="S101" s="4">
        <v>1060</v>
      </c>
    </row>
    <row r="102" spans="2:19" x14ac:dyDescent="0.35">
      <c r="B102" s="24" t="s">
        <v>553</v>
      </c>
      <c r="D102" s="4"/>
      <c r="E102" s="4"/>
      <c r="F102" s="4"/>
      <c r="G102" s="4"/>
      <c r="H102" s="4"/>
      <c r="I102" s="4"/>
      <c r="J102" s="4"/>
      <c r="K102" s="4"/>
      <c r="L102" s="4"/>
      <c r="M102" s="4"/>
      <c r="N102" s="4"/>
      <c r="O102" s="4"/>
      <c r="P102" s="4"/>
      <c r="Q102" s="4">
        <v>1130</v>
      </c>
      <c r="R102" s="4">
        <v>1446</v>
      </c>
      <c r="S102" s="4">
        <v>3647</v>
      </c>
    </row>
    <row r="103" spans="2:19" x14ac:dyDescent="0.35">
      <c r="B103" s="24" t="s">
        <v>554</v>
      </c>
      <c r="D103" s="4"/>
      <c r="E103" s="4"/>
      <c r="F103" s="4"/>
      <c r="G103" s="4"/>
      <c r="H103" s="4"/>
      <c r="I103" s="4"/>
      <c r="J103" s="4"/>
      <c r="K103" s="4"/>
      <c r="L103" s="4"/>
      <c r="M103" s="4"/>
      <c r="N103" s="4"/>
      <c r="O103" s="4"/>
      <c r="P103" s="4"/>
      <c r="Q103" s="4">
        <v>190</v>
      </c>
      <c r="R103" s="4">
        <v>237</v>
      </c>
      <c r="S103" s="4">
        <v>240</v>
      </c>
    </row>
    <row r="104" spans="2:19" x14ac:dyDescent="0.35">
      <c r="B104" s="24" t="s">
        <v>555</v>
      </c>
      <c r="Q104" s="4">
        <v>71</v>
      </c>
      <c r="R104" s="4">
        <v>79</v>
      </c>
      <c r="S104" s="4">
        <v>108</v>
      </c>
    </row>
    <row r="105" spans="2:19" x14ac:dyDescent="0.35">
      <c r="B105" s="24" t="s">
        <v>556</v>
      </c>
      <c r="Q105" s="4">
        <v>33</v>
      </c>
      <c r="R105" s="4">
        <v>33</v>
      </c>
      <c r="S105" s="4">
        <v>33</v>
      </c>
    </row>
    <row r="106" spans="2:19" x14ac:dyDescent="0.35">
      <c r="B106" s="24" t="s">
        <v>557</v>
      </c>
      <c r="Q106" s="4">
        <v>597</v>
      </c>
      <c r="R106" s="4">
        <v>672</v>
      </c>
      <c r="S106" s="4">
        <v>821</v>
      </c>
    </row>
    <row r="107" spans="2:19" x14ac:dyDescent="0.35">
      <c r="B107" s="24" t="s">
        <v>558</v>
      </c>
      <c r="Q107" s="4">
        <v>0</v>
      </c>
      <c r="R107" s="4">
        <v>0</v>
      </c>
      <c r="S107" s="4">
        <v>1257</v>
      </c>
    </row>
    <row r="108" spans="2:19" x14ac:dyDescent="0.35">
      <c r="B108" s="24" t="s">
        <v>559</v>
      </c>
      <c r="Q108" s="4">
        <v>0</v>
      </c>
      <c r="R108" s="4">
        <v>0</v>
      </c>
      <c r="S108" s="4">
        <v>219</v>
      </c>
    </row>
    <row r="109" spans="2:19" x14ac:dyDescent="0.35">
      <c r="B109" s="24" t="s">
        <v>560</v>
      </c>
      <c r="Q109" s="4">
        <v>0</v>
      </c>
      <c r="R109" s="4">
        <v>0</v>
      </c>
      <c r="S109" s="4">
        <v>70</v>
      </c>
    </row>
    <row r="110" spans="2:19" x14ac:dyDescent="0.35">
      <c r="B110" s="24" t="s">
        <v>561</v>
      </c>
      <c r="Q110" s="4">
        <v>0</v>
      </c>
      <c r="R110" s="4">
        <v>0</v>
      </c>
      <c r="S110" s="4">
        <v>143</v>
      </c>
    </row>
    <row r="111" spans="2:19" x14ac:dyDescent="0.35">
      <c r="B111" s="24" t="s">
        <v>562</v>
      </c>
      <c r="Q111" s="4">
        <v>0</v>
      </c>
      <c r="R111" s="4">
        <v>0</v>
      </c>
      <c r="S111" s="4">
        <v>37</v>
      </c>
    </row>
    <row r="112" spans="2:19" x14ac:dyDescent="0.35">
      <c r="B112" s="24" t="s">
        <v>563</v>
      </c>
      <c r="Q112" s="4">
        <v>66</v>
      </c>
      <c r="R112" s="4">
        <v>31</v>
      </c>
      <c r="S112" s="4">
        <v>86</v>
      </c>
    </row>
    <row r="113" spans="2:19" x14ac:dyDescent="0.35">
      <c r="B113" s="24" t="s">
        <v>564</v>
      </c>
      <c r="Q113" s="4">
        <v>350</v>
      </c>
      <c r="R113" s="4">
        <v>372</v>
      </c>
      <c r="S113" s="4">
        <v>619</v>
      </c>
    </row>
    <row r="114" spans="2:19" x14ac:dyDescent="0.35">
      <c r="B114" s="24" t="s">
        <v>565</v>
      </c>
      <c r="Q114" s="4">
        <v>230</v>
      </c>
      <c r="R114" s="4">
        <v>199</v>
      </c>
      <c r="S114">
        <v>547</v>
      </c>
    </row>
    <row r="115" spans="2:19" s="10" customFormat="1" x14ac:dyDescent="0.35">
      <c r="B115" s="25" t="s">
        <v>566</v>
      </c>
      <c r="Q115" s="10">
        <v>572</v>
      </c>
      <c r="R115" s="10">
        <v>520</v>
      </c>
      <c r="S115" s="15">
        <v>1240</v>
      </c>
    </row>
    <row r="116" spans="2:19" x14ac:dyDescent="0.35">
      <c r="B116" s="13" t="s">
        <v>567</v>
      </c>
      <c r="K116" s="4">
        <f t="shared" ref="K116:R116" si="46">SUM(K101:K115)</f>
        <v>0</v>
      </c>
      <c r="L116" s="4">
        <f t="shared" si="46"/>
        <v>0</v>
      </c>
      <c r="M116" s="4">
        <f t="shared" si="46"/>
        <v>0</v>
      </c>
      <c r="N116" s="4">
        <f t="shared" si="46"/>
        <v>0</v>
      </c>
      <c r="O116" s="4">
        <f t="shared" si="46"/>
        <v>0</v>
      </c>
      <c r="P116" s="4">
        <f t="shared" si="46"/>
        <v>0</v>
      </c>
      <c r="Q116" s="4">
        <f t="shared" si="46"/>
        <v>4582</v>
      </c>
      <c r="R116" s="4">
        <f t="shared" si="46"/>
        <v>4479</v>
      </c>
      <c r="S116" s="4">
        <f>SUM(S101:S115)</f>
        <v>10127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workbookViewId="0"/>
  </sheetViews>
  <sheetFormatPr defaultRowHeight="14.5" x14ac:dyDescent="0.35"/>
  <sheetData>
    <row r="1" spans="1:18" x14ac:dyDescent="0.35">
      <c r="B1" s="1" t="s">
        <v>9</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c r="R1" s="1" t="s">
        <v>25</v>
      </c>
    </row>
    <row r="2" spans="1:18" x14ac:dyDescent="0.35">
      <c r="A2" s="1" t="s">
        <v>26</v>
      </c>
      <c r="B2" t="s">
        <v>27</v>
      </c>
      <c r="C2" t="s">
        <v>27</v>
      </c>
      <c r="D2" t="s">
        <v>27</v>
      </c>
      <c r="E2" t="s">
        <v>27</v>
      </c>
      <c r="F2" t="s">
        <v>27</v>
      </c>
      <c r="G2" t="s">
        <v>28</v>
      </c>
      <c r="H2" t="s">
        <v>29</v>
      </c>
      <c r="I2" t="s">
        <v>27</v>
      </c>
      <c r="J2" t="s">
        <v>30</v>
      </c>
      <c r="K2" t="s">
        <v>27</v>
      </c>
      <c r="L2" t="s">
        <v>27</v>
      </c>
      <c r="M2" t="s">
        <v>27</v>
      </c>
      <c r="N2" t="s">
        <v>27</v>
      </c>
      <c r="O2" t="s">
        <v>27</v>
      </c>
      <c r="P2" t="s">
        <v>27</v>
      </c>
      <c r="Q2" t="s">
        <v>31</v>
      </c>
      <c r="R2" t="s">
        <v>32</v>
      </c>
    </row>
    <row r="3" spans="1:18" x14ac:dyDescent="0.35">
      <c r="A3" s="1" t="s">
        <v>33</v>
      </c>
      <c r="B3" t="s">
        <v>34</v>
      </c>
      <c r="C3" t="s">
        <v>35</v>
      </c>
      <c r="D3" t="s">
        <v>36</v>
      </c>
      <c r="E3" t="s">
        <v>37</v>
      </c>
      <c r="F3" t="s">
        <v>38</v>
      </c>
      <c r="G3" t="s">
        <v>39</v>
      </c>
      <c r="H3" t="s">
        <v>40</v>
      </c>
      <c r="I3" t="s">
        <v>36</v>
      </c>
      <c r="J3" t="s">
        <v>37</v>
      </c>
      <c r="K3" t="s">
        <v>41</v>
      </c>
      <c r="L3" t="s">
        <v>42</v>
      </c>
      <c r="M3" t="s">
        <v>43</v>
      </c>
      <c r="N3" t="s">
        <v>44</v>
      </c>
      <c r="O3" t="s">
        <v>45</v>
      </c>
      <c r="P3" t="s">
        <v>46</v>
      </c>
      <c r="Q3" t="s">
        <v>47</v>
      </c>
      <c r="R3" t="s">
        <v>30</v>
      </c>
    </row>
    <row r="4" spans="1:18" x14ac:dyDescent="0.35">
      <c r="A4" s="1" t="s">
        <v>48</v>
      </c>
      <c r="B4" t="s">
        <v>49</v>
      </c>
      <c r="C4" t="s">
        <v>50</v>
      </c>
      <c r="D4" t="s">
        <v>51</v>
      </c>
      <c r="E4" t="s">
        <v>52</v>
      </c>
      <c r="F4" t="s">
        <v>53</v>
      </c>
      <c r="G4" t="s">
        <v>39</v>
      </c>
      <c r="H4" t="s">
        <v>49</v>
      </c>
      <c r="I4" t="s">
        <v>54</v>
      </c>
      <c r="J4" t="s">
        <v>55</v>
      </c>
      <c r="K4" t="s">
        <v>56</v>
      </c>
      <c r="L4" t="s">
        <v>45</v>
      </c>
      <c r="M4" t="s">
        <v>44</v>
      </c>
      <c r="N4" t="s">
        <v>46</v>
      </c>
      <c r="O4" t="s">
        <v>46</v>
      </c>
      <c r="P4" t="s">
        <v>57</v>
      </c>
      <c r="Q4" t="s">
        <v>57</v>
      </c>
      <c r="R4" t="s">
        <v>58</v>
      </c>
    </row>
    <row r="5" spans="1:18" x14ac:dyDescent="0.35">
      <c r="A5" s="1" t="s">
        <v>59</v>
      </c>
      <c r="B5" t="s">
        <v>27</v>
      </c>
      <c r="C5" t="s">
        <v>27</v>
      </c>
      <c r="D5" t="s">
        <v>27</v>
      </c>
      <c r="E5" t="s">
        <v>27</v>
      </c>
      <c r="F5" t="s">
        <v>27</v>
      </c>
      <c r="G5" t="s">
        <v>27</v>
      </c>
      <c r="H5" t="s">
        <v>27</v>
      </c>
      <c r="I5" t="s">
        <v>27</v>
      </c>
      <c r="J5" t="s">
        <v>27</v>
      </c>
      <c r="K5" t="s">
        <v>27</v>
      </c>
      <c r="L5" t="s">
        <v>27</v>
      </c>
      <c r="M5" t="s">
        <v>27</v>
      </c>
      <c r="N5" t="s">
        <v>27</v>
      </c>
      <c r="O5" t="s">
        <v>27</v>
      </c>
      <c r="P5" t="s">
        <v>27</v>
      </c>
      <c r="Q5" t="s">
        <v>27</v>
      </c>
      <c r="R5" t="s">
        <v>27</v>
      </c>
    </row>
    <row r="6" spans="1:18" x14ac:dyDescent="0.35">
      <c r="A6" s="1" t="s">
        <v>60</v>
      </c>
      <c r="B6" t="s">
        <v>61</v>
      </c>
      <c r="C6" t="s">
        <v>31</v>
      </c>
      <c r="D6" t="s">
        <v>62</v>
      </c>
      <c r="E6" t="s">
        <v>63</v>
      </c>
      <c r="F6" t="s">
        <v>30</v>
      </c>
      <c r="G6" t="s">
        <v>64</v>
      </c>
      <c r="H6" t="s">
        <v>63</v>
      </c>
      <c r="I6" t="s">
        <v>62</v>
      </c>
      <c r="J6" t="s">
        <v>62</v>
      </c>
      <c r="K6" t="s">
        <v>62</v>
      </c>
      <c r="L6" t="s">
        <v>62</v>
      </c>
      <c r="M6" t="s">
        <v>47</v>
      </c>
      <c r="N6" t="s">
        <v>62</v>
      </c>
      <c r="O6" t="s">
        <v>62</v>
      </c>
      <c r="P6" t="s">
        <v>62</v>
      </c>
      <c r="Q6" t="s">
        <v>62</v>
      </c>
      <c r="R6" t="s">
        <v>62</v>
      </c>
    </row>
    <row r="7" spans="1:18" x14ac:dyDescent="0.35">
      <c r="A7" s="1" t="s">
        <v>65</v>
      </c>
      <c r="B7" t="s">
        <v>66</v>
      </c>
      <c r="C7" t="s">
        <v>67</v>
      </c>
      <c r="D7" t="s">
        <v>68</v>
      </c>
      <c r="E7" t="s">
        <v>69</v>
      </c>
      <c r="F7" t="s">
        <v>70</v>
      </c>
      <c r="G7" t="s">
        <v>71</v>
      </c>
      <c r="H7" t="s">
        <v>72</v>
      </c>
      <c r="I7" t="s">
        <v>73</v>
      </c>
      <c r="J7" t="s">
        <v>74</v>
      </c>
      <c r="K7" t="s">
        <v>75</v>
      </c>
      <c r="L7" t="s">
        <v>76</v>
      </c>
      <c r="M7" t="s">
        <v>77</v>
      </c>
      <c r="N7" t="s">
        <v>78</v>
      </c>
      <c r="O7" t="s">
        <v>79</v>
      </c>
      <c r="P7" t="s">
        <v>67</v>
      </c>
      <c r="Q7" t="s">
        <v>80</v>
      </c>
      <c r="R7" t="s">
        <v>81</v>
      </c>
    </row>
    <row r="8" spans="1:18" x14ac:dyDescent="0.35">
      <c r="A8" s="1" t="s">
        <v>82</v>
      </c>
      <c r="B8" t="s">
        <v>83</v>
      </c>
      <c r="C8" t="s">
        <v>84</v>
      </c>
      <c r="D8" t="s">
        <v>85</v>
      </c>
      <c r="E8" t="s">
        <v>86</v>
      </c>
      <c r="F8" t="s">
        <v>87</v>
      </c>
      <c r="G8" t="s">
        <v>88</v>
      </c>
      <c r="H8" t="s">
        <v>89</v>
      </c>
      <c r="I8" t="s">
        <v>90</v>
      </c>
      <c r="J8" t="s">
        <v>91</v>
      </c>
      <c r="K8" t="s">
        <v>92</v>
      </c>
      <c r="L8" t="s">
        <v>93</v>
      </c>
      <c r="M8" t="s">
        <v>94</v>
      </c>
      <c r="N8" t="s">
        <v>95</v>
      </c>
      <c r="O8" t="s">
        <v>96</v>
      </c>
      <c r="P8" t="s">
        <v>97</v>
      </c>
      <c r="Q8" t="s">
        <v>98</v>
      </c>
      <c r="R8" t="s">
        <v>99</v>
      </c>
    </row>
    <row r="9" spans="1:18" x14ac:dyDescent="0.35">
      <c r="A9" s="1" t="s">
        <v>100</v>
      </c>
      <c r="B9" t="s">
        <v>101</v>
      </c>
      <c r="C9" t="s">
        <v>102</v>
      </c>
      <c r="D9" t="s">
        <v>103</v>
      </c>
      <c r="E9" t="s">
        <v>104</v>
      </c>
      <c r="F9" t="s">
        <v>105</v>
      </c>
      <c r="G9" t="s">
        <v>105</v>
      </c>
      <c r="H9" t="s">
        <v>106</v>
      </c>
      <c r="I9" t="s">
        <v>107</v>
      </c>
      <c r="J9" t="s">
        <v>108</v>
      </c>
      <c r="K9" t="s">
        <v>109</v>
      </c>
      <c r="L9" t="s">
        <v>110</v>
      </c>
      <c r="M9" t="s">
        <v>111</v>
      </c>
      <c r="N9" t="s">
        <v>112</v>
      </c>
      <c r="O9" t="s">
        <v>113</v>
      </c>
      <c r="P9" t="s">
        <v>114</v>
      </c>
      <c r="Q9" t="s">
        <v>115</v>
      </c>
      <c r="R9" t="s">
        <v>116</v>
      </c>
    </row>
    <row r="10" spans="1:18" x14ac:dyDescent="0.35">
      <c r="A10" s="1" t="s">
        <v>117</v>
      </c>
      <c r="B10" t="s">
        <v>118</v>
      </c>
      <c r="C10" t="s">
        <v>119</v>
      </c>
      <c r="D10" t="s">
        <v>120</v>
      </c>
      <c r="E10" t="s">
        <v>121</v>
      </c>
      <c r="F10" t="s">
        <v>118</v>
      </c>
      <c r="G10" t="s">
        <v>122</v>
      </c>
      <c r="H10" t="s">
        <v>118</v>
      </c>
      <c r="I10" t="s">
        <v>123</v>
      </c>
      <c r="J10" t="s">
        <v>123</v>
      </c>
      <c r="K10" t="s">
        <v>123</v>
      </c>
      <c r="L10" t="s">
        <v>124</v>
      </c>
      <c r="M10" t="s">
        <v>118</v>
      </c>
      <c r="N10" t="s">
        <v>118</v>
      </c>
      <c r="O10" t="s">
        <v>123</v>
      </c>
      <c r="P10" t="s">
        <v>125</v>
      </c>
      <c r="Q10" t="s">
        <v>126</v>
      </c>
      <c r="R10" t="s">
        <v>127</v>
      </c>
    </row>
    <row r="11" spans="1:18" x14ac:dyDescent="0.35">
      <c r="A11" s="1" t="s">
        <v>128</v>
      </c>
      <c r="B11" t="s">
        <v>27</v>
      </c>
      <c r="C11" t="s">
        <v>27</v>
      </c>
      <c r="D11" t="s">
        <v>27</v>
      </c>
      <c r="E11" t="s">
        <v>27</v>
      </c>
      <c r="F11" t="s">
        <v>27</v>
      </c>
      <c r="G11" t="s">
        <v>27</v>
      </c>
      <c r="H11" t="s">
        <v>27</v>
      </c>
      <c r="I11" t="s">
        <v>27</v>
      </c>
      <c r="J11" t="s">
        <v>27</v>
      </c>
      <c r="K11" t="s">
        <v>27</v>
      </c>
      <c r="L11" t="s">
        <v>27</v>
      </c>
      <c r="M11" t="s">
        <v>27</v>
      </c>
      <c r="N11" t="s">
        <v>27</v>
      </c>
      <c r="O11" t="s">
        <v>27</v>
      </c>
      <c r="P11" t="s">
        <v>27</v>
      </c>
      <c r="Q11" t="s">
        <v>27</v>
      </c>
      <c r="R11" t="s">
        <v>27</v>
      </c>
    </row>
    <row r="12" spans="1:18" x14ac:dyDescent="0.35">
      <c r="A12" s="1" t="s">
        <v>129</v>
      </c>
      <c r="B12" t="s">
        <v>27</v>
      </c>
      <c r="C12" t="s">
        <v>27</v>
      </c>
      <c r="D12" t="s">
        <v>27</v>
      </c>
      <c r="E12" t="s">
        <v>27</v>
      </c>
      <c r="F12" t="s">
        <v>27</v>
      </c>
      <c r="G12" t="s">
        <v>130</v>
      </c>
      <c r="H12" t="s">
        <v>131</v>
      </c>
      <c r="I12" t="s">
        <v>27</v>
      </c>
      <c r="J12" t="s">
        <v>132</v>
      </c>
      <c r="K12" t="s">
        <v>27</v>
      </c>
      <c r="L12" t="s">
        <v>27</v>
      </c>
      <c r="M12" t="s">
        <v>27</v>
      </c>
      <c r="N12" t="s">
        <v>27</v>
      </c>
      <c r="O12" t="s">
        <v>27</v>
      </c>
      <c r="P12" t="s">
        <v>27</v>
      </c>
      <c r="Q12" t="s">
        <v>133</v>
      </c>
      <c r="R12" t="s">
        <v>133</v>
      </c>
    </row>
    <row r="13" spans="1:18" x14ac:dyDescent="0.35">
      <c r="A13" s="1" t="s">
        <v>134</v>
      </c>
      <c r="B13" t="s">
        <v>135</v>
      </c>
      <c r="C13" t="s">
        <v>135</v>
      </c>
      <c r="D13" t="s">
        <v>135</v>
      </c>
      <c r="E13" t="s">
        <v>135</v>
      </c>
      <c r="F13" t="s">
        <v>135</v>
      </c>
      <c r="G13" t="s">
        <v>136</v>
      </c>
      <c r="H13" t="s">
        <v>137</v>
      </c>
      <c r="I13" t="s">
        <v>135</v>
      </c>
      <c r="J13" t="s">
        <v>138</v>
      </c>
      <c r="K13" t="s">
        <v>135</v>
      </c>
      <c r="L13" t="s">
        <v>135</v>
      </c>
      <c r="M13" t="s">
        <v>135</v>
      </c>
      <c r="N13" t="s">
        <v>135</v>
      </c>
      <c r="O13" t="s">
        <v>135</v>
      </c>
      <c r="P13" t="s">
        <v>135</v>
      </c>
      <c r="Q13" t="s">
        <v>139</v>
      </c>
      <c r="R13" t="s">
        <v>140</v>
      </c>
    </row>
    <row r="14" spans="1:18" x14ac:dyDescent="0.35">
      <c r="A14" s="1" t="s">
        <v>141</v>
      </c>
      <c r="B14" t="s">
        <v>142</v>
      </c>
      <c r="C14" t="s">
        <v>142</v>
      </c>
      <c r="D14" t="s">
        <v>143</v>
      </c>
      <c r="E14" t="s">
        <v>27</v>
      </c>
      <c r="F14" t="s">
        <v>27</v>
      </c>
      <c r="G14" t="s">
        <v>27</v>
      </c>
      <c r="H14" t="s">
        <v>132</v>
      </c>
      <c r="I14" t="s">
        <v>144</v>
      </c>
      <c r="J14" t="s">
        <v>144</v>
      </c>
      <c r="K14" t="s">
        <v>143</v>
      </c>
      <c r="L14" t="s">
        <v>142</v>
      </c>
      <c r="M14" t="s">
        <v>142</v>
      </c>
      <c r="N14" t="s">
        <v>142</v>
      </c>
      <c r="O14" t="s">
        <v>142</v>
      </c>
      <c r="P14" t="s">
        <v>142</v>
      </c>
      <c r="Q14" t="s">
        <v>143</v>
      </c>
      <c r="R14" t="s">
        <v>143</v>
      </c>
    </row>
    <row r="15" spans="1:18" x14ac:dyDescent="0.35">
      <c r="A15" s="1" t="s">
        <v>145</v>
      </c>
      <c r="B15" t="s">
        <v>146</v>
      </c>
      <c r="C15" t="s">
        <v>147</v>
      </c>
      <c r="D15" t="s">
        <v>148</v>
      </c>
      <c r="E15" t="s">
        <v>148</v>
      </c>
      <c r="F15" t="s">
        <v>149</v>
      </c>
      <c r="G15" t="s">
        <v>150</v>
      </c>
      <c r="H15" t="s">
        <v>151</v>
      </c>
      <c r="I15" t="s">
        <v>152</v>
      </c>
      <c r="J15" t="s">
        <v>153</v>
      </c>
      <c r="K15" t="s">
        <v>154</v>
      </c>
      <c r="L15" t="s">
        <v>155</v>
      </c>
      <c r="M15" t="s">
        <v>155</v>
      </c>
      <c r="N15" t="s">
        <v>154</v>
      </c>
      <c r="O15" t="s">
        <v>156</v>
      </c>
      <c r="P15" t="s">
        <v>156</v>
      </c>
      <c r="Q15" t="s">
        <v>157</v>
      </c>
      <c r="R15" t="s">
        <v>158</v>
      </c>
    </row>
    <row r="16" spans="1:18" x14ac:dyDescent="0.35">
      <c r="A16" s="1" t="s">
        <v>159</v>
      </c>
      <c r="B16" t="s">
        <v>160</v>
      </c>
      <c r="C16" t="s">
        <v>161</v>
      </c>
      <c r="D16" t="s">
        <v>27</v>
      </c>
      <c r="E16" t="s">
        <v>27</v>
      </c>
      <c r="F16" t="s">
        <v>27</v>
      </c>
      <c r="G16" t="s">
        <v>162</v>
      </c>
      <c r="H16" t="s">
        <v>163</v>
      </c>
      <c r="I16" t="s">
        <v>164</v>
      </c>
      <c r="J16" t="s">
        <v>162</v>
      </c>
      <c r="K16" t="s">
        <v>162</v>
      </c>
      <c r="L16" t="s">
        <v>162</v>
      </c>
      <c r="M16" t="s">
        <v>165</v>
      </c>
      <c r="N16" t="s">
        <v>166</v>
      </c>
      <c r="O16" t="s">
        <v>163</v>
      </c>
      <c r="P16" t="s">
        <v>163</v>
      </c>
      <c r="Q16" t="s">
        <v>167</v>
      </c>
      <c r="R16" t="s">
        <v>168</v>
      </c>
    </row>
    <row r="17" spans="1:18" x14ac:dyDescent="0.35">
      <c r="A17" s="1" t="s">
        <v>169</v>
      </c>
      <c r="B17" t="s">
        <v>135</v>
      </c>
      <c r="C17" t="s">
        <v>135</v>
      </c>
      <c r="D17" t="s">
        <v>135</v>
      </c>
      <c r="E17" t="s">
        <v>135</v>
      </c>
      <c r="F17" t="s">
        <v>135</v>
      </c>
      <c r="G17" t="s">
        <v>170</v>
      </c>
      <c r="H17" t="s">
        <v>171</v>
      </c>
      <c r="I17" t="s">
        <v>135</v>
      </c>
      <c r="J17" t="s">
        <v>172</v>
      </c>
      <c r="K17" t="s">
        <v>135</v>
      </c>
      <c r="L17" t="s">
        <v>135</v>
      </c>
      <c r="M17" t="s">
        <v>135</v>
      </c>
      <c r="N17" t="s">
        <v>135</v>
      </c>
      <c r="O17" t="s">
        <v>135</v>
      </c>
      <c r="P17" t="s">
        <v>135</v>
      </c>
      <c r="Q17" t="s">
        <v>173</v>
      </c>
      <c r="R17" t="s">
        <v>174</v>
      </c>
    </row>
    <row r="18" spans="1:18" x14ac:dyDescent="0.35">
      <c r="A18" s="1" t="s">
        <v>175</v>
      </c>
      <c r="B18" t="s">
        <v>176</v>
      </c>
      <c r="C18" t="s">
        <v>177</v>
      </c>
      <c r="D18" t="s">
        <v>178</v>
      </c>
      <c r="E18" t="s">
        <v>179</v>
      </c>
      <c r="F18" t="s">
        <v>180</v>
      </c>
      <c r="G18" t="s">
        <v>181</v>
      </c>
      <c r="H18" t="s">
        <v>182</v>
      </c>
      <c r="I18" t="s">
        <v>131</v>
      </c>
      <c r="J18" t="s">
        <v>183</v>
      </c>
      <c r="K18" t="s">
        <v>183</v>
      </c>
      <c r="L18" t="s">
        <v>184</v>
      </c>
      <c r="M18" t="s">
        <v>185</v>
      </c>
      <c r="N18" t="s">
        <v>186</v>
      </c>
      <c r="O18" t="s">
        <v>157</v>
      </c>
      <c r="P18" t="s">
        <v>187</v>
      </c>
      <c r="Q18" t="s">
        <v>188</v>
      </c>
      <c r="R18" t="s">
        <v>189</v>
      </c>
    </row>
    <row r="19" spans="1:18" x14ac:dyDescent="0.35">
      <c r="A19" s="1" t="s">
        <v>190</v>
      </c>
      <c r="B19" t="s">
        <v>27</v>
      </c>
      <c r="C19" t="s">
        <v>27</v>
      </c>
      <c r="D19" t="s">
        <v>27</v>
      </c>
      <c r="E19" t="s">
        <v>27</v>
      </c>
      <c r="F19" t="s">
        <v>27</v>
      </c>
      <c r="G19" t="s">
        <v>27</v>
      </c>
      <c r="H19" t="s">
        <v>183</v>
      </c>
      <c r="I19" t="s">
        <v>191</v>
      </c>
      <c r="J19" t="s">
        <v>192</v>
      </c>
      <c r="K19" t="s">
        <v>191</v>
      </c>
      <c r="L19" t="s">
        <v>191</v>
      </c>
      <c r="M19" t="s">
        <v>176</v>
      </c>
      <c r="N19" t="s">
        <v>193</v>
      </c>
      <c r="O19" t="s">
        <v>193</v>
      </c>
      <c r="P19" t="s">
        <v>142</v>
      </c>
      <c r="Q19" t="s">
        <v>27</v>
      </c>
      <c r="R19" t="s">
        <v>27</v>
      </c>
    </row>
    <row r="20" spans="1:18" x14ac:dyDescent="0.35">
      <c r="A20" s="1" t="s">
        <v>194</v>
      </c>
      <c r="B20" t="s">
        <v>176</v>
      </c>
      <c r="C20" t="s">
        <v>195</v>
      </c>
      <c r="D20" t="s">
        <v>196</v>
      </c>
      <c r="E20" t="s">
        <v>197</v>
      </c>
      <c r="F20" t="s">
        <v>86</v>
      </c>
      <c r="G20" t="s">
        <v>198</v>
      </c>
      <c r="H20" t="s">
        <v>199</v>
      </c>
      <c r="I20" t="s">
        <v>84</v>
      </c>
      <c r="J20" t="s">
        <v>200</v>
      </c>
      <c r="K20" t="s">
        <v>180</v>
      </c>
      <c r="L20" t="s">
        <v>201</v>
      </c>
      <c r="M20" t="s">
        <v>202</v>
      </c>
      <c r="N20" t="s">
        <v>203</v>
      </c>
      <c r="O20" t="s">
        <v>87</v>
      </c>
      <c r="P20" t="s">
        <v>204</v>
      </c>
      <c r="Q20" t="s">
        <v>205</v>
      </c>
      <c r="R20" t="s">
        <v>206</v>
      </c>
    </row>
    <row r="21" spans="1:18" x14ac:dyDescent="0.35">
      <c r="A21" s="1" t="s">
        <v>207</v>
      </c>
      <c r="B21" t="s">
        <v>208</v>
      </c>
      <c r="C21" t="s">
        <v>209</v>
      </c>
      <c r="D21" t="s">
        <v>210</v>
      </c>
      <c r="E21" t="s">
        <v>27</v>
      </c>
      <c r="F21" t="s">
        <v>27</v>
      </c>
      <c r="G21" t="s">
        <v>211</v>
      </c>
      <c r="H21" t="s">
        <v>212</v>
      </c>
      <c r="I21" t="s">
        <v>213</v>
      </c>
      <c r="J21" t="s">
        <v>214</v>
      </c>
      <c r="K21" t="s">
        <v>215</v>
      </c>
      <c r="L21" t="s">
        <v>216</v>
      </c>
      <c r="M21" t="s">
        <v>217</v>
      </c>
      <c r="N21" t="s">
        <v>218</v>
      </c>
      <c r="O21" t="s">
        <v>219</v>
      </c>
      <c r="P21" t="s">
        <v>220</v>
      </c>
      <c r="Q21" t="s">
        <v>221</v>
      </c>
      <c r="R21" t="s">
        <v>160</v>
      </c>
    </row>
    <row r="22" spans="1:18" x14ac:dyDescent="0.35">
      <c r="A22" s="1" t="s">
        <v>222</v>
      </c>
      <c r="B22" t="s">
        <v>223</v>
      </c>
      <c r="C22" t="s">
        <v>224</v>
      </c>
      <c r="D22" t="s">
        <v>225</v>
      </c>
      <c r="E22" t="s">
        <v>226</v>
      </c>
      <c r="F22" t="s">
        <v>227</v>
      </c>
      <c r="G22" t="s">
        <v>228</v>
      </c>
      <c r="H22" t="s">
        <v>229</v>
      </c>
      <c r="I22" t="s">
        <v>210</v>
      </c>
      <c r="J22" t="s">
        <v>230</v>
      </c>
      <c r="K22" t="s">
        <v>231</v>
      </c>
      <c r="L22" t="s">
        <v>232</v>
      </c>
      <c r="M22" t="s">
        <v>233</v>
      </c>
      <c r="N22" t="s">
        <v>234</v>
      </c>
      <c r="O22" t="s">
        <v>235</v>
      </c>
      <c r="P22" t="s">
        <v>236</v>
      </c>
      <c r="Q22" t="s">
        <v>237</v>
      </c>
      <c r="R22" t="s">
        <v>160</v>
      </c>
    </row>
    <row r="23" spans="1:18" x14ac:dyDescent="0.35">
      <c r="A23" s="1" t="s">
        <v>238</v>
      </c>
      <c r="B23" t="s">
        <v>239</v>
      </c>
      <c r="C23" t="s">
        <v>240</v>
      </c>
      <c r="D23" t="s">
        <v>210</v>
      </c>
      <c r="E23" t="s">
        <v>241</v>
      </c>
      <c r="F23" t="s">
        <v>242</v>
      </c>
      <c r="G23" t="s">
        <v>243</v>
      </c>
      <c r="H23" t="s">
        <v>244</v>
      </c>
      <c r="I23" t="s">
        <v>245</v>
      </c>
      <c r="J23" t="s">
        <v>246</v>
      </c>
      <c r="K23" t="s">
        <v>247</v>
      </c>
      <c r="L23" t="s">
        <v>248</v>
      </c>
      <c r="M23" t="s">
        <v>249</v>
      </c>
      <c r="N23" t="s">
        <v>250</v>
      </c>
      <c r="O23" t="s">
        <v>251</v>
      </c>
      <c r="P23" t="s">
        <v>252</v>
      </c>
      <c r="Q23" t="s">
        <v>253</v>
      </c>
      <c r="R23" t="s">
        <v>254</v>
      </c>
    </row>
    <row r="24" spans="1:18" x14ac:dyDescent="0.35">
      <c r="A24" s="1" t="s">
        <v>255</v>
      </c>
      <c r="B24" t="s">
        <v>256</v>
      </c>
      <c r="C24" t="s">
        <v>256</v>
      </c>
      <c r="D24" t="s">
        <v>256</v>
      </c>
      <c r="E24" t="s">
        <v>256</v>
      </c>
      <c r="F24" t="s">
        <v>256</v>
      </c>
      <c r="G24" t="s">
        <v>256</v>
      </c>
      <c r="H24" t="s">
        <v>256</v>
      </c>
      <c r="I24" t="s">
        <v>256</v>
      </c>
      <c r="J24" t="s">
        <v>256</v>
      </c>
      <c r="K24" t="s">
        <v>256</v>
      </c>
      <c r="L24" t="s">
        <v>256</v>
      </c>
      <c r="M24" t="s">
        <v>256</v>
      </c>
      <c r="N24" t="s">
        <v>256</v>
      </c>
      <c r="O24" t="s">
        <v>256</v>
      </c>
      <c r="P24" t="s">
        <v>256</v>
      </c>
      <c r="Q24" t="s">
        <v>256</v>
      </c>
      <c r="R24" t="s">
        <v>256</v>
      </c>
    </row>
    <row r="25" spans="1:18" x14ac:dyDescent="0.35">
      <c r="A25" s="1" t="s">
        <v>257</v>
      </c>
      <c r="B25" t="s">
        <v>27</v>
      </c>
      <c r="C25" t="s">
        <v>27</v>
      </c>
      <c r="D25" t="s">
        <v>27</v>
      </c>
      <c r="E25" t="s">
        <v>27</v>
      </c>
      <c r="F25" t="s">
        <v>27</v>
      </c>
      <c r="G25" t="s">
        <v>27</v>
      </c>
      <c r="H25" t="s">
        <v>27</v>
      </c>
      <c r="I25" t="s">
        <v>27</v>
      </c>
      <c r="J25" t="s">
        <v>27</v>
      </c>
      <c r="K25" t="s">
        <v>27</v>
      </c>
      <c r="L25" t="s">
        <v>27</v>
      </c>
      <c r="M25" t="s">
        <v>27</v>
      </c>
      <c r="N25" t="s">
        <v>27</v>
      </c>
      <c r="O25" t="s">
        <v>27</v>
      </c>
      <c r="P25" t="s">
        <v>27</v>
      </c>
      <c r="Q25" t="s">
        <v>258</v>
      </c>
      <c r="R25" t="s">
        <v>259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9"/>
  <sheetViews>
    <sheetView workbookViewId="0"/>
  </sheetViews>
  <sheetFormatPr defaultRowHeight="14.5" x14ac:dyDescent="0.35"/>
  <sheetData>
    <row r="1" spans="1:20" x14ac:dyDescent="0.35">
      <c r="B1" s="1" t="s">
        <v>260</v>
      </c>
      <c r="C1" s="1" t="s">
        <v>261</v>
      </c>
      <c r="D1" s="1" t="s">
        <v>262</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row>
    <row r="2" spans="1:20" x14ac:dyDescent="0.35">
      <c r="A2" s="1" t="s">
        <v>263</v>
      </c>
      <c r="B2" t="s">
        <v>142</v>
      </c>
      <c r="C2" t="s">
        <v>27</v>
      </c>
      <c r="D2" t="s">
        <v>27</v>
      </c>
      <c r="E2" t="s">
        <v>27</v>
      </c>
      <c r="F2" t="s">
        <v>27</v>
      </c>
      <c r="G2" t="s">
        <v>27</v>
      </c>
      <c r="H2" t="s">
        <v>27</v>
      </c>
      <c r="I2" t="s">
        <v>27</v>
      </c>
      <c r="J2" t="s">
        <v>130</v>
      </c>
      <c r="K2" t="s">
        <v>131</v>
      </c>
      <c r="L2" t="s">
        <v>27</v>
      </c>
      <c r="M2" t="s">
        <v>132</v>
      </c>
      <c r="N2" t="s">
        <v>27</v>
      </c>
      <c r="O2" t="s">
        <v>27</v>
      </c>
      <c r="P2" t="s">
        <v>27</v>
      </c>
      <c r="Q2" t="s">
        <v>27</v>
      </c>
      <c r="R2" t="s">
        <v>27</v>
      </c>
      <c r="S2" t="s">
        <v>27</v>
      </c>
      <c r="T2" t="s">
        <v>133</v>
      </c>
    </row>
    <row r="3" spans="1:20" x14ac:dyDescent="0.35">
      <c r="A3" s="1" t="s">
        <v>264</v>
      </c>
      <c r="B3" t="s">
        <v>27</v>
      </c>
      <c r="C3" t="s">
        <v>27</v>
      </c>
      <c r="D3" t="s">
        <v>27</v>
      </c>
      <c r="E3" t="s">
        <v>27</v>
      </c>
      <c r="F3" t="s">
        <v>158</v>
      </c>
      <c r="G3" t="s">
        <v>27</v>
      </c>
      <c r="H3" t="s">
        <v>27</v>
      </c>
      <c r="I3" t="s">
        <v>27</v>
      </c>
      <c r="J3" t="s">
        <v>265</v>
      </c>
      <c r="K3" t="s">
        <v>193</v>
      </c>
      <c r="L3" t="s">
        <v>266</v>
      </c>
      <c r="M3" t="s">
        <v>176</v>
      </c>
      <c r="N3" t="s">
        <v>157</v>
      </c>
      <c r="O3" t="s">
        <v>157</v>
      </c>
      <c r="P3" t="s">
        <v>157</v>
      </c>
      <c r="Q3" t="s">
        <v>157</v>
      </c>
      <c r="R3" t="s">
        <v>157</v>
      </c>
      <c r="S3" t="s">
        <v>144</v>
      </c>
      <c r="T3" t="s">
        <v>179</v>
      </c>
    </row>
    <row r="4" spans="1:20" x14ac:dyDescent="0.35">
      <c r="A4" s="1" t="s">
        <v>267</v>
      </c>
      <c r="B4" t="s">
        <v>142</v>
      </c>
      <c r="C4" t="s">
        <v>27</v>
      </c>
      <c r="D4" t="s">
        <v>27</v>
      </c>
      <c r="E4" t="s">
        <v>27</v>
      </c>
      <c r="F4" t="s">
        <v>268</v>
      </c>
      <c r="G4" t="s">
        <v>27</v>
      </c>
      <c r="H4" t="s">
        <v>27</v>
      </c>
      <c r="I4" t="s">
        <v>27</v>
      </c>
      <c r="J4" t="s">
        <v>183</v>
      </c>
      <c r="K4" t="s">
        <v>269</v>
      </c>
      <c r="L4" t="s">
        <v>270</v>
      </c>
      <c r="M4" t="s">
        <v>268</v>
      </c>
      <c r="N4" t="s">
        <v>271</v>
      </c>
      <c r="O4" t="s">
        <v>271</v>
      </c>
      <c r="P4" t="s">
        <v>271</v>
      </c>
      <c r="Q4" t="s">
        <v>271</v>
      </c>
      <c r="R4" t="s">
        <v>271</v>
      </c>
      <c r="S4" t="s">
        <v>185</v>
      </c>
      <c r="T4" t="s">
        <v>158</v>
      </c>
    </row>
    <row r="5" spans="1:20" x14ac:dyDescent="0.35">
      <c r="A5" s="1" t="s">
        <v>272</v>
      </c>
      <c r="B5" t="s">
        <v>273</v>
      </c>
      <c r="C5" t="s">
        <v>27</v>
      </c>
      <c r="D5" t="s">
        <v>27</v>
      </c>
      <c r="E5" t="s">
        <v>27</v>
      </c>
      <c r="F5" t="s">
        <v>135</v>
      </c>
      <c r="G5" t="s">
        <v>27</v>
      </c>
      <c r="H5" t="s">
        <v>27</v>
      </c>
      <c r="I5" t="s">
        <v>27</v>
      </c>
      <c r="J5" t="s">
        <v>274</v>
      </c>
      <c r="K5" t="s">
        <v>275</v>
      </c>
      <c r="L5" t="s">
        <v>135</v>
      </c>
      <c r="M5" t="s">
        <v>276</v>
      </c>
      <c r="N5" t="s">
        <v>135</v>
      </c>
      <c r="O5" t="s">
        <v>135</v>
      </c>
      <c r="P5" t="s">
        <v>135</v>
      </c>
      <c r="Q5" t="s">
        <v>135</v>
      </c>
      <c r="R5" t="s">
        <v>135</v>
      </c>
      <c r="S5" t="s">
        <v>135</v>
      </c>
      <c r="T5" t="s">
        <v>277</v>
      </c>
    </row>
    <row r="6" spans="1:20" x14ac:dyDescent="0.35">
      <c r="A6" s="1" t="s">
        <v>278</v>
      </c>
      <c r="B6" t="s">
        <v>142</v>
      </c>
      <c r="C6" t="s">
        <v>27</v>
      </c>
      <c r="D6" t="s">
        <v>279</v>
      </c>
      <c r="E6" t="s">
        <v>186</v>
      </c>
      <c r="F6" t="s">
        <v>266</v>
      </c>
      <c r="G6" t="s">
        <v>266</v>
      </c>
      <c r="H6" t="s">
        <v>181</v>
      </c>
      <c r="I6" t="s">
        <v>195</v>
      </c>
      <c r="J6" t="s">
        <v>180</v>
      </c>
      <c r="K6" t="s">
        <v>182</v>
      </c>
      <c r="L6" t="s">
        <v>176</v>
      </c>
      <c r="M6" t="s">
        <v>177</v>
      </c>
      <c r="N6" t="s">
        <v>131</v>
      </c>
      <c r="O6" t="s">
        <v>176</v>
      </c>
      <c r="P6" t="s">
        <v>182</v>
      </c>
      <c r="Q6" t="s">
        <v>176</v>
      </c>
      <c r="R6" t="s">
        <v>131</v>
      </c>
      <c r="S6" t="s">
        <v>177</v>
      </c>
      <c r="T6" t="s">
        <v>280</v>
      </c>
    </row>
    <row r="7" spans="1:20" x14ac:dyDescent="0.35">
      <c r="A7" s="1" t="s">
        <v>281</v>
      </c>
      <c r="B7" t="s">
        <v>27</v>
      </c>
      <c r="C7" t="s">
        <v>27</v>
      </c>
      <c r="D7" t="s">
        <v>27</v>
      </c>
      <c r="E7" t="s">
        <v>282</v>
      </c>
      <c r="F7" t="s">
        <v>27</v>
      </c>
      <c r="G7" t="s">
        <v>27</v>
      </c>
      <c r="H7" t="s">
        <v>27</v>
      </c>
      <c r="I7" t="s">
        <v>27</v>
      </c>
      <c r="J7" t="s">
        <v>27</v>
      </c>
      <c r="K7" t="s">
        <v>27</v>
      </c>
      <c r="L7" t="s">
        <v>27</v>
      </c>
      <c r="M7" t="s">
        <v>27</v>
      </c>
      <c r="N7" t="s">
        <v>27</v>
      </c>
      <c r="O7" t="s">
        <v>27</v>
      </c>
      <c r="P7" t="s">
        <v>27</v>
      </c>
      <c r="Q7" t="s">
        <v>27</v>
      </c>
      <c r="R7" t="s">
        <v>27</v>
      </c>
      <c r="S7" t="s">
        <v>27</v>
      </c>
      <c r="T7" t="s">
        <v>27</v>
      </c>
    </row>
    <row r="8" spans="1:20" x14ac:dyDescent="0.35">
      <c r="A8" s="1" t="s">
        <v>283</v>
      </c>
      <c r="B8" t="s">
        <v>142</v>
      </c>
      <c r="C8" t="s">
        <v>143</v>
      </c>
      <c r="D8" t="s">
        <v>176</v>
      </c>
      <c r="E8" t="s">
        <v>183</v>
      </c>
      <c r="F8" t="s">
        <v>266</v>
      </c>
      <c r="G8" t="s">
        <v>158</v>
      </c>
      <c r="H8" t="s">
        <v>279</v>
      </c>
      <c r="I8" t="s">
        <v>279</v>
      </c>
      <c r="J8" t="s">
        <v>284</v>
      </c>
      <c r="K8" t="s">
        <v>182</v>
      </c>
      <c r="L8" t="s">
        <v>176</v>
      </c>
      <c r="M8" t="s">
        <v>177</v>
      </c>
      <c r="N8" t="s">
        <v>131</v>
      </c>
      <c r="O8" t="s">
        <v>176</v>
      </c>
      <c r="P8" t="s">
        <v>182</v>
      </c>
      <c r="Q8" t="s">
        <v>176</v>
      </c>
      <c r="R8" t="s">
        <v>131</v>
      </c>
      <c r="S8" t="s">
        <v>177</v>
      </c>
      <c r="T8" t="s">
        <v>279</v>
      </c>
    </row>
    <row r="9" spans="1:20" x14ac:dyDescent="0.35">
      <c r="A9" s="1" t="s">
        <v>285</v>
      </c>
      <c r="B9" t="s">
        <v>27</v>
      </c>
      <c r="C9" t="s">
        <v>27</v>
      </c>
      <c r="D9" t="s">
        <v>176</v>
      </c>
      <c r="E9" t="s">
        <v>183</v>
      </c>
      <c r="F9" t="s">
        <v>266</v>
      </c>
      <c r="G9" t="s">
        <v>158</v>
      </c>
      <c r="H9" t="s">
        <v>279</v>
      </c>
      <c r="I9" t="s">
        <v>279</v>
      </c>
      <c r="J9" t="s">
        <v>284</v>
      </c>
      <c r="K9" t="s">
        <v>182</v>
      </c>
      <c r="L9" t="s">
        <v>176</v>
      </c>
      <c r="M9" t="s">
        <v>177</v>
      </c>
      <c r="N9" t="s">
        <v>131</v>
      </c>
      <c r="O9" t="s">
        <v>176</v>
      </c>
      <c r="P9" t="s">
        <v>182</v>
      </c>
      <c r="Q9" t="s">
        <v>176</v>
      </c>
      <c r="R9" t="s">
        <v>131</v>
      </c>
      <c r="S9" t="s">
        <v>177</v>
      </c>
      <c r="T9" t="s">
        <v>279</v>
      </c>
    </row>
    <row r="10" spans="1:20" x14ac:dyDescent="0.35">
      <c r="A10" s="1" t="s">
        <v>286</v>
      </c>
      <c r="B10" t="s">
        <v>27</v>
      </c>
      <c r="C10" t="s">
        <v>27</v>
      </c>
      <c r="D10" t="s">
        <v>27</v>
      </c>
      <c r="E10" t="s">
        <v>27</v>
      </c>
      <c r="F10" t="s">
        <v>27</v>
      </c>
      <c r="G10" t="s">
        <v>27</v>
      </c>
      <c r="H10" t="s">
        <v>27</v>
      </c>
      <c r="I10" t="s">
        <v>27</v>
      </c>
      <c r="J10" t="s">
        <v>27</v>
      </c>
      <c r="K10" t="s">
        <v>27</v>
      </c>
      <c r="L10" t="s">
        <v>27</v>
      </c>
      <c r="M10" t="s">
        <v>27</v>
      </c>
      <c r="N10" t="s">
        <v>27</v>
      </c>
      <c r="O10" t="s">
        <v>27</v>
      </c>
      <c r="P10" t="s">
        <v>27</v>
      </c>
      <c r="Q10" t="s">
        <v>27</v>
      </c>
      <c r="R10" t="s">
        <v>27</v>
      </c>
      <c r="S10" t="s">
        <v>27</v>
      </c>
      <c r="T10" t="s">
        <v>27</v>
      </c>
    </row>
    <row r="11" spans="1:20" x14ac:dyDescent="0.35">
      <c r="A11" s="1" t="s">
        <v>287</v>
      </c>
      <c r="B11" t="s">
        <v>142</v>
      </c>
      <c r="C11" t="s">
        <v>27</v>
      </c>
      <c r="D11" t="s">
        <v>157</v>
      </c>
      <c r="E11" t="s">
        <v>265</v>
      </c>
      <c r="F11" t="s">
        <v>288</v>
      </c>
      <c r="G11" t="s">
        <v>157</v>
      </c>
      <c r="H11" t="s">
        <v>158</v>
      </c>
      <c r="I11" t="s">
        <v>177</v>
      </c>
      <c r="J11" t="s">
        <v>143</v>
      </c>
      <c r="K11" t="s">
        <v>142</v>
      </c>
      <c r="L11" t="s">
        <v>288</v>
      </c>
      <c r="M11" t="s">
        <v>27</v>
      </c>
      <c r="N11" t="s">
        <v>27</v>
      </c>
      <c r="O11" t="s">
        <v>27</v>
      </c>
      <c r="P11" t="s">
        <v>27</v>
      </c>
      <c r="Q11" t="s">
        <v>27</v>
      </c>
      <c r="R11" t="s">
        <v>27</v>
      </c>
      <c r="S11" t="s">
        <v>142</v>
      </c>
      <c r="T11" t="s">
        <v>266</v>
      </c>
    </row>
    <row r="12" spans="1:20" x14ac:dyDescent="0.35">
      <c r="A12" s="1" t="s">
        <v>289</v>
      </c>
      <c r="B12" t="s">
        <v>142</v>
      </c>
      <c r="C12" t="s">
        <v>282</v>
      </c>
      <c r="D12" t="s">
        <v>279</v>
      </c>
      <c r="E12" t="s">
        <v>186</v>
      </c>
      <c r="F12" t="s">
        <v>191</v>
      </c>
      <c r="G12" t="s">
        <v>266</v>
      </c>
      <c r="H12" t="s">
        <v>181</v>
      </c>
      <c r="I12" t="s">
        <v>195</v>
      </c>
      <c r="J12" t="s">
        <v>196</v>
      </c>
      <c r="K12" t="s">
        <v>200</v>
      </c>
      <c r="L12" t="s">
        <v>184</v>
      </c>
      <c r="M12" t="s">
        <v>133</v>
      </c>
      <c r="N12" t="s">
        <v>130</v>
      </c>
      <c r="O12" t="s">
        <v>279</v>
      </c>
      <c r="P12" t="s">
        <v>179</v>
      </c>
      <c r="Q12" t="s">
        <v>279</v>
      </c>
      <c r="R12" t="s">
        <v>130</v>
      </c>
      <c r="S12" t="s">
        <v>192</v>
      </c>
      <c r="T12" t="s">
        <v>197</v>
      </c>
    </row>
    <row r="13" spans="1:20" x14ac:dyDescent="0.35">
      <c r="A13" s="1" t="s">
        <v>290</v>
      </c>
      <c r="B13" t="s">
        <v>27</v>
      </c>
      <c r="C13" t="s">
        <v>27</v>
      </c>
      <c r="D13" t="s">
        <v>27</v>
      </c>
      <c r="E13" t="s">
        <v>27</v>
      </c>
      <c r="F13" t="s">
        <v>142</v>
      </c>
      <c r="G13" t="s">
        <v>142</v>
      </c>
      <c r="H13" t="s">
        <v>142</v>
      </c>
      <c r="I13" t="s">
        <v>142</v>
      </c>
      <c r="J13" t="s">
        <v>142</v>
      </c>
      <c r="K13" t="s">
        <v>142</v>
      </c>
      <c r="L13" t="s">
        <v>142</v>
      </c>
      <c r="M13" t="s">
        <v>142</v>
      </c>
      <c r="N13" t="s">
        <v>142</v>
      </c>
      <c r="O13" t="s">
        <v>142</v>
      </c>
      <c r="P13" t="s">
        <v>142</v>
      </c>
      <c r="Q13" t="s">
        <v>142</v>
      </c>
      <c r="R13" t="s">
        <v>142</v>
      </c>
      <c r="S13" t="s">
        <v>142</v>
      </c>
      <c r="T13" t="s">
        <v>27</v>
      </c>
    </row>
    <row r="14" spans="1:20" x14ac:dyDescent="0.35">
      <c r="A14" s="1" t="s">
        <v>291</v>
      </c>
      <c r="B14" t="s">
        <v>27</v>
      </c>
      <c r="C14" t="s">
        <v>27</v>
      </c>
      <c r="D14" t="s">
        <v>27</v>
      </c>
      <c r="E14" t="s">
        <v>142</v>
      </c>
      <c r="F14" t="s">
        <v>142</v>
      </c>
      <c r="G14" t="s">
        <v>27</v>
      </c>
      <c r="H14" t="s">
        <v>143</v>
      </c>
      <c r="I14" t="s">
        <v>27</v>
      </c>
      <c r="J14" t="s">
        <v>142</v>
      </c>
      <c r="K14" t="s">
        <v>142</v>
      </c>
      <c r="L14" t="s">
        <v>132</v>
      </c>
      <c r="M14" t="s">
        <v>132</v>
      </c>
      <c r="N14" t="s">
        <v>132</v>
      </c>
      <c r="O14" t="s">
        <v>132</v>
      </c>
      <c r="P14" t="s">
        <v>132</v>
      </c>
      <c r="Q14" t="s">
        <v>132</v>
      </c>
      <c r="R14" t="s">
        <v>132</v>
      </c>
      <c r="S14" t="s">
        <v>132</v>
      </c>
      <c r="T14" t="s">
        <v>282</v>
      </c>
    </row>
    <row r="15" spans="1:20" x14ac:dyDescent="0.35">
      <c r="A15" s="1" t="s">
        <v>292</v>
      </c>
      <c r="B15" t="s">
        <v>27</v>
      </c>
      <c r="C15" t="s">
        <v>27</v>
      </c>
      <c r="D15" t="s">
        <v>142</v>
      </c>
      <c r="E15" t="s">
        <v>142</v>
      </c>
      <c r="F15" t="s">
        <v>142</v>
      </c>
      <c r="G15" t="s">
        <v>143</v>
      </c>
      <c r="H15" t="s">
        <v>27</v>
      </c>
      <c r="I15" t="s">
        <v>27</v>
      </c>
      <c r="J15" t="s">
        <v>27</v>
      </c>
      <c r="K15" t="s">
        <v>132</v>
      </c>
      <c r="L15" t="s">
        <v>144</v>
      </c>
      <c r="M15" t="s">
        <v>144</v>
      </c>
      <c r="N15" t="s">
        <v>143</v>
      </c>
      <c r="O15" t="s">
        <v>142</v>
      </c>
      <c r="P15" t="s">
        <v>142</v>
      </c>
      <c r="Q15" t="s">
        <v>142</v>
      </c>
      <c r="R15" t="s">
        <v>142</v>
      </c>
      <c r="S15" t="s">
        <v>142</v>
      </c>
      <c r="T15" t="s">
        <v>143</v>
      </c>
    </row>
    <row r="16" spans="1:20" x14ac:dyDescent="0.35">
      <c r="A16" s="1" t="s">
        <v>293</v>
      </c>
      <c r="B16" t="s">
        <v>288</v>
      </c>
      <c r="C16" t="s">
        <v>294</v>
      </c>
      <c r="D16" t="s">
        <v>156</v>
      </c>
      <c r="E16" t="s">
        <v>146</v>
      </c>
      <c r="F16" t="s">
        <v>147</v>
      </c>
      <c r="G16" t="s">
        <v>295</v>
      </c>
      <c r="H16" t="s">
        <v>148</v>
      </c>
      <c r="I16" t="s">
        <v>149</v>
      </c>
      <c r="J16" t="s">
        <v>150</v>
      </c>
      <c r="K16" t="s">
        <v>147</v>
      </c>
      <c r="L16" t="s">
        <v>147</v>
      </c>
      <c r="M16" t="s">
        <v>154</v>
      </c>
      <c r="N16" t="s">
        <v>295</v>
      </c>
      <c r="O16" t="s">
        <v>156</v>
      </c>
      <c r="P16" t="s">
        <v>156</v>
      </c>
      <c r="Q16" t="s">
        <v>148</v>
      </c>
      <c r="R16" t="s">
        <v>269</v>
      </c>
      <c r="S16" t="s">
        <v>270</v>
      </c>
      <c r="T16" t="s">
        <v>265</v>
      </c>
    </row>
    <row r="17" spans="1:20" x14ac:dyDescent="0.35">
      <c r="A17" s="1" t="s">
        <v>296</v>
      </c>
      <c r="B17" t="s">
        <v>297</v>
      </c>
      <c r="C17" t="s">
        <v>135</v>
      </c>
      <c r="D17" t="s">
        <v>135</v>
      </c>
      <c r="E17" t="s">
        <v>135</v>
      </c>
      <c r="F17" t="s">
        <v>135</v>
      </c>
      <c r="G17" t="s">
        <v>135</v>
      </c>
      <c r="H17" t="s">
        <v>135</v>
      </c>
      <c r="I17" t="s">
        <v>135</v>
      </c>
      <c r="J17" t="s">
        <v>298</v>
      </c>
      <c r="K17" t="s">
        <v>299</v>
      </c>
      <c r="L17" t="s">
        <v>135</v>
      </c>
      <c r="M17" t="s">
        <v>300</v>
      </c>
      <c r="N17" t="s">
        <v>135</v>
      </c>
      <c r="O17" t="s">
        <v>135</v>
      </c>
      <c r="P17" t="s">
        <v>135</v>
      </c>
      <c r="Q17" t="s">
        <v>135</v>
      </c>
      <c r="R17" t="s">
        <v>135</v>
      </c>
      <c r="S17" t="s">
        <v>135</v>
      </c>
      <c r="T17" t="s">
        <v>301</v>
      </c>
    </row>
    <row r="18" spans="1:20" x14ac:dyDescent="0.35">
      <c r="A18" s="1" t="s">
        <v>302</v>
      </c>
      <c r="B18" t="s">
        <v>288</v>
      </c>
      <c r="C18" t="s">
        <v>294</v>
      </c>
      <c r="D18" t="s">
        <v>156</v>
      </c>
      <c r="E18" t="s">
        <v>154</v>
      </c>
      <c r="F18" t="s">
        <v>147</v>
      </c>
      <c r="G18" t="s">
        <v>148</v>
      </c>
      <c r="H18" t="s">
        <v>151</v>
      </c>
      <c r="I18" t="s">
        <v>303</v>
      </c>
      <c r="J18" t="s">
        <v>150</v>
      </c>
      <c r="K18" t="s">
        <v>151</v>
      </c>
      <c r="L18" t="s">
        <v>153</v>
      </c>
      <c r="M18" t="s">
        <v>304</v>
      </c>
      <c r="N18" t="s">
        <v>148</v>
      </c>
      <c r="O18" t="s">
        <v>156</v>
      </c>
      <c r="P18" t="s">
        <v>146</v>
      </c>
      <c r="Q18" t="s">
        <v>156</v>
      </c>
      <c r="R18" t="s">
        <v>148</v>
      </c>
      <c r="S18" t="s">
        <v>155</v>
      </c>
      <c r="T18" t="s">
        <v>153</v>
      </c>
    </row>
    <row r="19" spans="1:20" x14ac:dyDescent="0.35">
      <c r="A19" s="1" t="s">
        <v>305</v>
      </c>
      <c r="B19" t="s">
        <v>297</v>
      </c>
      <c r="C19" t="s">
        <v>135</v>
      </c>
      <c r="D19" t="s">
        <v>135</v>
      </c>
      <c r="E19" t="s">
        <v>135</v>
      </c>
      <c r="F19" t="s">
        <v>135</v>
      </c>
      <c r="G19" t="s">
        <v>135</v>
      </c>
      <c r="H19" t="s">
        <v>135</v>
      </c>
      <c r="I19" t="s">
        <v>135</v>
      </c>
      <c r="J19" t="s">
        <v>306</v>
      </c>
      <c r="K19" t="s">
        <v>307</v>
      </c>
      <c r="L19" t="s">
        <v>135</v>
      </c>
      <c r="M19" t="s">
        <v>308</v>
      </c>
      <c r="N19" t="s">
        <v>135</v>
      </c>
      <c r="O19" t="s">
        <v>135</v>
      </c>
      <c r="P19" t="s">
        <v>135</v>
      </c>
      <c r="Q19" t="s">
        <v>135</v>
      </c>
      <c r="R19" t="s">
        <v>135</v>
      </c>
      <c r="S19" t="s">
        <v>135</v>
      </c>
      <c r="T19" t="s">
        <v>309</v>
      </c>
    </row>
    <row r="20" spans="1:20" x14ac:dyDescent="0.35">
      <c r="A20" s="1" t="s">
        <v>310</v>
      </c>
      <c r="B20" t="s">
        <v>27</v>
      </c>
      <c r="C20" t="s">
        <v>27</v>
      </c>
      <c r="D20" t="s">
        <v>142</v>
      </c>
      <c r="E20" t="s">
        <v>142</v>
      </c>
      <c r="F20" t="s">
        <v>142</v>
      </c>
      <c r="G20" t="s">
        <v>142</v>
      </c>
      <c r="H20" t="s">
        <v>311</v>
      </c>
      <c r="I20" t="s">
        <v>142</v>
      </c>
      <c r="J20" t="s">
        <v>311</v>
      </c>
      <c r="K20" t="s">
        <v>288</v>
      </c>
      <c r="L20" t="s">
        <v>312</v>
      </c>
      <c r="M20" t="s">
        <v>312</v>
      </c>
      <c r="N20" t="s">
        <v>312</v>
      </c>
      <c r="O20" t="s">
        <v>312</v>
      </c>
      <c r="P20" t="s">
        <v>294</v>
      </c>
      <c r="Q20" t="s">
        <v>294</v>
      </c>
      <c r="R20" t="s">
        <v>288</v>
      </c>
      <c r="S20" t="s">
        <v>132</v>
      </c>
      <c r="T20" t="s">
        <v>195</v>
      </c>
    </row>
    <row r="21" spans="1:20" x14ac:dyDescent="0.35">
      <c r="A21" s="1" t="s">
        <v>313</v>
      </c>
      <c r="B21" t="s">
        <v>27</v>
      </c>
      <c r="C21" t="s">
        <v>27</v>
      </c>
      <c r="D21" t="s">
        <v>27</v>
      </c>
      <c r="E21" t="s">
        <v>146</v>
      </c>
      <c r="F21" t="s">
        <v>147</v>
      </c>
      <c r="G21" t="s">
        <v>148</v>
      </c>
      <c r="H21" t="s">
        <v>27</v>
      </c>
      <c r="I21" t="s">
        <v>27</v>
      </c>
      <c r="J21" t="s">
        <v>150</v>
      </c>
      <c r="K21" t="s">
        <v>151</v>
      </c>
      <c r="L21" t="s">
        <v>152</v>
      </c>
      <c r="M21" t="s">
        <v>153</v>
      </c>
      <c r="N21" t="s">
        <v>154</v>
      </c>
      <c r="O21" t="s">
        <v>155</v>
      </c>
      <c r="P21" t="s">
        <v>147</v>
      </c>
      <c r="Q21" t="s">
        <v>154</v>
      </c>
      <c r="R21" t="s">
        <v>156</v>
      </c>
      <c r="S21" t="s">
        <v>156</v>
      </c>
      <c r="T21" t="s">
        <v>157</v>
      </c>
    </row>
    <row r="22" spans="1:20" x14ac:dyDescent="0.35">
      <c r="A22" s="1" t="s">
        <v>314</v>
      </c>
      <c r="B22" t="s">
        <v>27</v>
      </c>
      <c r="C22" t="s">
        <v>27</v>
      </c>
      <c r="D22" t="s">
        <v>27</v>
      </c>
      <c r="E22" t="s">
        <v>135</v>
      </c>
      <c r="F22" t="s">
        <v>135</v>
      </c>
      <c r="G22" t="s">
        <v>135</v>
      </c>
      <c r="H22" t="s">
        <v>27</v>
      </c>
      <c r="I22" t="s">
        <v>27</v>
      </c>
      <c r="J22" t="s">
        <v>315</v>
      </c>
      <c r="K22" t="s">
        <v>316</v>
      </c>
      <c r="L22" t="s">
        <v>135</v>
      </c>
      <c r="M22" t="s">
        <v>317</v>
      </c>
      <c r="N22" t="s">
        <v>135</v>
      </c>
      <c r="O22" t="s">
        <v>135</v>
      </c>
      <c r="P22" t="s">
        <v>135</v>
      </c>
      <c r="Q22" t="s">
        <v>135</v>
      </c>
      <c r="R22" t="s">
        <v>135</v>
      </c>
      <c r="S22" t="s">
        <v>135</v>
      </c>
      <c r="T22" t="s">
        <v>318</v>
      </c>
    </row>
    <row r="23" spans="1:20" x14ac:dyDescent="0.35">
      <c r="A23" s="1" t="s">
        <v>319</v>
      </c>
      <c r="B23" t="s">
        <v>27</v>
      </c>
      <c r="C23" t="s">
        <v>27</v>
      </c>
      <c r="D23" t="s">
        <v>27</v>
      </c>
      <c r="E23" t="s">
        <v>288</v>
      </c>
      <c r="F23" t="s">
        <v>142</v>
      </c>
      <c r="G23" t="s">
        <v>27</v>
      </c>
      <c r="H23" t="s">
        <v>27</v>
      </c>
      <c r="I23" t="s">
        <v>27</v>
      </c>
      <c r="J23" t="s">
        <v>288</v>
      </c>
      <c r="K23" t="s">
        <v>288</v>
      </c>
      <c r="L23" t="s">
        <v>288</v>
      </c>
      <c r="M23" t="s">
        <v>288</v>
      </c>
      <c r="N23" t="s">
        <v>288</v>
      </c>
      <c r="O23" t="s">
        <v>288</v>
      </c>
      <c r="P23" t="s">
        <v>311</v>
      </c>
      <c r="Q23" t="s">
        <v>288</v>
      </c>
      <c r="R23" t="s">
        <v>288</v>
      </c>
      <c r="S23" t="s">
        <v>288</v>
      </c>
      <c r="T23" t="s">
        <v>288</v>
      </c>
    </row>
    <row r="24" spans="1:20" x14ac:dyDescent="0.35">
      <c r="A24" s="1" t="s">
        <v>320</v>
      </c>
      <c r="B24" t="s">
        <v>288</v>
      </c>
      <c r="C24" t="s">
        <v>294</v>
      </c>
      <c r="D24" t="s">
        <v>156</v>
      </c>
      <c r="E24" t="s">
        <v>146</v>
      </c>
      <c r="F24" t="s">
        <v>147</v>
      </c>
      <c r="G24" t="s">
        <v>148</v>
      </c>
      <c r="H24" t="s">
        <v>148</v>
      </c>
      <c r="I24" t="s">
        <v>149</v>
      </c>
      <c r="J24" t="s">
        <v>150</v>
      </c>
      <c r="K24" t="s">
        <v>151</v>
      </c>
      <c r="L24" t="s">
        <v>152</v>
      </c>
      <c r="M24" t="s">
        <v>153</v>
      </c>
      <c r="N24" t="s">
        <v>154</v>
      </c>
      <c r="O24" t="s">
        <v>155</v>
      </c>
      <c r="P24" t="s">
        <v>155</v>
      </c>
      <c r="Q24" t="s">
        <v>154</v>
      </c>
      <c r="R24" t="s">
        <v>156</v>
      </c>
      <c r="S24" t="s">
        <v>156</v>
      </c>
      <c r="T24" t="s">
        <v>157</v>
      </c>
    </row>
    <row r="25" spans="1:20" x14ac:dyDescent="0.35">
      <c r="A25" s="1" t="s">
        <v>321</v>
      </c>
      <c r="B25" t="s">
        <v>297</v>
      </c>
      <c r="C25" t="s">
        <v>135</v>
      </c>
      <c r="D25" t="s">
        <v>135</v>
      </c>
      <c r="E25" t="s">
        <v>135</v>
      </c>
      <c r="F25" t="s">
        <v>135</v>
      </c>
      <c r="G25" t="s">
        <v>135</v>
      </c>
      <c r="H25" t="s">
        <v>135</v>
      </c>
      <c r="I25" t="s">
        <v>135</v>
      </c>
      <c r="J25" t="s">
        <v>322</v>
      </c>
      <c r="K25" t="s">
        <v>323</v>
      </c>
      <c r="L25" t="s">
        <v>135</v>
      </c>
      <c r="M25" t="s">
        <v>324</v>
      </c>
      <c r="N25" t="s">
        <v>135</v>
      </c>
      <c r="O25" t="s">
        <v>135</v>
      </c>
      <c r="P25" t="s">
        <v>135</v>
      </c>
      <c r="Q25" t="s">
        <v>135</v>
      </c>
      <c r="R25" t="s">
        <v>135</v>
      </c>
      <c r="S25" t="s">
        <v>135</v>
      </c>
      <c r="T25" t="s">
        <v>325</v>
      </c>
    </row>
    <row r="26" spans="1:20" x14ac:dyDescent="0.35">
      <c r="A26" s="1" t="s">
        <v>326</v>
      </c>
      <c r="B26" t="s">
        <v>45</v>
      </c>
      <c r="C26" t="s">
        <v>45</v>
      </c>
      <c r="D26" t="s">
        <v>327</v>
      </c>
      <c r="E26" t="s">
        <v>34</v>
      </c>
      <c r="F26" t="s">
        <v>35</v>
      </c>
      <c r="G26" t="s">
        <v>36</v>
      </c>
      <c r="H26" t="s">
        <v>37</v>
      </c>
      <c r="I26" t="s">
        <v>328</v>
      </c>
      <c r="J26" t="s">
        <v>39</v>
      </c>
      <c r="K26" t="s">
        <v>40</v>
      </c>
      <c r="L26" t="s">
        <v>36</v>
      </c>
      <c r="M26" t="s">
        <v>37</v>
      </c>
      <c r="N26" t="s">
        <v>41</v>
      </c>
      <c r="O26" t="s">
        <v>42</v>
      </c>
      <c r="P26" t="s">
        <v>43</v>
      </c>
      <c r="Q26" t="s">
        <v>44</v>
      </c>
      <c r="R26" t="s">
        <v>45</v>
      </c>
      <c r="S26" t="s">
        <v>46</v>
      </c>
      <c r="T26" t="s">
        <v>47</v>
      </c>
    </row>
    <row r="27" spans="1:20" x14ac:dyDescent="0.35">
      <c r="A27" s="1" t="s">
        <v>329</v>
      </c>
      <c r="B27" t="s">
        <v>45</v>
      </c>
      <c r="C27" t="s">
        <v>45</v>
      </c>
      <c r="D27" t="s">
        <v>327</v>
      </c>
      <c r="E27" t="s">
        <v>34</v>
      </c>
      <c r="F27" t="s">
        <v>35</v>
      </c>
      <c r="G27" t="s">
        <v>36</v>
      </c>
      <c r="H27" t="s">
        <v>37</v>
      </c>
      <c r="I27" t="s">
        <v>328</v>
      </c>
      <c r="J27" t="s">
        <v>39</v>
      </c>
      <c r="K27" t="s">
        <v>40</v>
      </c>
      <c r="L27" t="s">
        <v>36</v>
      </c>
      <c r="M27" t="s">
        <v>37</v>
      </c>
      <c r="N27" t="s">
        <v>41</v>
      </c>
      <c r="O27" t="s">
        <v>42</v>
      </c>
      <c r="P27" t="s">
        <v>43</v>
      </c>
      <c r="Q27" t="s">
        <v>44</v>
      </c>
      <c r="R27" t="s">
        <v>45</v>
      </c>
      <c r="S27" t="s">
        <v>46</v>
      </c>
      <c r="T27" t="s">
        <v>47</v>
      </c>
    </row>
    <row r="28" spans="1:20" x14ac:dyDescent="0.35">
      <c r="A28" s="1" t="s">
        <v>330</v>
      </c>
      <c r="B28" t="s">
        <v>282</v>
      </c>
      <c r="C28" t="s">
        <v>186</v>
      </c>
      <c r="D28" t="s">
        <v>331</v>
      </c>
      <c r="E28" t="s">
        <v>83</v>
      </c>
      <c r="F28" t="s">
        <v>84</v>
      </c>
      <c r="G28" t="s">
        <v>85</v>
      </c>
      <c r="H28" t="s">
        <v>86</v>
      </c>
      <c r="I28" t="s">
        <v>87</v>
      </c>
      <c r="J28" t="s">
        <v>88</v>
      </c>
      <c r="K28" t="s">
        <v>89</v>
      </c>
      <c r="L28" t="s">
        <v>90</v>
      </c>
      <c r="M28" t="s">
        <v>91</v>
      </c>
      <c r="N28" t="s">
        <v>92</v>
      </c>
      <c r="O28" t="s">
        <v>93</v>
      </c>
      <c r="P28" t="s">
        <v>94</v>
      </c>
      <c r="Q28" t="s">
        <v>95</v>
      </c>
      <c r="R28" t="s">
        <v>96</v>
      </c>
      <c r="S28" t="s">
        <v>97</v>
      </c>
      <c r="T28" t="s">
        <v>98</v>
      </c>
    </row>
    <row r="29" spans="1:20" x14ac:dyDescent="0.35">
      <c r="A29" s="1" t="s">
        <v>332</v>
      </c>
      <c r="B29" t="s">
        <v>282</v>
      </c>
      <c r="C29" t="s">
        <v>186</v>
      </c>
      <c r="D29" t="s">
        <v>331</v>
      </c>
      <c r="E29" t="s">
        <v>83</v>
      </c>
      <c r="F29" t="s">
        <v>84</v>
      </c>
      <c r="G29" t="s">
        <v>85</v>
      </c>
      <c r="H29" t="s">
        <v>86</v>
      </c>
      <c r="I29" t="s">
        <v>87</v>
      </c>
      <c r="J29" t="s">
        <v>88</v>
      </c>
      <c r="K29" t="s">
        <v>89</v>
      </c>
      <c r="L29" t="s">
        <v>90</v>
      </c>
      <c r="M29" t="s">
        <v>91</v>
      </c>
      <c r="N29" t="s">
        <v>92</v>
      </c>
      <c r="O29" t="s">
        <v>93</v>
      </c>
      <c r="P29" t="s">
        <v>94</v>
      </c>
      <c r="Q29" t="s">
        <v>95</v>
      </c>
      <c r="R29" t="s">
        <v>96</v>
      </c>
      <c r="S29" t="s">
        <v>97</v>
      </c>
      <c r="T29" t="s">
        <v>333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40"/>
  <sheetViews>
    <sheetView workbookViewId="0"/>
  </sheetViews>
  <sheetFormatPr defaultRowHeight="14.5" x14ac:dyDescent="0.35"/>
  <sheetData>
    <row r="1" spans="1:20" x14ac:dyDescent="0.35">
      <c r="B1" s="1" t="s">
        <v>260</v>
      </c>
      <c r="C1" s="1" t="s">
        <v>261</v>
      </c>
      <c r="D1" s="1" t="s">
        <v>262</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row>
    <row r="2" spans="1:20" x14ac:dyDescent="0.35">
      <c r="A2" s="1" t="s">
        <v>334</v>
      </c>
      <c r="B2" t="s">
        <v>142</v>
      </c>
      <c r="C2" t="s">
        <v>142</v>
      </c>
      <c r="D2" t="s">
        <v>130</v>
      </c>
      <c r="E2" t="s">
        <v>131</v>
      </c>
      <c r="F2" t="s">
        <v>177</v>
      </c>
      <c r="G2" t="s">
        <v>178</v>
      </c>
      <c r="H2" t="s">
        <v>184</v>
      </c>
      <c r="I2" t="s">
        <v>200</v>
      </c>
      <c r="J2" t="s">
        <v>335</v>
      </c>
      <c r="K2" t="s">
        <v>130</v>
      </c>
      <c r="L2" t="s">
        <v>131</v>
      </c>
      <c r="M2" t="s">
        <v>176</v>
      </c>
      <c r="N2" t="s">
        <v>158</v>
      </c>
      <c r="O2" t="s">
        <v>177</v>
      </c>
      <c r="P2" t="s">
        <v>158</v>
      </c>
      <c r="Q2" t="s">
        <v>183</v>
      </c>
      <c r="R2" t="s">
        <v>157</v>
      </c>
      <c r="S2" t="s">
        <v>336</v>
      </c>
      <c r="T2" t="s">
        <v>337</v>
      </c>
    </row>
    <row r="3" spans="1:20" x14ac:dyDescent="0.35">
      <c r="A3" s="1" t="s">
        <v>338</v>
      </c>
      <c r="B3" t="s">
        <v>27</v>
      </c>
      <c r="C3" t="s">
        <v>27</v>
      </c>
      <c r="D3" t="s">
        <v>27</v>
      </c>
      <c r="E3" t="s">
        <v>143</v>
      </c>
      <c r="F3" t="s">
        <v>27</v>
      </c>
      <c r="G3" t="s">
        <v>142</v>
      </c>
      <c r="H3" t="s">
        <v>142</v>
      </c>
      <c r="I3" t="s">
        <v>142</v>
      </c>
      <c r="J3" t="s">
        <v>142</v>
      </c>
      <c r="K3" t="s">
        <v>142</v>
      </c>
      <c r="L3" t="s">
        <v>142</v>
      </c>
      <c r="M3" t="s">
        <v>27</v>
      </c>
      <c r="N3" t="s">
        <v>27</v>
      </c>
      <c r="O3" t="s">
        <v>176</v>
      </c>
      <c r="P3" t="s">
        <v>27</v>
      </c>
      <c r="Q3" t="s">
        <v>266</v>
      </c>
      <c r="R3" t="s">
        <v>27</v>
      </c>
      <c r="S3" t="s">
        <v>27</v>
      </c>
      <c r="T3" t="s">
        <v>27</v>
      </c>
    </row>
    <row r="4" spans="1:20" x14ac:dyDescent="0.35">
      <c r="A4" s="1" t="s">
        <v>339</v>
      </c>
      <c r="B4" t="s">
        <v>142</v>
      </c>
      <c r="C4" t="s">
        <v>142</v>
      </c>
      <c r="D4" t="s">
        <v>130</v>
      </c>
      <c r="E4" t="s">
        <v>176</v>
      </c>
      <c r="F4" t="s">
        <v>177</v>
      </c>
      <c r="G4" t="s">
        <v>178</v>
      </c>
      <c r="H4" t="s">
        <v>184</v>
      </c>
      <c r="I4" t="s">
        <v>200</v>
      </c>
      <c r="J4" t="s">
        <v>335</v>
      </c>
      <c r="K4" t="s">
        <v>130</v>
      </c>
      <c r="L4" t="s">
        <v>131</v>
      </c>
      <c r="M4" t="s">
        <v>176</v>
      </c>
      <c r="N4" t="s">
        <v>158</v>
      </c>
      <c r="O4" t="s">
        <v>133</v>
      </c>
      <c r="P4" t="s">
        <v>158</v>
      </c>
      <c r="Q4" t="s">
        <v>192</v>
      </c>
      <c r="R4" t="s">
        <v>157</v>
      </c>
      <c r="S4" t="s">
        <v>336</v>
      </c>
      <c r="T4" t="s">
        <v>337</v>
      </c>
    </row>
    <row r="5" spans="1:20" x14ac:dyDescent="0.35">
      <c r="A5" s="1" t="s">
        <v>340</v>
      </c>
      <c r="B5" t="s">
        <v>27</v>
      </c>
      <c r="C5" t="s">
        <v>27</v>
      </c>
      <c r="D5" t="s">
        <v>142</v>
      </c>
      <c r="E5" t="s">
        <v>142</v>
      </c>
      <c r="F5" t="s">
        <v>142</v>
      </c>
      <c r="G5" t="s">
        <v>142</v>
      </c>
      <c r="H5" t="s">
        <v>142</v>
      </c>
      <c r="I5" t="s">
        <v>142</v>
      </c>
      <c r="J5" t="s">
        <v>142</v>
      </c>
      <c r="K5" t="s">
        <v>142</v>
      </c>
      <c r="L5" t="s">
        <v>142</v>
      </c>
      <c r="M5" t="s">
        <v>27</v>
      </c>
      <c r="N5" t="s">
        <v>27</v>
      </c>
      <c r="O5" t="s">
        <v>27</v>
      </c>
      <c r="P5" t="s">
        <v>27</v>
      </c>
      <c r="Q5" t="s">
        <v>27</v>
      </c>
      <c r="R5" t="s">
        <v>27</v>
      </c>
      <c r="S5" t="s">
        <v>27</v>
      </c>
      <c r="T5" t="s">
        <v>27</v>
      </c>
    </row>
    <row r="6" spans="1:20" x14ac:dyDescent="0.35">
      <c r="A6" s="1" t="s">
        <v>341</v>
      </c>
      <c r="B6" t="s">
        <v>27</v>
      </c>
      <c r="C6" t="s">
        <v>27</v>
      </c>
      <c r="D6" t="s">
        <v>27</v>
      </c>
      <c r="E6" t="s">
        <v>27</v>
      </c>
      <c r="F6" t="s">
        <v>27</v>
      </c>
      <c r="G6" t="s">
        <v>27</v>
      </c>
      <c r="H6" t="s">
        <v>27</v>
      </c>
      <c r="I6" t="s">
        <v>132</v>
      </c>
      <c r="J6" t="s">
        <v>282</v>
      </c>
      <c r="K6" t="s">
        <v>143</v>
      </c>
      <c r="L6" t="s">
        <v>282</v>
      </c>
      <c r="M6" t="s">
        <v>142</v>
      </c>
      <c r="N6" t="s">
        <v>142</v>
      </c>
      <c r="O6" t="s">
        <v>142</v>
      </c>
      <c r="P6" t="s">
        <v>142</v>
      </c>
      <c r="Q6" t="s">
        <v>142</v>
      </c>
      <c r="R6" t="s">
        <v>142</v>
      </c>
      <c r="S6" t="s">
        <v>284</v>
      </c>
      <c r="T6" t="s">
        <v>342</v>
      </c>
    </row>
    <row r="7" spans="1:20" x14ac:dyDescent="0.35">
      <c r="A7" s="1" t="s">
        <v>343</v>
      </c>
      <c r="B7" t="s">
        <v>142</v>
      </c>
      <c r="C7" t="s">
        <v>142</v>
      </c>
      <c r="D7" t="s">
        <v>142</v>
      </c>
      <c r="E7" t="s">
        <v>142</v>
      </c>
      <c r="F7" t="s">
        <v>142</v>
      </c>
      <c r="G7" t="s">
        <v>142</v>
      </c>
      <c r="H7" t="s">
        <v>142</v>
      </c>
      <c r="I7" t="s">
        <v>142</v>
      </c>
      <c r="J7" t="s">
        <v>143</v>
      </c>
      <c r="K7" t="s">
        <v>143</v>
      </c>
      <c r="L7" t="s">
        <v>143</v>
      </c>
      <c r="M7" t="s">
        <v>142</v>
      </c>
      <c r="N7" t="s">
        <v>143</v>
      </c>
      <c r="O7" t="s">
        <v>143</v>
      </c>
      <c r="P7" t="s">
        <v>143</v>
      </c>
      <c r="Q7" t="s">
        <v>282</v>
      </c>
      <c r="R7" t="s">
        <v>143</v>
      </c>
      <c r="S7" t="s">
        <v>282</v>
      </c>
      <c r="T7" t="s">
        <v>132</v>
      </c>
    </row>
    <row r="8" spans="1:20" x14ac:dyDescent="0.35">
      <c r="A8" s="1" t="s">
        <v>344</v>
      </c>
      <c r="B8" t="s">
        <v>142</v>
      </c>
      <c r="C8" t="s">
        <v>142</v>
      </c>
      <c r="D8" t="s">
        <v>130</v>
      </c>
      <c r="E8" t="s">
        <v>176</v>
      </c>
      <c r="F8" t="s">
        <v>130</v>
      </c>
      <c r="G8" t="s">
        <v>178</v>
      </c>
      <c r="H8" t="s">
        <v>184</v>
      </c>
      <c r="I8" t="s">
        <v>345</v>
      </c>
      <c r="J8" t="s">
        <v>195</v>
      </c>
      <c r="K8" t="s">
        <v>186</v>
      </c>
      <c r="L8" t="s">
        <v>266</v>
      </c>
      <c r="M8" t="s">
        <v>182</v>
      </c>
      <c r="N8" t="s">
        <v>265</v>
      </c>
      <c r="O8" t="s">
        <v>178</v>
      </c>
      <c r="P8" t="s">
        <v>265</v>
      </c>
      <c r="Q8" t="s">
        <v>193</v>
      </c>
      <c r="R8" t="s">
        <v>158</v>
      </c>
      <c r="S8" t="s">
        <v>346</v>
      </c>
      <c r="T8" t="s">
        <v>347</v>
      </c>
    </row>
    <row r="9" spans="1:20" x14ac:dyDescent="0.35">
      <c r="A9" s="1" t="s">
        <v>348</v>
      </c>
      <c r="B9" t="s">
        <v>27</v>
      </c>
      <c r="C9" t="s">
        <v>27</v>
      </c>
      <c r="D9" t="s">
        <v>142</v>
      </c>
      <c r="E9" t="s">
        <v>143</v>
      </c>
      <c r="F9" t="s">
        <v>279</v>
      </c>
      <c r="G9" t="s">
        <v>177</v>
      </c>
      <c r="H9" t="s">
        <v>133</v>
      </c>
      <c r="I9" t="s">
        <v>280</v>
      </c>
      <c r="J9" t="s">
        <v>349</v>
      </c>
      <c r="K9" t="s">
        <v>350</v>
      </c>
      <c r="L9" t="s">
        <v>85</v>
      </c>
      <c r="M9" t="s">
        <v>351</v>
      </c>
      <c r="N9" t="s">
        <v>351</v>
      </c>
      <c r="O9" t="s">
        <v>201</v>
      </c>
      <c r="P9" t="s">
        <v>88</v>
      </c>
      <c r="Q9" t="s">
        <v>352</v>
      </c>
      <c r="R9" t="s">
        <v>352</v>
      </c>
      <c r="S9" t="s">
        <v>352</v>
      </c>
      <c r="T9" t="s">
        <v>353</v>
      </c>
    </row>
    <row r="10" spans="1:20" x14ac:dyDescent="0.35">
      <c r="A10" s="1" t="s">
        <v>354</v>
      </c>
      <c r="B10" t="s">
        <v>27</v>
      </c>
      <c r="C10" t="s">
        <v>27</v>
      </c>
      <c r="D10" t="s">
        <v>27</v>
      </c>
      <c r="E10" t="s">
        <v>27</v>
      </c>
      <c r="F10" t="s">
        <v>27</v>
      </c>
      <c r="G10" t="s">
        <v>27</v>
      </c>
      <c r="H10" t="s">
        <v>27</v>
      </c>
      <c r="I10" t="s">
        <v>27</v>
      </c>
      <c r="J10" t="s">
        <v>27</v>
      </c>
      <c r="K10" t="s">
        <v>27</v>
      </c>
      <c r="L10" t="s">
        <v>27</v>
      </c>
      <c r="M10" t="s">
        <v>27</v>
      </c>
      <c r="N10" t="s">
        <v>27</v>
      </c>
      <c r="O10" t="s">
        <v>27</v>
      </c>
      <c r="P10" t="s">
        <v>27</v>
      </c>
      <c r="Q10" t="s">
        <v>27</v>
      </c>
      <c r="R10" t="s">
        <v>27</v>
      </c>
      <c r="S10" t="s">
        <v>27</v>
      </c>
      <c r="T10" t="s">
        <v>27</v>
      </c>
    </row>
    <row r="11" spans="1:20" x14ac:dyDescent="0.35">
      <c r="A11" s="1" t="s">
        <v>355</v>
      </c>
      <c r="B11" t="s">
        <v>27</v>
      </c>
      <c r="C11" t="s">
        <v>27</v>
      </c>
      <c r="D11" t="s">
        <v>27</v>
      </c>
      <c r="E11" t="s">
        <v>27</v>
      </c>
      <c r="F11" t="s">
        <v>142</v>
      </c>
      <c r="G11" t="s">
        <v>143</v>
      </c>
      <c r="H11" t="s">
        <v>27</v>
      </c>
      <c r="I11" t="s">
        <v>27</v>
      </c>
      <c r="J11" t="s">
        <v>27</v>
      </c>
      <c r="K11" t="s">
        <v>27</v>
      </c>
      <c r="L11" t="s">
        <v>27</v>
      </c>
      <c r="M11" t="s">
        <v>27</v>
      </c>
      <c r="N11" t="s">
        <v>27</v>
      </c>
      <c r="O11" t="s">
        <v>27</v>
      </c>
      <c r="P11" t="s">
        <v>27</v>
      </c>
      <c r="Q11" t="s">
        <v>27</v>
      </c>
      <c r="R11" t="s">
        <v>27</v>
      </c>
      <c r="S11" t="s">
        <v>27</v>
      </c>
      <c r="T11" t="s">
        <v>27</v>
      </c>
    </row>
    <row r="12" spans="1:20" x14ac:dyDescent="0.35">
      <c r="A12" s="1" t="s">
        <v>356</v>
      </c>
      <c r="B12" t="s">
        <v>27</v>
      </c>
      <c r="C12" t="s">
        <v>27</v>
      </c>
      <c r="D12" t="s">
        <v>27</v>
      </c>
      <c r="E12" t="s">
        <v>27</v>
      </c>
      <c r="F12" t="s">
        <v>142</v>
      </c>
      <c r="G12" t="s">
        <v>143</v>
      </c>
      <c r="H12" t="s">
        <v>27</v>
      </c>
      <c r="I12" t="s">
        <v>27</v>
      </c>
      <c r="J12" t="s">
        <v>27</v>
      </c>
      <c r="K12" t="s">
        <v>27</v>
      </c>
      <c r="L12" t="s">
        <v>27</v>
      </c>
      <c r="M12" t="s">
        <v>27</v>
      </c>
      <c r="N12" t="s">
        <v>27</v>
      </c>
      <c r="O12" t="s">
        <v>27</v>
      </c>
      <c r="P12" t="s">
        <v>27</v>
      </c>
      <c r="Q12" t="s">
        <v>27</v>
      </c>
      <c r="R12" t="s">
        <v>27</v>
      </c>
      <c r="S12" t="s">
        <v>27</v>
      </c>
      <c r="T12" t="s">
        <v>27</v>
      </c>
    </row>
    <row r="13" spans="1:20" x14ac:dyDescent="0.35">
      <c r="A13" s="1" t="s">
        <v>357</v>
      </c>
      <c r="B13" t="s">
        <v>27</v>
      </c>
      <c r="C13" t="s">
        <v>27</v>
      </c>
      <c r="D13" t="s">
        <v>27</v>
      </c>
      <c r="E13" t="s">
        <v>27</v>
      </c>
      <c r="F13" t="s">
        <v>27</v>
      </c>
      <c r="G13" t="s">
        <v>27</v>
      </c>
      <c r="H13" t="s">
        <v>132</v>
      </c>
      <c r="I13" t="s">
        <v>27</v>
      </c>
      <c r="J13" t="s">
        <v>27</v>
      </c>
      <c r="K13" t="s">
        <v>27</v>
      </c>
      <c r="L13" t="s">
        <v>27</v>
      </c>
      <c r="M13" t="s">
        <v>27</v>
      </c>
      <c r="N13" t="s">
        <v>27</v>
      </c>
      <c r="O13" t="s">
        <v>142</v>
      </c>
      <c r="P13" t="s">
        <v>143</v>
      </c>
      <c r="Q13" t="s">
        <v>131</v>
      </c>
      <c r="R13" t="s">
        <v>266</v>
      </c>
      <c r="S13" t="s">
        <v>184</v>
      </c>
      <c r="T13" t="s">
        <v>84</v>
      </c>
    </row>
    <row r="14" spans="1:20" x14ac:dyDescent="0.35">
      <c r="A14" s="1" t="s">
        <v>358</v>
      </c>
      <c r="B14" t="s">
        <v>27</v>
      </c>
      <c r="C14" t="s">
        <v>27</v>
      </c>
      <c r="D14" t="s">
        <v>27</v>
      </c>
      <c r="E14" t="s">
        <v>27</v>
      </c>
      <c r="F14" t="s">
        <v>27</v>
      </c>
      <c r="G14" t="s">
        <v>27</v>
      </c>
      <c r="H14" t="s">
        <v>27</v>
      </c>
      <c r="I14" t="s">
        <v>27</v>
      </c>
      <c r="J14" t="s">
        <v>27</v>
      </c>
      <c r="K14" t="s">
        <v>27</v>
      </c>
      <c r="L14" t="s">
        <v>27</v>
      </c>
      <c r="M14" t="s">
        <v>27</v>
      </c>
      <c r="N14" t="s">
        <v>27</v>
      </c>
      <c r="O14" t="s">
        <v>27</v>
      </c>
      <c r="P14" t="s">
        <v>27</v>
      </c>
      <c r="Q14" t="s">
        <v>27</v>
      </c>
      <c r="R14" t="s">
        <v>27</v>
      </c>
      <c r="S14" t="s">
        <v>27</v>
      </c>
      <c r="T14" t="s">
        <v>27</v>
      </c>
    </row>
    <row r="15" spans="1:20" x14ac:dyDescent="0.35">
      <c r="A15" s="1" t="s">
        <v>359</v>
      </c>
      <c r="B15" t="s">
        <v>27</v>
      </c>
      <c r="C15" t="s">
        <v>27</v>
      </c>
      <c r="D15" t="s">
        <v>27</v>
      </c>
      <c r="E15" t="s">
        <v>27</v>
      </c>
      <c r="F15" t="s">
        <v>143</v>
      </c>
      <c r="G15" t="s">
        <v>27</v>
      </c>
      <c r="H15" t="s">
        <v>27</v>
      </c>
      <c r="I15" t="s">
        <v>157</v>
      </c>
      <c r="J15" t="s">
        <v>183</v>
      </c>
      <c r="K15" t="s">
        <v>183</v>
      </c>
      <c r="L15" t="s">
        <v>183</v>
      </c>
      <c r="M15" t="s">
        <v>282</v>
      </c>
      <c r="N15" t="s">
        <v>132</v>
      </c>
      <c r="O15" t="s">
        <v>132</v>
      </c>
      <c r="P15" t="s">
        <v>282</v>
      </c>
      <c r="Q15" t="s">
        <v>282</v>
      </c>
      <c r="R15" t="s">
        <v>132</v>
      </c>
      <c r="S15" t="s">
        <v>132</v>
      </c>
      <c r="T15" t="s">
        <v>182</v>
      </c>
    </row>
    <row r="16" spans="1:20" x14ac:dyDescent="0.35">
      <c r="A16" s="1" t="s">
        <v>360</v>
      </c>
      <c r="B16" t="s">
        <v>27</v>
      </c>
      <c r="C16" t="s">
        <v>27</v>
      </c>
      <c r="D16" t="s">
        <v>142</v>
      </c>
      <c r="E16" t="s">
        <v>143</v>
      </c>
      <c r="F16" t="s">
        <v>179</v>
      </c>
      <c r="G16" t="s">
        <v>130</v>
      </c>
      <c r="H16" t="s">
        <v>331</v>
      </c>
      <c r="I16" t="s">
        <v>200</v>
      </c>
      <c r="J16" t="s">
        <v>199</v>
      </c>
      <c r="K16" t="s">
        <v>199</v>
      </c>
      <c r="L16" t="s">
        <v>361</v>
      </c>
      <c r="M16" t="s">
        <v>85</v>
      </c>
      <c r="N16" t="s">
        <v>362</v>
      </c>
      <c r="O16" t="s">
        <v>363</v>
      </c>
      <c r="P16" t="s">
        <v>364</v>
      </c>
      <c r="Q16" t="s">
        <v>364</v>
      </c>
      <c r="R16" t="s">
        <v>89</v>
      </c>
      <c r="S16" t="s">
        <v>188</v>
      </c>
      <c r="T16" t="s">
        <v>365</v>
      </c>
    </row>
    <row r="17" spans="1:20" x14ac:dyDescent="0.35">
      <c r="A17" s="1" t="s">
        <v>366</v>
      </c>
      <c r="B17" t="s">
        <v>27</v>
      </c>
      <c r="C17" t="s">
        <v>27</v>
      </c>
      <c r="D17" t="s">
        <v>27</v>
      </c>
      <c r="E17" t="s">
        <v>27</v>
      </c>
      <c r="F17" t="s">
        <v>27</v>
      </c>
      <c r="G17" t="s">
        <v>27</v>
      </c>
      <c r="H17" t="s">
        <v>27</v>
      </c>
      <c r="I17" t="s">
        <v>27</v>
      </c>
      <c r="J17" t="s">
        <v>27</v>
      </c>
      <c r="K17" t="s">
        <v>27</v>
      </c>
      <c r="L17" t="s">
        <v>27</v>
      </c>
      <c r="M17" t="s">
        <v>27</v>
      </c>
      <c r="N17" t="s">
        <v>27</v>
      </c>
      <c r="O17" t="s">
        <v>27</v>
      </c>
      <c r="P17" t="s">
        <v>27</v>
      </c>
      <c r="Q17" t="s">
        <v>27</v>
      </c>
      <c r="R17" t="s">
        <v>27</v>
      </c>
      <c r="S17" t="s">
        <v>27</v>
      </c>
      <c r="T17" t="s">
        <v>27</v>
      </c>
    </row>
    <row r="18" spans="1:20" x14ac:dyDescent="0.35">
      <c r="A18" s="1" t="s">
        <v>367</v>
      </c>
      <c r="B18" t="s">
        <v>142</v>
      </c>
      <c r="C18" t="s">
        <v>142</v>
      </c>
      <c r="D18" t="s">
        <v>130</v>
      </c>
      <c r="E18" t="s">
        <v>182</v>
      </c>
      <c r="F18" t="s">
        <v>284</v>
      </c>
      <c r="G18" t="s">
        <v>84</v>
      </c>
      <c r="H18" t="s">
        <v>362</v>
      </c>
      <c r="I18" t="s">
        <v>368</v>
      </c>
      <c r="J18" t="s">
        <v>89</v>
      </c>
      <c r="K18" t="s">
        <v>369</v>
      </c>
      <c r="L18" t="s">
        <v>368</v>
      </c>
      <c r="M18" t="s">
        <v>370</v>
      </c>
      <c r="N18" t="s">
        <v>371</v>
      </c>
      <c r="O18" t="s">
        <v>372</v>
      </c>
      <c r="P18" t="s">
        <v>373</v>
      </c>
      <c r="Q18" t="s">
        <v>374</v>
      </c>
      <c r="R18" t="s">
        <v>375</v>
      </c>
      <c r="S18" t="s">
        <v>376</v>
      </c>
      <c r="T18" t="s">
        <v>377</v>
      </c>
    </row>
    <row r="19" spans="1:20" x14ac:dyDescent="0.35">
      <c r="A19" s="1" t="s">
        <v>378</v>
      </c>
      <c r="B19" t="s">
        <v>142</v>
      </c>
      <c r="C19" t="s">
        <v>142</v>
      </c>
      <c r="D19" t="s">
        <v>142</v>
      </c>
      <c r="E19" t="s">
        <v>142</v>
      </c>
      <c r="F19" t="s">
        <v>143</v>
      </c>
      <c r="G19" t="s">
        <v>27</v>
      </c>
      <c r="H19" t="s">
        <v>27</v>
      </c>
      <c r="I19" t="s">
        <v>132</v>
      </c>
      <c r="J19" t="s">
        <v>157</v>
      </c>
      <c r="K19" t="s">
        <v>144</v>
      </c>
      <c r="L19" t="s">
        <v>282</v>
      </c>
      <c r="M19" t="s">
        <v>132</v>
      </c>
      <c r="N19" t="s">
        <v>282</v>
      </c>
      <c r="O19" t="s">
        <v>282</v>
      </c>
      <c r="P19" t="s">
        <v>282</v>
      </c>
      <c r="Q19" t="s">
        <v>132</v>
      </c>
      <c r="R19" t="s">
        <v>282</v>
      </c>
      <c r="S19" t="s">
        <v>132</v>
      </c>
      <c r="T19" t="s">
        <v>282</v>
      </c>
    </row>
    <row r="20" spans="1:20" x14ac:dyDescent="0.35">
      <c r="A20" s="1" t="s">
        <v>379</v>
      </c>
      <c r="B20" t="s">
        <v>27</v>
      </c>
      <c r="C20" t="s">
        <v>27</v>
      </c>
      <c r="D20" t="s">
        <v>27</v>
      </c>
      <c r="E20" t="s">
        <v>27</v>
      </c>
      <c r="F20" t="s">
        <v>27</v>
      </c>
      <c r="G20" t="s">
        <v>27</v>
      </c>
      <c r="H20" t="s">
        <v>27</v>
      </c>
      <c r="I20" t="s">
        <v>27</v>
      </c>
      <c r="J20" t="s">
        <v>27</v>
      </c>
      <c r="K20" t="s">
        <v>143</v>
      </c>
      <c r="L20" t="s">
        <v>27</v>
      </c>
      <c r="M20" t="s">
        <v>282</v>
      </c>
      <c r="N20" t="s">
        <v>27</v>
      </c>
      <c r="O20" t="s">
        <v>27</v>
      </c>
      <c r="P20" t="s">
        <v>176</v>
      </c>
      <c r="Q20" t="s">
        <v>27</v>
      </c>
      <c r="R20" t="s">
        <v>27</v>
      </c>
      <c r="S20" t="s">
        <v>176</v>
      </c>
      <c r="T20" t="s">
        <v>27</v>
      </c>
    </row>
    <row r="21" spans="1:20" x14ac:dyDescent="0.35">
      <c r="A21" s="1" t="s">
        <v>380</v>
      </c>
      <c r="B21" t="s">
        <v>27</v>
      </c>
      <c r="C21" t="s">
        <v>27</v>
      </c>
      <c r="D21" t="s">
        <v>27</v>
      </c>
      <c r="E21" t="s">
        <v>27</v>
      </c>
      <c r="F21" t="s">
        <v>27</v>
      </c>
      <c r="G21" t="s">
        <v>27</v>
      </c>
      <c r="H21" t="s">
        <v>27</v>
      </c>
      <c r="I21" t="s">
        <v>27</v>
      </c>
      <c r="J21" t="s">
        <v>27</v>
      </c>
      <c r="K21" t="s">
        <v>27</v>
      </c>
      <c r="L21" t="s">
        <v>27</v>
      </c>
      <c r="M21" t="s">
        <v>27</v>
      </c>
      <c r="N21" t="s">
        <v>27</v>
      </c>
      <c r="O21" t="s">
        <v>27</v>
      </c>
      <c r="P21" t="s">
        <v>27</v>
      </c>
      <c r="Q21" t="s">
        <v>27</v>
      </c>
      <c r="R21" t="s">
        <v>27</v>
      </c>
      <c r="S21" t="s">
        <v>27</v>
      </c>
      <c r="T21" t="s">
        <v>27</v>
      </c>
    </row>
    <row r="22" spans="1:20" x14ac:dyDescent="0.35">
      <c r="A22" s="1" t="s">
        <v>381</v>
      </c>
      <c r="B22" t="s">
        <v>27</v>
      </c>
      <c r="C22" t="s">
        <v>27</v>
      </c>
      <c r="D22" t="s">
        <v>27</v>
      </c>
      <c r="E22" t="s">
        <v>27</v>
      </c>
      <c r="F22" t="s">
        <v>27</v>
      </c>
      <c r="G22" t="s">
        <v>27</v>
      </c>
      <c r="H22" t="s">
        <v>27</v>
      </c>
      <c r="I22" t="s">
        <v>27</v>
      </c>
      <c r="J22" t="s">
        <v>27</v>
      </c>
      <c r="K22" t="s">
        <v>27</v>
      </c>
      <c r="L22" t="s">
        <v>27</v>
      </c>
      <c r="M22" t="s">
        <v>27</v>
      </c>
      <c r="N22" t="s">
        <v>27</v>
      </c>
      <c r="O22" t="s">
        <v>27</v>
      </c>
      <c r="P22" t="s">
        <v>27</v>
      </c>
      <c r="Q22" t="s">
        <v>27</v>
      </c>
      <c r="R22" t="s">
        <v>27</v>
      </c>
      <c r="S22" t="s">
        <v>27</v>
      </c>
      <c r="T22" t="s">
        <v>27</v>
      </c>
    </row>
    <row r="23" spans="1:20" x14ac:dyDescent="0.35">
      <c r="A23" s="1" t="s">
        <v>382</v>
      </c>
      <c r="B23" t="s">
        <v>142</v>
      </c>
      <c r="C23" t="s">
        <v>142</v>
      </c>
      <c r="D23" t="s">
        <v>142</v>
      </c>
      <c r="E23" t="s">
        <v>27</v>
      </c>
      <c r="F23" t="s">
        <v>27</v>
      </c>
      <c r="G23" t="s">
        <v>143</v>
      </c>
      <c r="H23" t="s">
        <v>157</v>
      </c>
      <c r="I23" t="s">
        <v>143</v>
      </c>
      <c r="J23" t="s">
        <v>142</v>
      </c>
      <c r="K23" t="s">
        <v>143</v>
      </c>
      <c r="L23" t="s">
        <v>142</v>
      </c>
      <c r="M23" t="s">
        <v>142</v>
      </c>
      <c r="N23" t="s">
        <v>27</v>
      </c>
      <c r="O23" t="s">
        <v>142</v>
      </c>
      <c r="P23" t="s">
        <v>142</v>
      </c>
      <c r="Q23" t="s">
        <v>142</v>
      </c>
      <c r="R23" t="s">
        <v>142</v>
      </c>
      <c r="S23" t="s">
        <v>142</v>
      </c>
      <c r="T23" t="s">
        <v>183</v>
      </c>
    </row>
    <row r="24" spans="1:20" x14ac:dyDescent="0.35">
      <c r="A24" s="1" t="s">
        <v>383</v>
      </c>
      <c r="B24" t="s">
        <v>142</v>
      </c>
      <c r="C24" t="s">
        <v>142</v>
      </c>
      <c r="D24" t="s">
        <v>143</v>
      </c>
      <c r="E24" t="s">
        <v>142</v>
      </c>
      <c r="F24" t="s">
        <v>143</v>
      </c>
      <c r="G24" t="s">
        <v>143</v>
      </c>
      <c r="H24" t="s">
        <v>157</v>
      </c>
      <c r="I24" t="s">
        <v>144</v>
      </c>
      <c r="J24" t="s">
        <v>157</v>
      </c>
      <c r="K24" t="s">
        <v>183</v>
      </c>
      <c r="L24" t="s">
        <v>282</v>
      </c>
      <c r="M24" t="s">
        <v>157</v>
      </c>
      <c r="N24" t="s">
        <v>282</v>
      </c>
      <c r="O24" t="s">
        <v>282</v>
      </c>
      <c r="P24" t="s">
        <v>266</v>
      </c>
      <c r="Q24" t="s">
        <v>132</v>
      </c>
      <c r="R24" t="s">
        <v>282</v>
      </c>
      <c r="S24" t="s">
        <v>177</v>
      </c>
      <c r="T24" t="s">
        <v>265</v>
      </c>
    </row>
    <row r="25" spans="1:20" x14ac:dyDescent="0.35">
      <c r="A25" s="1" t="s">
        <v>384</v>
      </c>
      <c r="B25" t="s">
        <v>27</v>
      </c>
      <c r="C25" t="s">
        <v>27</v>
      </c>
      <c r="D25" t="s">
        <v>27</v>
      </c>
      <c r="E25" t="s">
        <v>27</v>
      </c>
      <c r="F25" t="s">
        <v>27</v>
      </c>
      <c r="G25" t="s">
        <v>27</v>
      </c>
      <c r="H25" t="s">
        <v>27</v>
      </c>
      <c r="I25" t="s">
        <v>27</v>
      </c>
      <c r="J25" t="s">
        <v>27</v>
      </c>
      <c r="K25" t="s">
        <v>183</v>
      </c>
      <c r="L25" t="s">
        <v>191</v>
      </c>
      <c r="M25" t="s">
        <v>192</v>
      </c>
      <c r="N25" t="s">
        <v>191</v>
      </c>
      <c r="O25" t="s">
        <v>191</v>
      </c>
      <c r="P25" t="s">
        <v>176</v>
      </c>
      <c r="Q25" t="s">
        <v>193</v>
      </c>
      <c r="R25" t="s">
        <v>193</v>
      </c>
      <c r="S25" t="s">
        <v>142</v>
      </c>
      <c r="T25" t="s">
        <v>27</v>
      </c>
    </row>
    <row r="26" spans="1:20" x14ac:dyDescent="0.35">
      <c r="A26" s="1" t="s">
        <v>385</v>
      </c>
      <c r="B26" t="s">
        <v>27</v>
      </c>
      <c r="C26" t="s">
        <v>27</v>
      </c>
      <c r="D26" t="s">
        <v>27</v>
      </c>
      <c r="E26" t="s">
        <v>27</v>
      </c>
      <c r="F26" t="s">
        <v>27</v>
      </c>
      <c r="G26" t="s">
        <v>27</v>
      </c>
      <c r="H26" t="s">
        <v>27</v>
      </c>
      <c r="I26" t="s">
        <v>27</v>
      </c>
      <c r="J26" t="s">
        <v>143</v>
      </c>
      <c r="K26" t="s">
        <v>143</v>
      </c>
      <c r="L26" t="s">
        <v>143</v>
      </c>
      <c r="M26" t="s">
        <v>143</v>
      </c>
      <c r="N26" t="s">
        <v>143</v>
      </c>
      <c r="O26" t="s">
        <v>143</v>
      </c>
      <c r="P26" t="s">
        <v>143</v>
      </c>
      <c r="Q26" t="s">
        <v>143</v>
      </c>
      <c r="R26" t="s">
        <v>143</v>
      </c>
      <c r="S26" t="s">
        <v>143</v>
      </c>
      <c r="T26" t="s">
        <v>143</v>
      </c>
    </row>
    <row r="27" spans="1:20" x14ac:dyDescent="0.35">
      <c r="A27" s="1" t="s">
        <v>386</v>
      </c>
      <c r="B27" t="s">
        <v>27</v>
      </c>
      <c r="C27" t="s">
        <v>27</v>
      </c>
      <c r="D27" t="s">
        <v>27</v>
      </c>
      <c r="E27" t="s">
        <v>27</v>
      </c>
      <c r="F27" t="s">
        <v>27</v>
      </c>
      <c r="G27" t="s">
        <v>27</v>
      </c>
      <c r="H27" t="s">
        <v>142</v>
      </c>
      <c r="I27" t="s">
        <v>282</v>
      </c>
      <c r="J27" t="s">
        <v>132</v>
      </c>
      <c r="K27" t="s">
        <v>132</v>
      </c>
      <c r="L27" t="s">
        <v>144</v>
      </c>
      <c r="M27" t="s">
        <v>144</v>
      </c>
      <c r="N27" t="s">
        <v>144</v>
      </c>
      <c r="O27" t="s">
        <v>144</v>
      </c>
      <c r="P27" t="s">
        <v>144</v>
      </c>
      <c r="Q27" t="s">
        <v>144</v>
      </c>
      <c r="R27" t="s">
        <v>144</v>
      </c>
      <c r="S27" t="s">
        <v>144</v>
      </c>
      <c r="T27" t="s">
        <v>192</v>
      </c>
    </row>
    <row r="28" spans="1:20" x14ac:dyDescent="0.35">
      <c r="A28" s="1" t="s">
        <v>387</v>
      </c>
      <c r="B28" t="s">
        <v>27</v>
      </c>
      <c r="C28" t="s">
        <v>27</v>
      </c>
      <c r="D28" t="s">
        <v>27</v>
      </c>
      <c r="E28" t="s">
        <v>27</v>
      </c>
      <c r="F28" t="s">
        <v>27</v>
      </c>
      <c r="G28" t="s">
        <v>27</v>
      </c>
      <c r="H28" t="s">
        <v>142</v>
      </c>
      <c r="I28" t="s">
        <v>282</v>
      </c>
      <c r="J28" t="s">
        <v>144</v>
      </c>
      <c r="K28" t="s">
        <v>176</v>
      </c>
      <c r="L28" t="s">
        <v>133</v>
      </c>
      <c r="M28" t="s">
        <v>181</v>
      </c>
      <c r="N28" t="s">
        <v>178</v>
      </c>
      <c r="O28" t="s">
        <v>178</v>
      </c>
      <c r="P28" t="s">
        <v>130</v>
      </c>
      <c r="Q28" t="s">
        <v>178</v>
      </c>
      <c r="R28" t="s">
        <v>335</v>
      </c>
      <c r="S28" t="s">
        <v>157</v>
      </c>
      <c r="T28" t="s">
        <v>191</v>
      </c>
    </row>
    <row r="29" spans="1:20" x14ac:dyDescent="0.35">
      <c r="A29" s="1" t="s">
        <v>388</v>
      </c>
      <c r="B29" t="s">
        <v>27</v>
      </c>
      <c r="C29" t="s">
        <v>27</v>
      </c>
      <c r="D29" t="s">
        <v>27</v>
      </c>
      <c r="E29" t="s">
        <v>27</v>
      </c>
      <c r="F29" t="s">
        <v>27</v>
      </c>
      <c r="G29" t="s">
        <v>27</v>
      </c>
      <c r="H29" t="s">
        <v>27</v>
      </c>
      <c r="I29" t="s">
        <v>27</v>
      </c>
      <c r="J29" t="s">
        <v>27</v>
      </c>
      <c r="K29" t="s">
        <v>27</v>
      </c>
      <c r="L29" t="s">
        <v>27</v>
      </c>
      <c r="M29" t="s">
        <v>27</v>
      </c>
      <c r="N29" t="s">
        <v>27</v>
      </c>
      <c r="O29" t="s">
        <v>27</v>
      </c>
      <c r="P29" t="s">
        <v>27</v>
      </c>
      <c r="Q29" t="s">
        <v>27</v>
      </c>
      <c r="R29" t="s">
        <v>27</v>
      </c>
      <c r="S29" t="s">
        <v>27</v>
      </c>
      <c r="T29" t="s">
        <v>27</v>
      </c>
    </row>
    <row r="30" spans="1:20" x14ac:dyDescent="0.35">
      <c r="A30" s="1" t="s">
        <v>389</v>
      </c>
      <c r="B30" t="s">
        <v>27</v>
      </c>
      <c r="C30" t="s">
        <v>27</v>
      </c>
      <c r="D30" t="s">
        <v>27</v>
      </c>
      <c r="E30" t="s">
        <v>27</v>
      </c>
      <c r="F30" t="s">
        <v>27</v>
      </c>
      <c r="G30" t="s">
        <v>27</v>
      </c>
      <c r="H30" t="s">
        <v>27</v>
      </c>
      <c r="I30" t="s">
        <v>27</v>
      </c>
      <c r="J30" t="s">
        <v>27</v>
      </c>
      <c r="K30" t="s">
        <v>27</v>
      </c>
      <c r="L30" t="s">
        <v>27</v>
      </c>
      <c r="M30" t="s">
        <v>27</v>
      </c>
      <c r="N30" t="s">
        <v>27</v>
      </c>
      <c r="O30" t="s">
        <v>27</v>
      </c>
      <c r="P30" t="s">
        <v>27</v>
      </c>
      <c r="Q30" t="s">
        <v>142</v>
      </c>
      <c r="R30" t="s">
        <v>27</v>
      </c>
      <c r="S30" t="s">
        <v>27</v>
      </c>
      <c r="T30" t="s">
        <v>27</v>
      </c>
    </row>
    <row r="31" spans="1:20" x14ac:dyDescent="0.35">
      <c r="A31" s="1" t="s">
        <v>390</v>
      </c>
      <c r="B31" t="s">
        <v>142</v>
      </c>
      <c r="C31" t="s">
        <v>142</v>
      </c>
      <c r="D31" t="s">
        <v>143</v>
      </c>
      <c r="E31" t="s">
        <v>142</v>
      </c>
      <c r="F31" t="s">
        <v>143</v>
      </c>
      <c r="G31" t="s">
        <v>143</v>
      </c>
      <c r="H31" t="s">
        <v>183</v>
      </c>
      <c r="I31" t="s">
        <v>183</v>
      </c>
      <c r="J31" t="s">
        <v>131</v>
      </c>
      <c r="K31" t="s">
        <v>179</v>
      </c>
      <c r="L31" t="s">
        <v>335</v>
      </c>
      <c r="M31" t="s">
        <v>280</v>
      </c>
      <c r="N31" t="s">
        <v>331</v>
      </c>
      <c r="O31" t="s">
        <v>331</v>
      </c>
      <c r="P31" t="s">
        <v>331</v>
      </c>
      <c r="Q31" t="s">
        <v>280</v>
      </c>
      <c r="R31" t="s">
        <v>280</v>
      </c>
      <c r="S31" t="s">
        <v>192</v>
      </c>
      <c r="T31" t="s">
        <v>280</v>
      </c>
    </row>
    <row r="32" spans="1:20" x14ac:dyDescent="0.35">
      <c r="A32" s="1" t="s">
        <v>391</v>
      </c>
      <c r="B32" t="s">
        <v>27</v>
      </c>
      <c r="C32" t="s">
        <v>27</v>
      </c>
      <c r="D32" t="s">
        <v>27</v>
      </c>
      <c r="E32" t="s">
        <v>27</v>
      </c>
      <c r="F32" t="s">
        <v>27</v>
      </c>
      <c r="G32" t="s">
        <v>27</v>
      </c>
      <c r="H32" t="s">
        <v>27</v>
      </c>
      <c r="I32" t="s">
        <v>27</v>
      </c>
      <c r="J32" t="s">
        <v>27</v>
      </c>
      <c r="K32" t="s">
        <v>27</v>
      </c>
      <c r="L32" t="s">
        <v>27</v>
      </c>
      <c r="M32" t="s">
        <v>27</v>
      </c>
      <c r="N32" t="s">
        <v>27</v>
      </c>
      <c r="O32" t="s">
        <v>27</v>
      </c>
      <c r="P32" t="s">
        <v>27</v>
      </c>
      <c r="Q32" t="s">
        <v>27</v>
      </c>
      <c r="R32" t="s">
        <v>27</v>
      </c>
      <c r="S32" t="s">
        <v>27</v>
      </c>
      <c r="T32" t="s">
        <v>27</v>
      </c>
    </row>
    <row r="33" spans="1:20" x14ac:dyDescent="0.35">
      <c r="A33" s="1" t="s">
        <v>392</v>
      </c>
      <c r="B33" t="s">
        <v>142</v>
      </c>
      <c r="C33" t="s">
        <v>142</v>
      </c>
      <c r="D33" t="s">
        <v>142</v>
      </c>
      <c r="E33" t="s">
        <v>142</v>
      </c>
      <c r="F33" t="s">
        <v>142</v>
      </c>
      <c r="G33" t="s">
        <v>142</v>
      </c>
      <c r="H33" t="s">
        <v>142</v>
      </c>
      <c r="I33" t="s">
        <v>142</v>
      </c>
      <c r="J33" t="s">
        <v>142</v>
      </c>
      <c r="K33" t="s">
        <v>142</v>
      </c>
      <c r="L33" t="s">
        <v>142</v>
      </c>
      <c r="M33" t="s">
        <v>142</v>
      </c>
      <c r="N33" t="s">
        <v>142</v>
      </c>
      <c r="O33" t="s">
        <v>142</v>
      </c>
      <c r="P33" t="s">
        <v>142</v>
      </c>
      <c r="Q33" t="s">
        <v>142</v>
      </c>
      <c r="R33" t="s">
        <v>142</v>
      </c>
      <c r="S33" t="s">
        <v>142</v>
      </c>
      <c r="T33" t="s">
        <v>142</v>
      </c>
    </row>
    <row r="34" spans="1:20" x14ac:dyDescent="0.35">
      <c r="A34" s="1" t="s">
        <v>393</v>
      </c>
      <c r="B34" t="s">
        <v>288</v>
      </c>
      <c r="C34" t="s">
        <v>294</v>
      </c>
      <c r="D34" t="s">
        <v>154</v>
      </c>
      <c r="E34" t="s">
        <v>394</v>
      </c>
      <c r="F34" t="s">
        <v>395</v>
      </c>
      <c r="G34" t="s">
        <v>396</v>
      </c>
      <c r="H34" t="s">
        <v>397</v>
      </c>
      <c r="I34" t="s">
        <v>398</v>
      </c>
      <c r="J34" t="s">
        <v>399</v>
      </c>
      <c r="K34" t="s">
        <v>400</v>
      </c>
      <c r="L34" t="s">
        <v>401</v>
      </c>
      <c r="M34" t="s">
        <v>402</v>
      </c>
      <c r="N34" t="s">
        <v>403</v>
      </c>
      <c r="O34" t="s">
        <v>404</v>
      </c>
      <c r="P34" t="s">
        <v>405</v>
      </c>
      <c r="Q34" t="s">
        <v>406</v>
      </c>
      <c r="R34" t="s">
        <v>407</v>
      </c>
      <c r="S34" t="s">
        <v>408</v>
      </c>
      <c r="T34" t="s">
        <v>409</v>
      </c>
    </row>
    <row r="35" spans="1:20" x14ac:dyDescent="0.35">
      <c r="A35" s="1" t="s">
        <v>410</v>
      </c>
      <c r="B35" t="s">
        <v>27</v>
      </c>
      <c r="C35" t="s">
        <v>311</v>
      </c>
      <c r="D35" t="s">
        <v>143</v>
      </c>
      <c r="E35" t="s">
        <v>142</v>
      </c>
      <c r="F35" t="s">
        <v>27</v>
      </c>
      <c r="G35" t="s">
        <v>142</v>
      </c>
      <c r="H35" t="s">
        <v>142</v>
      </c>
      <c r="I35" t="s">
        <v>142</v>
      </c>
      <c r="J35" t="s">
        <v>288</v>
      </c>
      <c r="K35" t="s">
        <v>27</v>
      </c>
      <c r="L35" t="s">
        <v>288</v>
      </c>
      <c r="M35" t="s">
        <v>288</v>
      </c>
      <c r="N35" t="s">
        <v>288</v>
      </c>
      <c r="O35" t="s">
        <v>288</v>
      </c>
      <c r="P35" t="s">
        <v>142</v>
      </c>
      <c r="Q35" t="s">
        <v>142</v>
      </c>
      <c r="R35" t="s">
        <v>288</v>
      </c>
      <c r="S35" t="s">
        <v>142</v>
      </c>
      <c r="T35" t="s">
        <v>288</v>
      </c>
    </row>
    <row r="36" spans="1:20" x14ac:dyDescent="0.35">
      <c r="A36" s="1" t="s">
        <v>411</v>
      </c>
      <c r="B36" t="s">
        <v>143</v>
      </c>
      <c r="C36" t="s">
        <v>132</v>
      </c>
      <c r="D36" t="s">
        <v>180</v>
      </c>
      <c r="E36" t="s">
        <v>412</v>
      </c>
      <c r="F36" t="s">
        <v>413</v>
      </c>
      <c r="G36" t="s">
        <v>91</v>
      </c>
      <c r="H36" t="s">
        <v>414</v>
      </c>
      <c r="I36" t="s">
        <v>415</v>
      </c>
      <c r="J36" t="s">
        <v>416</v>
      </c>
      <c r="K36" t="s">
        <v>417</v>
      </c>
      <c r="L36" t="s">
        <v>418</v>
      </c>
      <c r="M36" t="s">
        <v>419</v>
      </c>
      <c r="N36" t="s">
        <v>420</v>
      </c>
      <c r="O36" t="s">
        <v>421</v>
      </c>
      <c r="P36" t="s">
        <v>422</v>
      </c>
      <c r="Q36" t="s">
        <v>423</v>
      </c>
      <c r="R36" t="s">
        <v>424</v>
      </c>
      <c r="S36" t="s">
        <v>425</v>
      </c>
      <c r="T36" t="s">
        <v>27</v>
      </c>
    </row>
    <row r="37" spans="1:20" x14ac:dyDescent="0.35">
      <c r="A37" s="1" t="s">
        <v>426</v>
      </c>
      <c r="B37" t="s">
        <v>142</v>
      </c>
      <c r="C37" t="s">
        <v>288</v>
      </c>
      <c r="D37" t="s">
        <v>130</v>
      </c>
      <c r="E37" t="s">
        <v>176</v>
      </c>
      <c r="F37" t="s">
        <v>195</v>
      </c>
      <c r="G37" t="s">
        <v>196</v>
      </c>
      <c r="H37" t="s">
        <v>197</v>
      </c>
      <c r="I37" t="s">
        <v>86</v>
      </c>
      <c r="J37" t="s">
        <v>198</v>
      </c>
      <c r="K37" t="s">
        <v>199</v>
      </c>
      <c r="L37" t="s">
        <v>84</v>
      </c>
      <c r="M37" t="s">
        <v>200</v>
      </c>
      <c r="N37" t="s">
        <v>180</v>
      </c>
      <c r="O37" t="s">
        <v>201</v>
      </c>
      <c r="P37" t="s">
        <v>202</v>
      </c>
      <c r="Q37" t="s">
        <v>203</v>
      </c>
      <c r="R37" t="s">
        <v>87</v>
      </c>
      <c r="S37" t="s">
        <v>204</v>
      </c>
      <c r="T37" t="s">
        <v>205</v>
      </c>
    </row>
    <row r="38" spans="1:20" x14ac:dyDescent="0.35">
      <c r="A38" s="1" t="s">
        <v>427</v>
      </c>
      <c r="B38" t="s">
        <v>142</v>
      </c>
      <c r="C38" t="s">
        <v>142</v>
      </c>
      <c r="D38" t="s">
        <v>130</v>
      </c>
      <c r="E38" t="s">
        <v>182</v>
      </c>
      <c r="F38" t="s">
        <v>284</v>
      </c>
      <c r="G38" t="s">
        <v>84</v>
      </c>
      <c r="H38" t="s">
        <v>362</v>
      </c>
      <c r="I38" t="s">
        <v>368</v>
      </c>
      <c r="J38" t="s">
        <v>89</v>
      </c>
      <c r="K38" t="s">
        <v>369</v>
      </c>
      <c r="L38" t="s">
        <v>368</v>
      </c>
      <c r="M38" t="s">
        <v>370</v>
      </c>
      <c r="N38" t="s">
        <v>371</v>
      </c>
      <c r="O38" t="s">
        <v>372</v>
      </c>
      <c r="P38" t="s">
        <v>373</v>
      </c>
      <c r="Q38" t="s">
        <v>374</v>
      </c>
      <c r="R38" t="s">
        <v>375</v>
      </c>
      <c r="S38" t="s">
        <v>376</v>
      </c>
      <c r="T38" t="s">
        <v>377</v>
      </c>
    </row>
    <row r="39" spans="1:20" x14ac:dyDescent="0.35">
      <c r="A39" s="1" t="s">
        <v>428</v>
      </c>
      <c r="B39" t="s">
        <v>27</v>
      </c>
      <c r="C39" t="s">
        <v>27</v>
      </c>
      <c r="D39" t="s">
        <v>27</v>
      </c>
      <c r="E39" t="s">
        <v>27</v>
      </c>
      <c r="F39" t="s">
        <v>27</v>
      </c>
      <c r="G39" t="s">
        <v>27</v>
      </c>
      <c r="H39" t="s">
        <v>27</v>
      </c>
      <c r="I39" t="s">
        <v>27</v>
      </c>
      <c r="J39" t="s">
        <v>27</v>
      </c>
      <c r="K39" t="s">
        <v>27</v>
      </c>
      <c r="L39" t="s">
        <v>27</v>
      </c>
      <c r="M39" t="s">
        <v>27</v>
      </c>
      <c r="N39" t="s">
        <v>27</v>
      </c>
      <c r="O39" t="s">
        <v>27</v>
      </c>
      <c r="P39" t="s">
        <v>27</v>
      </c>
      <c r="Q39" t="s">
        <v>27</v>
      </c>
      <c r="R39" t="s">
        <v>27</v>
      </c>
      <c r="S39" t="s">
        <v>27</v>
      </c>
      <c r="T39" t="s">
        <v>27</v>
      </c>
    </row>
    <row r="40" spans="1:20" x14ac:dyDescent="0.35">
      <c r="A40" s="1" t="s">
        <v>429</v>
      </c>
      <c r="B40" t="s">
        <v>142</v>
      </c>
      <c r="C40" t="s">
        <v>142</v>
      </c>
      <c r="D40" t="s">
        <v>130</v>
      </c>
      <c r="E40" t="s">
        <v>182</v>
      </c>
      <c r="F40" t="s">
        <v>284</v>
      </c>
      <c r="G40" t="s">
        <v>84</v>
      </c>
      <c r="H40" t="s">
        <v>362</v>
      </c>
      <c r="I40" t="s">
        <v>368</v>
      </c>
      <c r="J40" t="s">
        <v>89</v>
      </c>
      <c r="K40" t="s">
        <v>369</v>
      </c>
      <c r="L40" t="s">
        <v>368</v>
      </c>
      <c r="M40" t="s">
        <v>370</v>
      </c>
      <c r="N40" t="s">
        <v>371</v>
      </c>
      <c r="O40" t="s">
        <v>372</v>
      </c>
      <c r="P40" t="s">
        <v>373</v>
      </c>
      <c r="Q40" t="s">
        <v>374</v>
      </c>
      <c r="R40" t="s">
        <v>375</v>
      </c>
      <c r="S40" t="s">
        <v>376</v>
      </c>
      <c r="T40" t="s">
        <v>377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9"/>
  <sheetViews>
    <sheetView workbookViewId="0"/>
  </sheetViews>
  <sheetFormatPr defaultRowHeight="14.5" x14ac:dyDescent="0.35"/>
  <sheetData>
    <row r="1" spans="1:20" x14ac:dyDescent="0.35">
      <c r="B1" s="1" t="s">
        <v>260</v>
      </c>
      <c r="C1" s="1" t="s">
        <v>261</v>
      </c>
      <c r="D1" s="1" t="s">
        <v>262</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row>
    <row r="2" spans="1:20" x14ac:dyDescent="0.35">
      <c r="A2" s="1" t="s">
        <v>320</v>
      </c>
      <c r="B2" t="s">
        <v>288</v>
      </c>
      <c r="C2" t="s">
        <v>294</v>
      </c>
      <c r="D2" t="s">
        <v>156</v>
      </c>
      <c r="E2" t="s">
        <v>146</v>
      </c>
      <c r="F2" t="s">
        <v>147</v>
      </c>
      <c r="G2" t="s">
        <v>148</v>
      </c>
      <c r="H2" t="s">
        <v>148</v>
      </c>
      <c r="I2" t="s">
        <v>149</v>
      </c>
      <c r="J2" t="s">
        <v>150</v>
      </c>
      <c r="K2" t="s">
        <v>151</v>
      </c>
      <c r="L2" t="s">
        <v>152</v>
      </c>
      <c r="M2" t="s">
        <v>153</v>
      </c>
      <c r="N2" t="s">
        <v>154</v>
      </c>
      <c r="O2" t="s">
        <v>155</v>
      </c>
      <c r="P2" t="s">
        <v>155</v>
      </c>
      <c r="Q2" t="s">
        <v>154</v>
      </c>
      <c r="R2" t="s">
        <v>156</v>
      </c>
      <c r="S2" t="s">
        <v>156</v>
      </c>
      <c r="T2" t="s">
        <v>157</v>
      </c>
    </row>
    <row r="3" spans="1:20" x14ac:dyDescent="0.35">
      <c r="A3" s="1" t="s">
        <v>292</v>
      </c>
      <c r="B3" t="s">
        <v>27</v>
      </c>
      <c r="C3" t="s">
        <v>27</v>
      </c>
      <c r="D3" t="s">
        <v>142</v>
      </c>
      <c r="E3" t="s">
        <v>142</v>
      </c>
      <c r="F3" t="s">
        <v>142</v>
      </c>
      <c r="G3" t="s">
        <v>143</v>
      </c>
      <c r="H3" t="s">
        <v>27</v>
      </c>
      <c r="I3" t="s">
        <v>27</v>
      </c>
      <c r="J3" t="s">
        <v>27</v>
      </c>
      <c r="K3" t="s">
        <v>132</v>
      </c>
      <c r="L3" t="s">
        <v>144</v>
      </c>
      <c r="M3" t="s">
        <v>144</v>
      </c>
      <c r="N3" t="s">
        <v>143</v>
      </c>
      <c r="O3" t="s">
        <v>142</v>
      </c>
      <c r="P3" t="s">
        <v>142</v>
      </c>
      <c r="Q3" t="s">
        <v>142</v>
      </c>
      <c r="R3" t="s">
        <v>142</v>
      </c>
      <c r="S3" t="s">
        <v>142</v>
      </c>
      <c r="T3" t="s">
        <v>143</v>
      </c>
    </row>
    <row r="4" spans="1:20" x14ac:dyDescent="0.35">
      <c r="A4" s="1" t="s">
        <v>430</v>
      </c>
      <c r="B4" t="s">
        <v>27</v>
      </c>
      <c r="C4" t="s">
        <v>27</v>
      </c>
      <c r="D4" t="s">
        <v>27</v>
      </c>
      <c r="E4" t="s">
        <v>288</v>
      </c>
      <c r="F4" t="s">
        <v>142</v>
      </c>
      <c r="G4" t="s">
        <v>27</v>
      </c>
      <c r="H4" t="s">
        <v>27</v>
      </c>
      <c r="I4" t="s">
        <v>27</v>
      </c>
      <c r="J4" t="s">
        <v>288</v>
      </c>
      <c r="K4" t="s">
        <v>288</v>
      </c>
      <c r="L4" t="s">
        <v>288</v>
      </c>
      <c r="M4" t="s">
        <v>288</v>
      </c>
      <c r="N4" t="s">
        <v>288</v>
      </c>
      <c r="O4" t="s">
        <v>288</v>
      </c>
      <c r="P4" t="s">
        <v>311</v>
      </c>
      <c r="Q4" t="s">
        <v>288</v>
      </c>
      <c r="R4" t="s">
        <v>288</v>
      </c>
      <c r="S4" t="s">
        <v>288</v>
      </c>
      <c r="T4" t="s">
        <v>288</v>
      </c>
    </row>
    <row r="5" spans="1:20" x14ac:dyDescent="0.35">
      <c r="A5" s="1" t="s">
        <v>431</v>
      </c>
      <c r="B5" t="s">
        <v>27</v>
      </c>
      <c r="C5" t="s">
        <v>27</v>
      </c>
      <c r="D5" t="s">
        <v>27</v>
      </c>
      <c r="E5" t="s">
        <v>432</v>
      </c>
      <c r="F5" t="s">
        <v>144</v>
      </c>
      <c r="G5" t="s">
        <v>282</v>
      </c>
      <c r="H5" t="s">
        <v>158</v>
      </c>
      <c r="I5" t="s">
        <v>183</v>
      </c>
      <c r="J5" t="s">
        <v>132</v>
      </c>
      <c r="K5" t="s">
        <v>143</v>
      </c>
      <c r="L5" t="s">
        <v>143</v>
      </c>
      <c r="M5" t="s">
        <v>183</v>
      </c>
      <c r="N5" t="s">
        <v>132</v>
      </c>
      <c r="O5" t="s">
        <v>144</v>
      </c>
      <c r="P5" t="s">
        <v>144</v>
      </c>
      <c r="Q5" t="s">
        <v>132</v>
      </c>
      <c r="R5" t="s">
        <v>132</v>
      </c>
      <c r="S5" t="s">
        <v>157</v>
      </c>
      <c r="T5" t="s">
        <v>157</v>
      </c>
    </row>
    <row r="6" spans="1:20" x14ac:dyDescent="0.35">
      <c r="A6" s="1" t="s">
        <v>433</v>
      </c>
      <c r="B6" t="s">
        <v>142</v>
      </c>
      <c r="C6" t="s">
        <v>142</v>
      </c>
      <c r="D6" t="s">
        <v>288</v>
      </c>
      <c r="E6" t="s">
        <v>185</v>
      </c>
      <c r="F6" t="s">
        <v>142</v>
      </c>
      <c r="G6" t="s">
        <v>142</v>
      </c>
      <c r="H6" t="s">
        <v>282</v>
      </c>
      <c r="I6" t="s">
        <v>294</v>
      </c>
      <c r="J6" t="s">
        <v>143</v>
      </c>
      <c r="K6" t="s">
        <v>311</v>
      </c>
      <c r="L6" t="s">
        <v>294</v>
      </c>
      <c r="M6" t="s">
        <v>282</v>
      </c>
      <c r="N6" t="s">
        <v>311</v>
      </c>
      <c r="O6" t="s">
        <v>282</v>
      </c>
      <c r="P6" t="s">
        <v>143</v>
      </c>
      <c r="Q6" t="s">
        <v>143</v>
      </c>
      <c r="R6" t="s">
        <v>311</v>
      </c>
      <c r="S6" t="s">
        <v>303</v>
      </c>
      <c r="T6" t="s">
        <v>434</v>
      </c>
    </row>
    <row r="7" spans="1:20" x14ac:dyDescent="0.35">
      <c r="A7" s="1" t="s">
        <v>435</v>
      </c>
      <c r="B7" t="s">
        <v>27</v>
      </c>
      <c r="C7" t="s">
        <v>27</v>
      </c>
      <c r="D7" t="s">
        <v>27</v>
      </c>
      <c r="E7" t="s">
        <v>179</v>
      </c>
      <c r="F7" t="s">
        <v>288</v>
      </c>
      <c r="G7" t="s">
        <v>27</v>
      </c>
      <c r="H7" t="s">
        <v>27</v>
      </c>
      <c r="I7" t="s">
        <v>288</v>
      </c>
      <c r="J7" t="s">
        <v>288</v>
      </c>
      <c r="K7" t="s">
        <v>142</v>
      </c>
      <c r="L7" t="s">
        <v>142</v>
      </c>
      <c r="M7" t="s">
        <v>27</v>
      </c>
      <c r="N7" t="s">
        <v>27</v>
      </c>
      <c r="O7" t="s">
        <v>27</v>
      </c>
      <c r="P7" t="s">
        <v>27</v>
      </c>
      <c r="Q7" t="s">
        <v>27</v>
      </c>
      <c r="R7" t="s">
        <v>27</v>
      </c>
      <c r="S7" t="s">
        <v>27</v>
      </c>
      <c r="T7" t="s">
        <v>27</v>
      </c>
    </row>
    <row r="8" spans="1:20" x14ac:dyDescent="0.35">
      <c r="A8" s="1" t="s">
        <v>341</v>
      </c>
      <c r="B8" t="s">
        <v>27</v>
      </c>
      <c r="C8" t="s">
        <v>27</v>
      </c>
      <c r="D8" t="s">
        <v>27</v>
      </c>
      <c r="E8" t="s">
        <v>27</v>
      </c>
      <c r="F8" t="s">
        <v>27</v>
      </c>
      <c r="G8" t="s">
        <v>27</v>
      </c>
      <c r="H8" t="s">
        <v>27</v>
      </c>
      <c r="I8" t="s">
        <v>294</v>
      </c>
      <c r="J8" t="s">
        <v>143</v>
      </c>
      <c r="K8" t="s">
        <v>143</v>
      </c>
      <c r="L8" t="s">
        <v>311</v>
      </c>
      <c r="M8" t="s">
        <v>143</v>
      </c>
      <c r="N8" t="s">
        <v>288</v>
      </c>
      <c r="O8" t="s">
        <v>142</v>
      </c>
      <c r="P8" t="s">
        <v>27</v>
      </c>
      <c r="Q8" t="s">
        <v>27</v>
      </c>
      <c r="R8" t="s">
        <v>27</v>
      </c>
      <c r="S8" t="s">
        <v>436</v>
      </c>
      <c r="T8" t="s">
        <v>437</v>
      </c>
    </row>
    <row r="9" spans="1:20" x14ac:dyDescent="0.35">
      <c r="A9" s="1" t="s">
        <v>378</v>
      </c>
      <c r="B9" t="s">
        <v>27</v>
      </c>
      <c r="C9" t="s">
        <v>27</v>
      </c>
      <c r="D9" t="s">
        <v>27</v>
      </c>
      <c r="E9" t="s">
        <v>369</v>
      </c>
      <c r="F9" t="s">
        <v>27</v>
      </c>
      <c r="G9" t="s">
        <v>27</v>
      </c>
      <c r="H9" t="s">
        <v>27</v>
      </c>
      <c r="I9" t="s">
        <v>27</v>
      </c>
      <c r="J9" t="s">
        <v>27</v>
      </c>
      <c r="K9" t="s">
        <v>27</v>
      </c>
      <c r="L9" t="s">
        <v>27</v>
      </c>
      <c r="M9" t="s">
        <v>27</v>
      </c>
      <c r="N9" t="s">
        <v>27</v>
      </c>
      <c r="O9" t="s">
        <v>27</v>
      </c>
      <c r="P9" t="s">
        <v>27</v>
      </c>
      <c r="Q9" t="s">
        <v>143</v>
      </c>
      <c r="R9" t="s">
        <v>311</v>
      </c>
      <c r="S9" t="s">
        <v>143</v>
      </c>
      <c r="T9" t="s">
        <v>27</v>
      </c>
    </row>
    <row r="10" spans="1:20" x14ac:dyDescent="0.35">
      <c r="A10" s="1" t="s">
        <v>438</v>
      </c>
      <c r="B10" t="s">
        <v>142</v>
      </c>
      <c r="C10" t="s">
        <v>288</v>
      </c>
      <c r="D10" t="s">
        <v>177</v>
      </c>
      <c r="E10" t="s">
        <v>176</v>
      </c>
      <c r="F10" t="s">
        <v>177</v>
      </c>
      <c r="G10" t="s">
        <v>178</v>
      </c>
      <c r="H10" t="s">
        <v>179</v>
      </c>
      <c r="I10" t="s">
        <v>180</v>
      </c>
      <c r="J10" t="s">
        <v>181</v>
      </c>
      <c r="K10" t="s">
        <v>182</v>
      </c>
      <c r="L10" t="s">
        <v>131</v>
      </c>
      <c r="M10" t="s">
        <v>183</v>
      </c>
      <c r="N10" t="s">
        <v>183</v>
      </c>
      <c r="O10" t="s">
        <v>184</v>
      </c>
      <c r="P10" t="s">
        <v>185</v>
      </c>
      <c r="Q10" t="s">
        <v>186</v>
      </c>
      <c r="R10" t="s">
        <v>157</v>
      </c>
      <c r="S10" t="s">
        <v>27</v>
      </c>
      <c r="T10" t="s">
        <v>27</v>
      </c>
    </row>
    <row r="11" spans="1:20" x14ac:dyDescent="0.35">
      <c r="A11" s="1" t="s">
        <v>439</v>
      </c>
      <c r="B11" t="s">
        <v>27</v>
      </c>
      <c r="C11" t="s">
        <v>143</v>
      </c>
      <c r="D11" t="s">
        <v>131</v>
      </c>
      <c r="E11" t="s">
        <v>440</v>
      </c>
      <c r="F11" t="s">
        <v>142</v>
      </c>
      <c r="G11" t="s">
        <v>143</v>
      </c>
      <c r="H11" t="s">
        <v>288</v>
      </c>
      <c r="I11" t="s">
        <v>288</v>
      </c>
      <c r="J11" t="s">
        <v>282</v>
      </c>
      <c r="K11" t="s">
        <v>288</v>
      </c>
      <c r="L11" t="s">
        <v>143</v>
      </c>
      <c r="M11" t="s">
        <v>142</v>
      </c>
      <c r="N11" t="s">
        <v>143</v>
      </c>
      <c r="O11" t="s">
        <v>143</v>
      </c>
      <c r="P11" t="s">
        <v>143</v>
      </c>
      <c r="Q11" t="s">
        <v>143</v>
      </c>
      <c r="R11" t="s">
        <v>311</v>
      </c>
      <c r="S11" t="s">
        <v>185</v>
      </c>
      <c r="T11" t="s">
        <v>436</v>
      </c>
    </row>
    <row r="12" spans="1:20" x14ac:dyDescent="0.35">
      <c r="A12" s="1" t="s">
        <v>441</v>
      </c>
      <c r="B12" t="s">
        <v>288</v>
      </c>
      <c r="C12" t="s">
        <v>311</v>
      </c>
      <c r="D12" t="s">
        <v>442</v>
      </c>
      <c r="E12" t="s">
        <v>271</v>
      </c>
      <c r="F12" t="s">
        <v>148</v>
      </c>
      <c r="G12" t="s">
        <v>443</v>
      </c>
      <c r="H12" t="s">
        <v>271</v>
      </c>
      <c r="I12" t="s">
        <v>444</v>
      </c>
      <c r="J12" t="s">
        <v>147</v>
      </c>
      <c r="K12" t="s">
        <v>147</v>
      </c>
      <c r="L12" t="s">
        <v>445</v>
      </c>
      <c r="M12" t="s">
        <v>270</v>
      </c>
      <c r="N12" t="s">
        <v>295</v>
      </c>
      <c r="O12" t="s">
        <v>443</v>
      </c>
      <c r="P12" t="s">
        <v>295</v>
      </c>
      <c r="Q12" t="s">
        <v>295</v>
      </c>
      <c r="R12" t="s">
        <v>295</v>
      </c>
      <c r="S12" t="s">
        <v>446</v>
      </c>
      <c r="T12" t="s">
        <v>447</v>
      </c>
    </row>
    <row r="13" spans="1:20" x14ac:dyDescent="0.35">
      <c r="A13" s="1" t="s">
        <v>448</v>
      </c>
      <c r="B13" t="s">
        <v>27</v>
      </c>
      <c r="C13" t="s">
        <v>27</v>
      </c>
      <c r="D13" t="s">
        <v>288</v>
      </c>
      <c r="E13" t="s">
        <v>449</v>
      </c>
      <c r="F13" t="s">
        <v>185</v>
      </c>
      <c r="G13" t="s">
        <v>288</v>
      </c>
      <c r="H13" t="s">
        <v>311</v>
      </c>
      <c r="I13" t="s">
        <v>294</v>
      </c>
      <c r="J13" t="s">
        <v>442</v>
      </c>
      <c r="K13" t="s">
        <v>288</v>
      </c>
      <c r="L13" t="s">
        <v>288</v>
      </c>
      <c r="M13" t="s">
        <v>288</v>
      </c>
      <c r="N13" t="s">
        <v>288</v>
      </c>
      <c r="O13" t="s">
        <v>288</v>
      </c>
      <c r="P13" t="s">
        <v>185</v>
      </c>
      <c r="Q13" t="s">
        <v>288</v>
      </c>
      <c r="R13" t="s">
        <v>288</v>
      </c>
      <c r="S13" t="s">
        <v>288</v>
      </c>
      <c r="T13" t="s">
        <v>311</v>
      </c>
    </row>
    <row r="14" spans="1:20" x14ac:dyDescent="0.35">
      <c r="A14" s="1" t="s">
        <v>450</v>
      </c>
      <c r="B14" t="s">
        <v>27</v>
      </c>
      <c r="C14" t="s">
        <v>27</v>
      </c>
      <c r="D14" t="s">
        <v>27</v>
      </c>
      <c r="E14" t="s">
        <v>27</v>
      </c>
      <c r="F14" t="s">
        <v>27</v>
      </c>
      <c r="G14" t="s">
        <v>27</v>
      </c>
      <c r="H14" t="s">
        <v>311</v>
      </c>
      <c r="I14" t="s">
        <v>27</v>
      </c>
      <c r="J14" t="s">
        <v>27</v>
      </c>
      <c r="K14" t="s">
        <v>27</v>
      </c>
      <c r="L14" t="s">
        <v>27</v>
      </c>
      <c r="M14" t="s">
        <v>27</v>
      </c>
      <c r="N14" t="s">
        <v>27</v>
      </c>
      <c r="O14" t="s">
        <v>288</v>
      </c>
      <c r="P14" t="s">
        <v>27</v>
      </c>
      <c r="Q14" t="s">
        <v>27</v>
      </c>
      <c r="R14" t="s">
        <v>27</v>
      </c>
      <c r="S14" t="s">
        <v>312</v>
      </c>
      <c r="T14" t="s">
        <v>451</v>
      </c>
    </row>
    <row r="15" spans="1:20" x14ac:dyDescent="0.35">
      <c r="A15" s="1" t="s">
        <v>452</v>
      </c>
      <c r="B15" t="s">
        <v>27</v>
      </c>
      <c r="C15" t="s">
        <v>27</v>
      </c>
      <c r="D15" t="s">
        <v>27</v>
      </c>
      <c r="E15" t="s">
        <v>27</v>
      </c>
      <c r="F15" t="s">
        <v>27</v>
      </c>
      <c r="G15" t="s">
        <v>27</v>
      </c>
      <c r="H15" t="s">
        <v>27</v>
      </c>
      <c r="I15" t="s">
        <v>27</v>
      </c>
      <c r="J15" t="s">
        <v>27</v>
      </c>
      <c r="K15" t="s">
        <v>27</v>
      </c>
      <c r="L15" t="s">
        <v>27</v>
      </c>
      <c r="M15" t="s">
        <v>27</v>
      </c>
      <c r="N15" t="s">
        <v>27</v>
      </c>
      <c r="O15" t="s">
        <v>146</v>
      </c>
      <c r="P15" t="s">
        <v>151</v>
      </c>
      <c r="Q15" t="s">
        <v>453</v>
      </c>
      <c r="R15" t="s">
        <v>27</v>
      </c>
      <c r="S15" t="s">
        <v>443</v>
      </c>
      <c r="T15" t="s">
        <v>156</v>
      </c>
    </row>
    <row r="16" spans="1:20" x14ac:dyDescent="0.35">
      <c r="A16" s="1" t="s">
        <v>454</v>
      </c>
      <c r="B16" t="s">
        <v>27</v>
      </c>
      <c r="C16" t="s">
        <v>27</v>
      </c>
      <c r="D16" t="s">
        <v>27</v>
      </c>
      <c r="E16" t="s">
        <v>27</v>
      </c>
      <c r="F16" t="s">
        <v>142</v>
      </c>
      <c r="G16" t="s">
        <v>27</v>
      </c>
      <c r="H16" t="s">
        <v>27</v>
      </c>
      <c r="I16" t="s">
        <v>142</v>
      </c>
      <c r="J16" t="s">
        <v>27</v>
      </c>
      <c r="K16" t="s">
        <v>27</v>
      </c>
      <c r="L16" t="s">
        <v>27</v>
      </c>
      <c r="M16" t="s">
        <v>27</v>
      </c>
      <c r="N16" t="s">
        <v>27</v>
      </c>
      <c r="O16" t="s">
        <v>183</v>
      </c>
      <c r="P16" t="s">
        <v>455</v>
      </c>
      <c r="Q16" t="s">
        <v>192</v>
      </c>
      <c r="R16" t="s">
        <v>266</v>
      </c>
      <c r="S16" t="s">
        <v>176</v>
      </c>
      <c r="T16" t="s">
        <v>176</v>
      </c>
    </row>
    <row r="17" spans="1:20" x14ac:dyDescent="0.35">
      <c r="A17" s="1" t="s">
        <v>456</v>
      </c>
      <c r="B17" t="s">
        <v>27</v>
      </c>
      <c r="C17" t="s">
        <v>27</v>
      </c>
      <c r="D17" t="s">
        <v>288</v>
      </c>
      <c r="E17" t="s">
        <v>457</v>
      </c>
      <c r="F17" t="s">
        <v>288</v>
      </c>
      <c r="G17" t="s">
        <v>142</v>
      </c>
      <c r="H17" t="s">
        <v>182</v>
      </c>
      <c r="I17" t="s">
        <v>311</v>
      </c>
      <c r="J17" t="s">
        <v>311</v>
      </c>
      <c r="K17" t="s">
        <v>288</v>
      </c>
      <c r="L17" t="s">
        <v>142</v>
      </c>
      <c r="M17" t="s">
        <v>144</v>
      </c>
      <c r="N17" t="s">
        <v>288</v>
      </c>
      <c r="O17" t="s">
        <v>311</v>
      </c>
      <c r="P17" t="s">
        <v>288</v>
      </c>
      <c r="Q17" t="s">
        <v>142</v>
      </c>
      <c r="R17" t="s">
        <v>142</v>
      </c>
      <c r="S17" t="s">
        <v>27</v>
      </c>
      <c r="T17" t="s">
        <v>131</v>
      </c>
    </row>
    <row r="18" spans="1:20" x14ac:dyDescent="0.35">
      <c r="A18" s="1" t="s">
        <v>458</v>
      </c>
      <c r="B18" t="s">
        <v>27</v>
      </c>
      <c r="C18" t="s">
        <v>27</v>
      </c>
      <c r="D18" t="s">
        <v>288</v>
      </c>
      <c r="E18" t="s">
        <v>312</v>
      </c>
      <c r="F18" t="s">
        <v>312</v>
      </c>
      <c r="G18" t="s">
        <v>142</v>
      </c>
      <c r="H18" t="s">
        <v>131</v>
      </c>
      <c r="I18" t="s">
        <v>312</v>
      </c>
      <c r="J18" t="s">
        <v>268</v>
      </c>
      <c r="K18" t="s">
        <v>311</v>
      </c>
      <c r="L18" t="s">
        <v>142</v>
      </c>
      <c r="M18" t="s">
        <v>144</v>
      </c>
      <c r="N18" t="s">
        <v>288</v>
      </c>
      <c r="O18" t="s">
        <v>269</v>
      </c>
      <c r="P18" t="s">
        <v>183</v>
      </c>
      <c r="Q18" t="s">
        <v>270</v>
      </c>
      <c r="R18" t="s">
        <v>266</v>
      </c>
      <c r="S18" t="s">
        <v>185</v>
      </c>
      <c r="T18" t="s">
        <v>459</v>
      </c>
    </row>
    <row r="19" spans="1:20" x14ac:dyDescent="0.35">
      <c r="A19" s="1" t="s">
        <v>460</v>
      </c>
      <c r="B19" t="s">
        <v>27</v>
      </c>
      <c r="C19" t="s">
        <v>27</v>
      </c>
      <c r="D19" t="s">
        <v>27</v>
      </c>
      <c r="E19" t="s">
        <v>27</v>
      </c>
      <c r="F19" t="s">
        <v>27</v>
      </c>
      <c r="G19" t="s">
        <v>27</v>
      </c>
      <c r="H19" t="s">
        <v>27</v>
      </c>
      <c r="I19" t="s">
        <v>288</v>
      </c>
      <c r="J19" t="s">
        <v>311</v>
      </c>
      <c r="K19" t="s">
        <v>27</v>
      </c>
      <c r="L19" t="s">
        <v>27</v>
      </c>
      <c r="M19" t="s">
        <v>27</v>
      </c>
      <c r="N19" t="s">
        <v>27</v>
      </c>
      <c r="O19" t="s">
        <v>27</v>
      </c>
      <c r="P19" t="s">
        <v>27</v>
      </c>
      <c r="Q19" t="s">
        <v>27</v>
      </c>
      <c r="R19" t="s">
        <v>27</v>
      </c>
      <c r="S19" t="s">
        <v>443</v>
      </c>
      <c r="T19" t="s">
        <v>443</v>
      </c>
    </row>
    <row r="20" spans="1:20" x14ac:dyDescent="0.35">
      <c r="A20" s="1" t="s">
        <v>461</v>
      </c>
      <c r="B20" t="s">
        <v>142</v>
      </c>
      <c r="C20" t="s">
        <v>142</v>
      </c>
      <c r="D20" t="s">
        <v>193</v>
      </c>
      <c r="E20" t="s">
        <v>27</v>
      </c>
      <c r="F20" t="s">
        <v>181</v>
      </c>
      <c r="G20" t="s">
        <v>184</v>
      </c>
      <c r="H20" t="s">
        <v>143</v>
      </c>
      <c r="I20" t="s">
        <v>189</v>
      </c>
      <c r="J20" t="s">
        <v>181</v>
      </c>
      <c r="K20" t="s">
        <v>142</v>
      </c>
      <c r="L20" t="s">
        <v>158</v>
      </c>
      <c r="M20" t="s">
        <v>176</v>
      </c>
      <c r="N20" t="s">
        <v>176</v>
      </c>
      <c r="O20" t="s">
        <v>280</v>
      </c>
      <c r="P20" t="s">
        <v>143</v>
      </c>
      <c r="Q20" t="s">
        <v>178</v>
      </c>
      <c r="R20" t="s">
        <v>27</v>
      </c>
      <c r="S20" t="s">
        <v>462</v>
      </c>
      <c r="T20" t="s">
        <v>463</v>
      </c>
    </row>
    <row r="21" spans="1:20" x14ac:dyDescent="0.35">
      <c r="A21" s="1" t="s">
        <v>464</v>
      </c>
      <c r="B21" t="s">
        <v>27</v>
      </c>
      <c r="C21" t="s">
        <v>27</v>
      </c>
      <c r="D21" t="s">
        <v>27</v>
      </c>
      <c r="E21" t="s">
        <v>144</v>
      </c>
      <c r="F21" t="s">
        <v>27</v>
      </c>
      <c r="G21" t="s">
        <v>27</v>
      </c>
      <c r="H21" t="s">
        <v>27</v>
      </c>
      <c r="I21" t="s">
        <v>27</v>
      </c>
      <c r="J21" t="s">
        <v>27</v>
      </c>
      <c r="K21" t="s">
        <v>27</v>
      </c>
      <c r="L21" t="s">
        <v>27</v>
      </c>
      <c r="M21" t="s">
        <v>27</v>
      </c>
      <c r="N21" t="s">
        <v>27</v>
      </c>
      <c r="O21" t="s">
        <v>27</v>
      </c>
      <c r="P21" t="s">
        <v>27</v>
      </c>
      <c r="Q21" t="s">
        <v>27</v>
      </c>
      <c r="R21" t="s">
        <v>27</v>
      </c>
      <c r="S21" t="s">
        <v>311</v>
      </c>
      <c r="T21" t="s">
        <v>311</v>
      </c>
    </row>
    <row r="22" spans="1:20" x14ac:dyDescent="0.35">
      <c r="A22" s="1" t="s">
        <v>465</v>
      </c>
      <c r="B22" t="s">
        <v>27</v>
      </c>
      <c r="C22" t="s">
        <v>27</v>
      </c>
      <c r="D22" t="s">
        <v>27</v>
      </c>
      <c r="E22" t="s">
        <v>27</v>
      </c>
      <c r="F22" t="s">
        <v>27</v>
      </c>
      <c r="G22" t="s">
        <v>27</v>
      </c>
      <c r="H22" t="s">
        <v>27</v>
      </c>
      <c r="I22" t="s">
        <v>27</v>
      </c>
      <c r="J22" t="s">
        <v>27</v>
      </c>
      <c r="K22" t="s">
        <v>27</v>
      </c>
      <c r="L22" t="s">
        <v>27</v>
      </c>
      <c r="M22" t="s">
        <v>27</v>
      </c>
      <c r="N22" t="s">
        <v>27</v>
      </c>
      <c r="O22" t="s">
        <v>27</v>
      </c>
      <c r="P22" t="s">
        <v>27</v>
      </c>
      <c r="Q22" t="s">
        <v>27</v>
      </c>
      <c r="R22" t="s">
        <v>27</v>
      </c>
      <c r="S22" t="s">
        <v>27</v>
      </c>
      <c r="T22" t="s">
        <v>27</v>
      </c>
    </row>
    <row r="23" spans="1:20" x14ac:dyDescent="0.35">
      <c r="A23" s="1" t="s">
        <v>466</v>
      </c>
      <c r="B23" t="s">
        <v>142</v>
      </c>
      <c r="C23" t="s">
        <v>142</v>
      </c>
      <c r="D23" t="s">
        <v>288</v>
      </c>
      <c r="E23" t="s">
        <v>288</v>
      </c>
      <c r="F23" t="s">
        <v>142</v>
      </c>
      <c r="G23" t="s">
        <v>142</v>
      </c>
      <c r="H23" t="s">
        <v>142</v>
      </c>
      <c r="I23" t="s">
        <v>142</v>
      </c>
      <c r="J23" t="s">
        <v>142</v>
      </c>
      <c r="K23" t="s">
        <v>131</v>
      </c>
      <c r="L23" t="s">
        <v>131</v>
      </c>
      <c r="M23" t="s">
        <v>142</v>
      </c>
      <c r="N23" t="s">
        <v>288</v>
      </c>
      <c r="O23" t="s">
        <v>142</v>
      </c>
      <c r="P23" t="s">
        <v>142</v>
      </c>
      <c r="Q23" t="s">
        <v>27</v>
      </c>
      <c r="R23" t="s">
        <v>142</v>
      </c>
      <c r="S23" t="s">
        <v>27</v>
      </c>
      <c r="T23" t="s">
        <v>27</v>
      </c>
    </row>
    <row r="24" spans="1:20" x14ac:dyDescent="0.35">
      <c r="A24" s="1" t="s">
        <v>467</v>
      </c>
      <c r="B24" t="s">
        <v>143</v>
      </c>
      <c r="C24" t="s">
        <v>143</v>
      </c>
      <c r="D24" t="s">
        <v>193</v>
      </c>
      <c r="E24" t="s">
        <v>144</v>
      </c>
      <c r="F24" t="s">
        <v>181</v>
      </c>
      <c r="G24" t="s">
        <v>184</v>
      </c>
      <c r="H24" t="s">
        <v>143</v>
      </c>
      <c r="I24" t="s">
        <v>189</v>
      </c>
      <c r="J24" t="s">
        <v>193</v>
      </c>
      <c r="K24" t="s">
        <v>131</v>
      </c>
      <c r="L24" t="s">
        <v>179</v>
      </c>
      <c r="M24" t="s">
        <v>176</v>
      </c>
      <c r="N24" t="s">
        <v>176</v>
      </c>
      <c r="O24" t="s">
        <v>280</v>
      </c>
      <c r="P24" t="s">
        <v>143</v>
      </c>
      <c r="Q24" t="s">
        <v>178</v>
      </c>
      <c r="R24" t="s">
        <v>142</v>
      </c>
      <c r="S24" t="s">
        <v>468</v>
      </c>
      <c r="T24" t="s">
        <v>94</v>
      </c>
    </row>
    <row r="25" spans="1:20" x14ac:dyDescent="0.35">
      <c r="A25" s="1" t="s">
        <v>469</v>
      </c>
      <c r="B25" t="s">
        <v>27</v>
      </c>
      <c r="C25" t="s">
        <v>27</v>
      </c>
      <c r="D25" t="s">
        <v>27</v>
      </c>
      <c r="E25" t="s">
        <v>27</v>
      </c>
      <c r="F25" t="s">
        <v>27</v>
      </c>
      <c r="G25" t="s">
        <v>27</v>
      </c>
      <c r="H25" t="s">
        <v>27</v>
      </c>
      <c r="I25" t="s">
        <v>27</v>
      </c>
      <c r="J25" t="s">
        <v>27</v>
      </c>
      <c r="K25" t="s">
        <v>27</v>
      </c>
      <c r="L25" t="s">
        <v>27</v>
      </c>
      <c r="M25" t="s">
        <v>27</v>
      </c>
      <c r="N25" t="s">
        <v>27</v>
      </c>
      <c r="O25" t="s">
        <v>27</v>
      </c>
      <c r="P25" t="s">
        <v>27</v>
      </c>
      <c r="Q25" t="s">
        <v>27</v>
      </c>
      <c r="R25" t="s">
        <v>27</v>
      </c>
      <c r="S25" t="s">
        <v>27</v>
      </c>
      <c r="T25" t="s">
        <v>27</v>
      </c>
    </row>
    <row r="26" spans="1:20" x14ac:dyDescent="0.35">
      <c r="A26" s="1" t="s">
        <v>470</v>
      </c>
      <c r="B26" t="s">
        <v>142</v>
      </c>
      <c r="C26" t="s">
        <v>288</v>
      </c>
      <c r="D26" t="s">
        <v>177</v>
      </c>
      <c r="E26" t="s">
        <v>271</v>
      </c>
      <c r="F26" t="s">
        <v>144</v>
      </c>
      <c r="G26" t="s">
        <v>182</v>
      </c>
      <c r="H26" t="s">
        <v>312</v>
      </c>
      <c r="I26" t="s">
        <v>176</v>
      </c>
      <c r="J26" t="s">
        <v>442</v>
      </c>
      <c r="K26" t="s">
        <v>269</v>
      </c>
      <c r="L26" t="s">
        <v>271</v>
      </c>
      <c r="M26" t="s">
        <v>143</v>
      </c>
      <c r="N26" t="s">
        <v>312</v>
      </c>
      <c r="O26" t="s">
        <v>157</v>
      </c>
      <c r="P26" t="s">
        <v>442</v>
      </c>
      <c r="Q26" t="s">
        <v>311</v>
      </c>
      <c r="R26" t="s">
        <v>311</v>
      </c>
      <c r="S26" t="s">
        <v>84</v>
      </c>
      <c r="T26" t="s">
        <v>268</v>
      </c>
    </row>
    <row r="27" spans="1:20" x14ac:dyDescent="0.35">
      <c r="A27" s="1" t="s">
        <v>471</v>
      </c>
      <c r="B27" t="s">
        <v>142</v>
      </c>
      <c r="C27" t="s">
        <v>142</v>
      </c>
      <c r="D27" t="s">
        <v>130</v>
      </c>
      <c r="E27" t="s">
        <v>131</v>
      </c>
      <c r="F27" t="s">
        <v>177</v>
      </c>
      <c r="G27" t="s">
        <v>178</v>
      </c>
      <c r="H27" t="s">
        <v>184</v>
      </c>
      <c r="I27" t="s">
        <v>200</v>
      </c>
      <c r="J27" t="s">
        <v>335</v>
      </c>
      <c r="K27" t="s">
        <v>130</v>
      </c>
      <c r="L27" t="s">
        <v>131</v>
      </c>
      <c r="M27" t="s">
        <v>176</v>
      </c>
      <c r="N27" t="s">
        <v>158</v>
      </c>
      <c r="O27" t="s">
        <v>177</v>
      </c>
      <c r="P27" t="s">
        <v>158</v>
      </c>
      <c r="Q27" t="s">
        <v>265</v>
      </c>
      <c r="R27" t="s">
        <v>158</v>
      </c>
      <c r="S27" t="s">
        <v>201</v>
      </c>
      <c r="T27" t="s">
        <v>472</v>
      </c>
    </row>
    <row r="28" spans="1:20" x14ac:dyDescent="0.35">
      <c r="A28" s="1" t="s">
        <v>473</v>
      </c>
      <c r="B28" t="s">
        <v>142</v>
      </c>
      <c r="C28" t="s">
        <v>142</v>
      </c>
      <c r="D28" t="s">
        <v>142</v>
      </c>
      <c r="E28" t="s">
        <v>130</v>
      </c>
      <c r="F28" t="s">
        <v>131</v>
      </c>
      <c r="G28" t="s">
        <v>177</v>
      </c>
      <c r="H28" t="s">
        <v>178</v>
      </c>
      <c r="I28" t="s">
        <v>184</v>
      </c>
      <c r="J28" t="s">
        <v>200</v>
      </c>
      <c r="K28" t="s">
        <v>335</v>
      </c>
      <c r="L28" t="s">
        <v>130</v>
      </c>
      <c r="M28" t="s">
        <v>131</v>
      </c>
      <c r="N28" t="s">
        <v>176</v>
      </c>
      <c r="O28" t="s">
        <v>158</v>
      </c>
      <c r="P28" t="s">
        <v>177</v>
      </c>
      <c r="Q28" t="s">
        <v>131</v>
      </c>
      <c r="R28" t="s">
        <v>265</v>
      </c>
      <c r="S28" t="s">
        <v>158</v>
      </c>
      <c r="T28" t="s">
        <v>201</v>
      </c>
    </row>
    <row r="29" spans="1:20" x14ac:dyDescent="0.35">
      <c r="A29" s="1" t="s">
        <v>474</v>
      </c>
      <c r="B29" t="s">
        <v>288</v>
      </c>
      <c r="C29" t="s">
        <v>311</v>
      </c>
      <c r="D29" t="s">
        <v>442</v>
      </c>
      <c r="E29" t="s">
        <v>475</v>
      </c>
      <c r="F29" t="s">
        <v>155</v>
      </c>
      <c r="G29" t="s">
        <v>443</v>
      </c>
      <c r="H29" t="s">
        <v>442</v>
      </c>
      <c r="I29" t="s">
        <v>152</v>
      </c>
      <c r="J29" t="s">
        <v>150</v>
      </c>
      <c r="K29" t="s">
        <v>304</v>
      </c>
      <c r="L29" t="s">
        <v>151</v>
      </c>
      <c r="M29" t="s">
        <v>270</v>
      </c>
      <c r="N29" t="s">
        <v>295</v>
      </c>
      <c r="O29" t="s">
        <v>443</v>
      </c>
      <c r="P29" t="s">
        <v>146</v>
      </c>
      <c r="Q29" t="s">
        <v>295</v>
      </c>
      <c r="R29" t="s">
        <v>295</v>
      </c>
      <c r="S29" t="s">
        <v>476</v>
      </c>
      <c r="T29" t="s">
        <v>396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Main</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2023-02-17T01:04:37Z</dcterms:created>
  <dcterms:modified xsi:type="dcterms:W3CDTF">2023-02-17T21:38:00Z</dcterms:modified>
</cp:coreProperties>
</file>