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https://d.docs.live.net/534a1defcf7f9d1a/Company Models CloudSave/X/"/>
    </mc:Choice>
  </mc:AlternateContent>
  <xr:revisionPtr revIDLastSave="733" documentId="11_CC88E5DF9FCDBEB76C448DC4D3FCD216E92BE336" xr6:coauthVersionLast="47" xr6:coauthVersionMax="47" xr10:uidLastSave="{7A0F2FEE-B444-42CB-A68F-D4E0A88C7E9F}"/>
  <bookViews>
    <workbookView xWindow="57480" yWindow="7260" windowWidth="29040" windowHeight="15840" xr2:uid="{00000000-000D-0000-FFFF-FFFF00000000}"/>
  </bookViews>
  <sheets>
    <sheet name="Main" sheetId="5" r:id="rId1"/>
    <sheet name="Info" sheetId="6" r:id="rId2"/>
    <sheet name="Model" sheetId="7" r:id="rId3"/>
    <sheet name="Summary" sheetId="1" r:id="rId4"/>
    <sheet name="Income Statement" sheetId="2" r:id="rId5"/>
    <sheet name="Balance Sheet" sheetId="3" r:id="rId6"/>
    <sheet name="Cash Flow"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5" l="1"/>
  <c r="B5" i="5"/>
  <c r="O39" i="7"/>
  <c r="P39" i="7"/>
  <c r="O37" i="7"/>
  <c r="P37" i="7"/>
  <c r="R37" i="7"/>
  <c r="R39" i="7" s="1"/>
  <c r="O34" i="7"/>
  <c r="P34" i="7"/>
  <c r="Q34" i="7"/>
  <c r="R34" i="7"/>
  <c r="O35" i="7"/>
  <c r="P35" i="7"/>
  <c r="R35" i="7"/>
  <c r="R24" i="7"/>
  <c r="R27" i="7" s="1"/>
  <c r="R28" i="7" s="1"/>
  <c r="O27" i="7"/>
  <c r="O28" i="7" s="1"/>
  <c r="P27" i="7"/>
  <c r="Q27" i="7"/>
  <c r="P28" i="7"/>
  <c r="O16" i="7"/>
  <c r="P16" i="7"/>
  <c r="Q16" i="7"/>
  <c r="R16" i="7"/>
  <c r="Q10" i="7"/>
  <c r="R10" i="7"/>
  <c r="Q91" i="7"/>
  <c r="R91" i="7"/>
  <c r="R83" i="7"/>
  <c r="R85" i="7" s="1"/>
  <c r="R86" i="7" s="1"/>
  <c r="S83" i="7"/>
  <c r="S85" i="7" s="1"/>
  <c r="R76" i="7"/>
  <c r="R69" i="7"/>
  <c r="R63" i="7"/>
  <c r="R61" i="7"/>
  <c r="R51" i="7"/>
  <c r="R48" i="7"/>
  <c r="S63" i="7"/>
  <c r="S69" i="7" s="1"/>
  <c r="S76" i="7" s="1"/>
  <c r="S48" i="7"/>
  <c r="S51" i="7" s="1"/>
  <c r="S61" i="7" s="1"/>
  <c r="T63" i="7"/>
  <c r="T48" i="7"/>
  <c r="S91" i="7"/>
  <c r="T91" i="7"/>
  <c r="U63" i="7"/>
  <c r="U69" i="7" s="1"/>
  <c r="U76" i="7" s="1"/>
  <c r="U48" i="7"/>
  <c r="U51" i="7" s="1"/>
  <c r="U61" i="7" s="1"/>
  <c r="S10" i="7"/>
  <c r="T10" i="7"/>
  <c r="U10" i="7"/>
  <c r="V10" i="7"/>
  <c r="W10" i="7"/>
  <c r="S34" i="7"/>
  <c r="T34" i="7"/>
  <c r="U34" i="7"/>
  <c r="V34" i="7"/>
  <c r="W34" i="7"/>
  <c r="S27" i="7"/>
  <c r="T27" i="7"/>
  <c r="U27" i="7"/>
  <c r="V27" i="7"/>
  <c r="W27" i="7"/>
  <c r="S16" i="7"/>
  <c r="T16" i="7"/>
  <c r="U16" i="7"/>
  <c r="V16" i="7"/>
  <c r="W16" i="7"/>
  <c r="W28" i="7" s="1"/>
  <c r="W35" i="7" s="1"/>
  <c r="W37" i="7" s="1"/>
  <c r="W39" i="7" s="1"/>
  <c r="V91" i="7"/>
  <c r="W91" i="7"/>
  <c r="U91" i="7"/>
  <c r="T83" i="7"/>
  <c r="T85" i="7" s="1"/>
  <c r="U83" i="7"/>
  <c r="U85" i="7" s="1"/>
  <c r="V83" i="7"/>
  <c r="V85" i="7" s="1"/>
  <c r="W83" i="7"/>
  <c r="W85" i="7" s="1"/>
  <c r="T69" i="7"/>
  <c r="T76" i="7" s="1"/>
  <c r="V63" i="7"/>
  <c r="V69" i="7" s="1"/>
  <c r="V76" i="7" s="1"/>
  <c r="W63" i="7"/>
  <c r="W69" i="7" s="1"/>
  <c r="W76" i="7" s="1"/>
  <c r="V48" i="7"/>
  <c r="V51" i="7" s="1"/>
  <c r="V61" i="7" s="1"/>
  <c r="T51" i="7"/>
  <c r="T61" i="7" s="1"/>
  <c r="W48" i="7"/>
  <c r="W51" i="7" s="1"/>
  <c r="W61" i="7" s="1"/>
  <c r="B3" i="5" a="1"/>
  <c r="B3" i="5" s="1"/>
  <c r="B2" i="5" a="1"/>
  <c r="B2" i="5" s="1"/>
  <c r="Q28" i="7" l="1"/>
  <c r="Q35" i="7" s="1"/>
  <c r="Q37" i="7" s="1"/>
  <c r="Q39" i="7" s="1"/>
  <c r="T28" i="7"/>
  <c r="T35" i="7" s="1"/>
  <c r="T37" i="7" s="1"/>
  <c r="T39" i="7" s="1"/>
  <c r="W86" i="7"/>
  <c r="T86" i="7"/>
  <c r="U86" i="7"/>
  <c r="S28" i="7"/>
  <c r="S35" i="7" s="1"/>
  <c r="S37" i="7" s="1"/>
  <c r="S39" i="7" s="1"/>
  <c r="V86" i="7"/>
  <c r="S86" i="7"/>
  <c r="V28" i="7"/>
  <c r="V35" i="7" s="1"/>
  <c r="V37" i="7" s="1"/>
  <c r="V39" i="7" s="1"/>
  <c r="U28" i="7"/>
  <c r="U35" i="7" s="1"/>
  <c r="U37" i="7" s="1"/>
  <c r="U39" i="7" s="1"/>
  <c r="B4" i="5"/>
  <c r="E4" i="5" s="1"/>
  <c r="B7" i="5" l="1"/>
  <c r="B10"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48" authorId="0" shapeId="0" xr:uid="{CB9AE1F4-FDB5-4A3C-9D86-DFE25BDA8CFD}">
      <text>
        <r>
          <rPr>
            <b/>
            <sz val="9"/>
            <color indexed="81"/>
            <rFont val="Tahoma"/>
            <family val="2"/>
          </rPr>
          <t>William:</t>
        </r>
        <r>
          <rPr>
            <sz val="9"/>
            <color indexed="81"/>
            <rFont val="Tahoma"/>
            <family val="2"/>
          </rPr>
          <t xml:space="preserve">
Includes:
"Receivables, less allowance"
"Receivables from related parties"
</t>
        </r>
      </text>
    </comment>
    <comment ref="T60" authorId="0" shapeId="0" xr:uid="{E4F58548-A0B8-4915-BC63-0A3B21313EEE}">
      <text>
        <r>
          <rPr>
            <b/>
            <sz val="9"/>
            <color indexed="81"/>
            <rFont val="Tahoma"/>
            <family val="2"/>
          </rPr>
          <t>William:</t>
        </r>
        <r>
          <rPr>
            <sz val="9"/>
            <color indexed="81"/>
            <rFont val="Tahoma"/>
            <family val="2"/>
          </rPr>
          <t xml:space="preserve">
This year, and previous years group Goodwill into "Other non-current assets". 
</t>
        </r>
      </text>
    </comment>
    <comment ref="B63" authorId="0" shapeId="0" xr:uid="{FE1CD6BC-4B1C-4493-9091-988DC3236F45}">
      <text>
        <r>
          <rPr>
            <b/>
            <sz val="9"/>
            <color indexed="81"/>
            <rFont val="Tahoma"/>
            <family val="2"/>
          </rPr>
          <t>William:</t>
        </r>
        <r>
          <rPr>
            <sz val="9"/>
            <color indexed="81"/>
            <rFont val="Tahoma"/>
            <family val="2"/>
          </rPr>
          <t xml:space="preserve">
Includes:
"Accounts payable and other accurued liabilities"
"Accounts payable to related parties"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<sst xmlns="http://schemas.openxmlformats.org/spreadsheetml/2006/main" count="3789" uniqueCount="2147">
  <si>
    <t>2006</t>
  </si>
  <si>
    <t>2007</t>
  </si>
  <si>
    <t>2008</t>
  </si>
  <si>
    <t>2009</t>
  </si>
  <si>
    <t>2010</t>
  </si>
  <si>
    <t>2011</t>
  </si>
  <si>
    <t>2012</t>
  </si>
  <si>
    <t>2013</t>
  </si>
  <si>
    <t>2014</t>
  </si>
  <si>
    <t>2015</t>
  </si>
  <si>
    <t>2016</t>
  </si>
  <si>
    <t>2017</t>
  </si>
  <si>
    <t>2018</t>
  </si>
  <si>
    <t>2019</t>
  </si>
  <si>
    <t>2020</t>
  </si>
  <si>
    <t>2021</t>
  </si>
  <si>
    <t>TTM</t>
  </si>
  <si>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</si>
  <si>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</si>
  <si>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</si>
  <si>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</si>
  <si>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</si>
  <si>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</si>
  <si>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</si>
  <si>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</si>
  <si>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</si>
  <si>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</si>
  <si>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</si>
  <si>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</si>
  <si>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</si>
  <si>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</si>
  <si>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</si>
  <si>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</si>
  <si>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</si>
  <si>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</si>
  <si>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</si>
  <si>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</si>
  <si>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</si>
  <si>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</si>
  <si>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</si>
  <si>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</si>
  <si>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136.75</t>
  </si>
  <si>
    <t>11.96</t>
  </si>
  <si>
    <t>9.35</t>
  </si>
  <si>
    <t>0.67</t>
  </si>
  <si>
    <t>5.33</t>
  </si>
  <si>
    <t>37.98</t>
  </si>
  <si>
    <t>115</t>
  </si>
  <si>
    <t>5.3</t>
  </si>
  <si>
    <t>0.3</t>
  </si>
  <si>
    <t>1.1%</t>
  </si>
  <si>
    <t>15,715</t>
  </si>
  <si>
    <t>11.4%</t>
  </si>
  <si>
    <t>441</t>
  </si>
  <si>
    <t>1,374</t>
  </si>
  <si>
    <t>18.8%</t>
  </si>
  <si>
    <t>8.7%</t>
  </si>
  <si>
    <t>2,494</t>
  </si>
  <si>
    <t>943</t>
  </si>
  <si>
    <t>4,365</t>
  </si>
  <si>
    <t>18.7%</t>
  </si>
  <si>
    <t>17.1%</t>
  </si>
  <si>
    <t>31.5%</t>
  </si>
  <si>
    <t>94.4%</t>
  </si>
  <si>
    <t>45.3%</t>
  </si>
  <si>
    <t>142.88</t>
  </si>
  <si>
    <t>7.44</t>
  </si>
  <si>
    <t>8.92</t>
  </si>
  <si>
    <t>0.80</t>
  </si>
  <si>
    <t>5.86</t>
  </si>
  <si>
    <t>46.84</t>
  </si>
  <si>
    <t>118</t>
  </si>
  <si>
    <t>13.3</t>
  </si>
  <si>
    <t>0.8</t>
  </si>
  <si>
    <t>0.8%</t>
  </si>
  <si>
    <t>16,873</t>
  </si>
  <si>
    <t>7.2%</t>
  </si>
  <si>
    <t>506</t>
  </si>
  <si>
    <t>879</t>
  </si>
  <si>
    <t>19.7%</t>
  </si>
  <si>
    <t>5.2%</t>
  </si>
  <si>
    <t>1,956</t>
  </si>
  <si>
    <t>3,147</t>
  </si>
  <si>
    <t>5,531</t>
  </si>
  <si>
    <t>7.8%</t>
  </si>
  <si>
    <t>7.9%</t>
  </si>
  <si>
    <t>15.9%</t>
  </si>
  <si>
    <t>89.2%</t>
  </si>
  <si>
    <t>18.4%</t>
  </si>
  <si>
    <t>202.85</t>
  </si>
  <si>
    <t>18.04</t>
  </si>
  <si>
    <t>6.51</t>
  </si>
  <si>
    <t>1.10</t>
  </si>
  <si>
    <t>7.65</t>
  </si>
  <si>
    <t>41.80</t>
  </si>
  <si>
    <t>117</t>
  </si>
  <si>
    <t>6.2</t>
  </si>
  <si>
    <t>1.0%</t>
  </si>
  <si>
    <t>23,754</t>
  </si>
  <si>
    <t>12.9%</t>
  </si>
  <si>
    <t>605</t>
  </si>
  <si>
    <t>2,112</t>
  </si>
  <si>
    <t>28.4%</t>
  </si>
  <si>
    <t>8.9%</t>
  </si>
  <si>
    <t>2,954</t>
  </si>
  <si>
    <t>3,064</t>
  </si>
  <si>
    <t>4,895</t>
  </si>
  <si>
    <t>43.1%</t>
  </si>
  <si>
    <t>93.9%</t>
  </si>
  <si>
    <t>46.1%</t>
  </si>
  <si>
    <t>82.16</t>
  </si>
  <si>
    <t>(10.42)</t>
  </si>
  <si>
    <t>(5.06)</t>
  </si>
  <si>
    <t>0.42</t>
  </si>
  <si>
    <t>4.60</t>
  </si>
  <si>
    <t>34.77</t>
  </si>
  <si>
    <t>134</t>
  </si>
  <si>
    <t>(3.5)</t>
  </si>
  <si>
    <t>(0.0)</t>
  </si>
  <si>
    <t>1.2%</t>
  </si>
  <si>
    <t>11,048</t>
  </si>
  <si>
    <t>(15.2)%</t>
  </si>
  <si>
    <t>661</t>
  </si>
  <si>
    <t>(1,401)</t>
  </si>
  <si>
    <t>23.8%</t>
  </si>
  <si>
    <t>(12.7)%</t>
  </si>
  <si>
    <t>2,541</t>
  </si>
  <si>
    <t>3,345</t>
  </si>
  <si>
    <t>4,676</t>
  </si>
  <si>
    <t>(10.2)%</t>
  </si>
  <si>
    <t>(11.2)%</t>
  </si>
  <si>
    <t>(30.0)%</t>
  </si>
  <si>
    <t>104.0%</t>
  </si>
  <si>
    <t>- -</t>
  </si>
  <si>
    <t>121.01</t>
  </si>
  <si>
    <t>(3.36)</t>
  </si>
  <si>
    <t>(7.35)</t>
  </si>
  <si>
    <t>0.20</t>
  </si>
  <si>
    <t>4.71</t>
  </si>
  <si>
    <t>26.82</t>
  </si>
  <si>
    <t>144</t>
  </si>
  <si>
    <t>(14.8)</t>
  </si>
  <si>
    <t>(0.7)</t>
  </si>
  <si>
    <t>0.4%</t>
  </si>
  <si>
    <t>17,374</t>
  </si>
  <si>
    <t>(0.6)%</t>
  </si>
  <si>
    <t>658</t>
  </si>
  <si>
    <t>(482)</t>
  </si>
  <si>
    <t>(25.2)%</t>
  </si>
  <si>
    <t>(2.8)%</t>
  </si>
  <si>
    <t>2,157</t>
  </si>
  <si>
    <t>3,517</t>
  </si>
  <si>
    <t>3,851</t>
  </si>
  <si>
    <t>(1.9)%</t>
  </si>
  <si>
    <t>(1.2)%</t>
  </si>
  <si>
    <t>(12.5)%</t>
  </si>
  <si>
    <t>106.0%</t>
  </si>
  <si>
    <t>138.11</t>
  </si>
  <si>
    <t>(0.37)</t>
  </si>
  <si>
    <t>(4.72)</t>
  </si>
  <si>
    <t>5.89</t>
  </si>
  <si>
    <t>24.31</t>
  </si>
  <si>
    <t>(110.8)</t>
  </si>
  <si>
    <t>(6.8)</t>
  </si>
  <si>
    <t>0.5%</t>
  </si>
  <si>
    <t>19,884</t>
  </si>
  <si>
    <t>1.3%</t>
  </si>
  <si>
    <t>681</t>
  </si>
  <si>
    <t>(53)</t>
  </si>
  <si>
    <t>296.3%</t>
  </si>
  <si>
    <t>(0.3)%</t>
  </si>
  <si>
    <t>2,125</t>
  </si>
  <si>
    <t>3,828</t>
  </si>
  <si>
    <t>3,500</t>
  </si>
  <si>
    <t>(3.4)%</t>
  </si>
  <si>
    <t>1.4%</t>
  </si>
  <si>
    <t>(1.5)%</t>
  </si>
  <si>
    <t>154.7%</t>
  </si>
  <si>
    <t>134.00</t>
  </si>
  <si>
    <t>(0.86)</t>
  </si>
  <si>
    <t>2.86</t>
  </si>
  <si>
    <t>5.01</t>
  </si>
  <si>
    <t>24.11</t>
  </si>
  <si>
    <t>(27.8)</t>
  </si>
  <si>
    <t>(1.9)</t>
  </si>
  <si>
    <t>19,328</t>
  </si>
  <si>
    <t>(124)</t>
  </si>
  <si>
    <t>2,183.3%</t>
  </si>
  <si>
    <t>2,384</t>
  </si>
  <si>
    <t>3,936</t>
  </si>
  <si>
    <t>3,477</t>
  </si>
  <si>
    <t>(37.7)%</t>
  </si>
  <si>
    <t>1.5%</t>
  </si>
  <si>
    <t>(3.6)%</t>
  </si>
  <si>
    <t>123.4%</t>
  </si>
  <si>
    <t>120.52</t>
  </si>
  <si>
    <t>(11.56)</t>
  </si>
  <si>
    <t>(0.52)</t>
  </si>
  <si>
    <t>3.38</t>
  </si>
  <si>
    <t>23.16</t>
  </si>
  <si>
    <t>145</t>
  </si>
  <si>
    <t>(1.8)</t>
  </si>
  <si>
    <t>(0.1)</t>
  </si>
  <si>
    <t>0.9%</t>
  </si>
  <si>
    <t>17,424</t>
  </si>
  <si>
    <t>(10.9)%</t>
  </si>
  <si>
    <t>684</t>
  </si>
  <si>
    <t>(1,672)</t>
  </si>
  <si>
    <t>25.1%</t>
  </si>
  <si>
    <t>(9.6)%</t>
  </si>
  <si>
    <t>2,833</t>
  </si>
  <si>
    <t>3,616</t>
  </si>
  <si>
    <t>3,348</t>
  </si>
  <si>
    <t>(14.9)%</t>
  </si>
  <si>
    <t>(15.0)%</t>
  </si>
  <si>
    <t>(49.9)%</t>
  </si>
  <si>
    <t>101.7%</t>
  </si>
  <si>
    <t>120.60</t>
  </si>
  <si>
    <t>0.70</t>
  </si>
  <si>
    <t>7.39</t>
  </si>
  <si>
    <t>2.89</t>
  </si>
  <si>
    <t>26.17</t>
  </si>
  <si>
    <t>43.4</t>
  </si>
  <si>
    <t>2.4</t>
  </si>
  <si>
    <t>0.7%</t>
  </si>
  <si>
    <t>17,507</t>
  </si>
  <si>
    <t>2.4%</t>
  </si>
  <si>
    <t>627</t>
  </si>
  <si>
    <t>102</t>
  </si>
  <si>
    <t>40.0%</t>
  </si>
  <si>
    <t>0.6%</t>
  </si>
  <si>
    <t>2,862</t>
  </si>
  <si>
    <t>3,120</t>
  </si>
  <si>
    <t>3,799</t>
  </si>
  <si>
    <t>2.8%</t>
  </si>
  <si>
    <t>3.3%</t>
  </si>
  <si>
    <t>2.7%</t>
  </si>
  <si>
    <t>71.6%</t>
  </si>
  <si>
    <t>79.22</t>
  </si>
  <si>
    <t>(11.24)</t>
  </si>
  <si>
    <t>(0.97)</t>
  </si>
  <si>
    <t>3.42</t>
  </si>
  <si>
    <t>16.67</t>
  </si>
  <si>
    <t>146</t>
  </si>
  <si>
    <t>(1.7)</t>
  </si>
  <si>
    <t>11,574</t>
  </si>
  <si>
    <t>(10.4)%</t>
  </si>
  <si>
    <t>547</t>
  </si>
  <si>
    <t>(1,642)</t>
  </si>
  <si>
    <t>(14.2)%</t>
  </si>
  <si>
    <t>1,769</t>
  </si>
  <si>
    <t>3,116</t>
  </si>
  <si>
    <t>2,436</t>
  </si>
  <si>
    <t>(19.9)%</t>
  </si>
  <si>
    <t>(13.5)%</t>
  </si>
  <si>
    <t>(67.4)%</t>
  </si>
  <si>
    <t>101.8%</t>
  </si>
  <si>
    <t>65.49</t>
  </si>
  <si>
    <t>(2.81)</t>
  </si>
  <si>
    <t>2.69</t>
  </si>
  <si>
    <t>1.95</t>
  </si>
  <si>
    <t>14.51</t>
  </si>
  <si>
    <t>157</t>
  </si>
  <si>
    <t>(6.6)</t>
  </si>
  <si>
    <t>(0.3)</t>
  </si>
  <si>
    <t>10,261</t>
  </si>
  <si>
    <t>(1.6)%</t>
  </si>
  <si>
    <t>507</t>
  </si>
  <si>
    <t>(440)</t>
  </si>
  <si>
    <t>(5.8)%</t>
  </si>
  <si>
    <t>(4.3)%</t>
  </si>
  <si>
    <t>2,025</t>
  </si>
  <si>
    <t>2,981</t>
  </si>
  <si>
    <t>2,274</t>
  </si>
  <si>
    <t>(2.9)%</t>
  </si>
  <si>
    <t>(2.0)%</t>
  </si>
  <si>
    <t>(19.3)%</t>
  </si>
  <si>
    <t>107.0%</t>
  </si>
  <si>
    <t>70.08</t>
  </si>
  <si>
    <t>2.21</t>
  </si>
  <si>
    <t>1.70</t>
  </si>
  <si>
    <t>18.99</t>
  </si>
  <si>
    <t>175</t>
  </si>
  <si>
    <t>12.7</t>
  </si>
  <si>
    <t>0.5</t>
  </si>
  <si>
    <t>12,250</t>
  </si>
  <si>
    <t>5.0%</t>
  </si>
  <si>
    <t>501</t>
  </si>
  <si>
    <t>387</t>
  </si>
  <si>
    <t>(28.6)%</t>
  </si>
  <si>
    <t>3.2%</t>
  </si>
  <si>
    <t>2,034</t>
  </si>
  <si>
    <t>2,700</t>
  </si>
  <si>
    <t>3,320</t>
  </si>
  <si>
    <t>9.5%</t>
  </si>
  <si>
    <t>5.3%</t>
  </si>
  <si>
    <t>11.7%</t>
  </si>
  <si>
    <t>91.0%</t>
  </si>
  <si>
    <t>11.8%</t>
  </si>
  <si>
    <t>80.27</t>
  </si>
  <si>
    <t>6.31</t>
  </si>
  <si>
    <t>(0.36)</t>
  </si>
  <si>
    <t>5.67</t>
  </si>
  <si>
    <t>23.79</t>
  </si>
  <si>
    <t>177</t>
  </si>
  <si>
    <t>5.2</t>
  </si>
  <si>
    <t>0.2</t>
  </si>
  <si>
    <t>14,178</t>
  </si>
  <si>
    <t>521</t>
  </si>
  <si>
    <t>1,115</t>
  </si>
  <si>
    <t>(37.3)%</t>
  </si>
  <si>
    <t>1,633</t>
  </si>
  <si>
    <t>2,316</t>
  </si>
  <si>
    <t>4,202</t>
  </si>
  <si>
    <t>17.3%</t>
  </si>
  <si>
    <t>26.5%</t>
  </si>
  <si>
    <t>96.8%</t>
  </si>
  <si>
    <t>(176.2)%</t>
  </si>
  <si>
    <t>75.47</t>
  </si>
  <si>
    <t>(3.68)</t>
  </si>
  <si>
    <t>(3.33)</t>
  </si>
  <si>
    <t>7.30</t>
  </si>
  <si>
    <t>23.87</t>
  </si>
  <si>
    <t>171</t>
  </si>
  <si>
    <t>(4.2)</t>
  </si>
  <si>
    <t>(0.2)</t>
  </si>
  <si>
    <t>12,937</t>
  </si>
  <si>
    <t>(1.8)%</t>
  </si>
  <si>
    <t>616</t>
  </si>
  <si>
    <t>(630)</t>
  </si>
  <si>
    <t>(39.4)%</t>
  </si>
  <si>
    <t>(4.9)%</t>
  </si>
  <si>
    <t>1,188</t>
  </si>
  <si>
    <t>3,627</t>
  </si>
  <si>
    <t>4,092</t>
  </si>
  <si>
    <t>(4.8)%</t>
  </si>
  <si>
    <t>(2.7)%</t>
  </si>
  <si>
    <t>(15.4)%</t>
  </si>
  <si>
    <t>105.6%</t>
  </si>
  <si>
    <t>49.52</t>
  </si>
  <si>
    <t>(5.92)</t>
  </si>
  <si>
    <t>(2.98)</t>
  </si>
  <si>
    <t>0.04</t>
  </si>
  <si>
    <t>3.69</t>
  </si>
  <si>
    <t>19.25</t>
  </si>
  <si>
    <t>197</t>
  </si>
  <si>
    <t>(1.6)</t>
  </si>
  <si>
    <t>9,741</t>
  </si>
  <si>
    <t>(7.6)%</t>
  </si>
  <si>
    <t>(1,165)</t>
  </si>
  <si>
    <t>10.9%</t>
  </si>
  <si>
    <t>(12.0)%</t>
  </si>
  <si>
    <t>1,776</t>
  </si>
  <si>
    <t>4,858</t>
  </si>
  <si>
    <t>3,786</t>
  </si>
  <si>
    <t>(9.8)%</t>
  </si>
  <si>
    <t>(8.6)%</t>
  </si>
  <si>
    <t>(30.8)%</t>
  </si>
  <si>
    <t>100.7%</t>
  </si>
  <si>
    <t>103.06</t>
  </si>
  <si>
    <t>21.22</t>
  </si>
  <si>
    <t>16.40</t>
  </si>
  <si>
    <t>4.39</t>
  </si>
  <si>
    <t>45.80</t>
  </si>
  <si>
    <t>1.1</t>
  </si>
  <si>
    <t>0.0</t>
  </si>
  <si>
    <t>20,275</t>
  </si>
  <si>
    <t>22.5%</t>
  </si>
  <si>
    <t>791</t>
  </si>
  <si>
    <t>4,174</t>
  </si>
  <si>
    <t>3.9%</t>
  </si>
  <si>
    <t>20.6%</t>
  </si>
  <si>
    <t>3,300</t>
  </si>
  <si>
    <t>3,999</t>
  </si>
  <si>
    <t>9,010</t>
  </si>
  <si>
    <t>32.3%</t>
  </si>
  <si>
    <t>26.3%</t>
  </si>
  <si>
    <t>46.3%</t>
  </si>
  <si>
    <t>100.0%</t>
  </si>
  <si>
    <t>(19.8)%</t>
  </si>
  <si>
    <t>83.98</t>
  </si>
  <si>
    <t>18.30</t>
  </si>
  <si>
    <t>12.71</t>
  </si>
  <si>
    <t>34.18</t>
  </si>
  <si>
    <t>269</t>
  </si>
  <si>
    <t>1.3</t>
  </si>
  <si>
    <t>0.1</t>
  </si>
  <si>
    <t>22,614</t>
  </si>
  <si>
    <t>23.4%</t>
  </si>
  <si>
    <t>796</t>
  </si>
  <si>
    <t>4,931</t>
  </si>
  <si>
    <t>12.6%</t>
  </si>
  <si>
    <t>21.6%</t>
  </si>
  <si>
    <t>4,467</t>
  </si>
  <si>
    <t>3,988</t>
  </si>
  <si>
    <t>10,198</t>
  </si>
  <si>
    <t>33.7%</t>
  </si>
  <si>
    <t>29.7%</t>
  </si>
  <si>
    <t>48.4%</t>
  </si>
  <si>
    <t>15.2%</t>
  </si>
  <si>
    <t>1990</t>
  </si>
  <si>
    <t>1991</t>
  </si>
  <si>
    <t>1992</t>
  </si>
  <si>
    <t>1993</t>
  </si>
  <si>
    <t>1994</t>
  </si>
  <si>
    <t>1995</t>
  </si>
  <si>
    <t>1996</t>
  </si>
  <si>
    <t>1997</t>
  </si>
  <si>
    <t>1998</t>
  </si>
  <si>
    <t>1999</t>
  </si>
  <si>
    <t>2000</t>
  </si>
  <si>
    <t>2001</t>
  </si>
  <si>
    <t>2002</t>
  </si>
  <si>
    <t>2003</t>
  </si>
  <si>
    <t>2004</t>
  </si>
  <si>
    <t>2005</t>
  </si>
  <si>
    <t>Revenue</t>
  </si>
  <si>
    <t>COGS</t>
  </si>
  <si>
    <t>Gross Profit</t>
  </si>
  <si>
    <t>Gross Profit Ratio</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</si>
  <si>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</si>
  <si>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</si>
  <si>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</si>
  <si>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</si>
  <si>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</si>
  <si>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</si>
  <si>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</si>
  <si>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</si>
  <si>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</si>
  <si>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</si>
  <si>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</si>
  <si>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</si>
  <si>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</si>
  <si>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</si>
  <si>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</si>
  <si>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</si>
  <si>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</si>
  <si>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</si>
  <si>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</si>
  <si>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</si>
  <si>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</si>
  <si>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</si>
  <si>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</si>
  <si>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</si>
  <si>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6,073</t>
  </si>
  <si>
    <t>5,320</t>
  </si>
  <si>
    <t>753</t>
  </si>
  <si>
    <t>12.40%</t>
  </si>
  <si>
    <t>278</t>
  </si>
  <si>
    <t>5,598</t>
  </si>
  <si>
    <t>715</t>
  </si>
  <si>
    <t>11.77%</t>
  </si>
  <si>
    <t>475</t>
  </si>
  <si>
    <t>7.82%</t>
  </si>
  <si>
    <t>(38)</t>
  </si>
  <si>
    <t>437</t>
  </si>
  <si>
    <t>7.20%</t>
  </si>
  <si>
    <t>127</t>
  </si>
  <si>
    <t>310</t>
  </si>
  <si>
    <t>5.10%</t>
  </si>
  <si>
    <t>6.00</t>
  </si>
  <si>
    <t>51</t>
  </si>
  <si>
    <t>4,864</t>
  </si>
  <si>
    <t>5,228</t>
  </si>
  <si>
    <t>(364)</t>
  </si>
  <si>
    <t>(7.48)%</t>
  </si>
  <si>
    <t>253</t>
  </si>
  <si>
    <t>5,481</t>
  </si>
  <si>
    <t>(503)</t>
  </si>
  <si>
    <t>(10.34)%</t>
  </si>
  <si>
    <t>(617)</t>
  </si>
  <si>
    <t>(12.69)%</t>
  </si>
  <si>
    <t>(139)</t>
  </si>
  <si>
    <t>(756)</t>
  </si>
  <si>
    <t>(15.54)%</t>
  </si>
  <si>
    <t>(249)</t>
  </si>
  <si>
    <t>(507)</t>
  </si>
  <si>
    <t>(10.42)%</t>
  </si>
  <si>
    <t>(10.00)</t>
  </si>
  <si>
    <t>4,947</t>
  </si>
  <si>
    <t>4,776</t>
  </si>
  <si>
    <t>3.46%</t>
  </si>
  <si>
    <t>374</t>
  </si>
  <si>
    <t>(122)</t>
  </si>
  <si>
    <t>496</t>
  </si>
  <si>
    <t>5,150</t>
  </si>
  <si>
    <t>288</t>
  </si>
  <si>
    <t>(1,441)</t>
  </si>
  <si>
    <t>(29.13)%</t>
  </si>
  <si>
    <t>(203)</t>
  </si>
  <si>
    <t>(4.10)%</t>
  </si>
  <si>
    <t>(191)</t>
  </si>
  <si>
    <t>(394)</t>
  </si>
  <si>
    <t>(7.96)%</t>
  </si>
  <si>
    <t>(123)</t>
  </si>
  <si>
    <t>(1,606)</t>
  </si>
  <si>
    <t>(32.46)%</t>
  </si>
  <si>
    <t>(28.85)</t>
  </si>
  <si>
    <t>56</t>
  </si>
  <si>
    <t>5,612</t>
  </si>
  <si>
    <t>4,962</t>
  </si>
  <si>
    <t>650</t>
  </si>
  <si>
    <t>11.58%</t>
  </si>
  <si>
    <t>415</t>
  </si>
  <si>
    <t>(108)</t>
  </si>
  <si>
    <t>523</t>
  </si>
  <si>
    <t>5,377</t>
  </si>
  <si>
    <t>314</t>
  </si>
  <si>
    <t>35</t>
  </si>
  <si>
    <t>0.62%</t>
  </si>
  <si>
    <t>235</t>
  </si>
  <si>
    <t>4.19%</t>
  </si>
  <si>
    <t>(445)</t>
  </si>
  <si>
    <t>(210)</t>
  </si>
  <si>
    <t>(3.74)%</t>
  </si>
  <si>
    <t>(41)</t>
  </si>
  <si>
    <t>(238)</t>
  </si>
  <si>
    <t>(4.24)%</t>
  </si>
  <si>
    <t>(4.04)</t>
  </si>
  <si>
    <t>64</t>
  </si>
  <si>
    <t>6,066</t>
  </si>
  <si>
    <t>5,342</t>
  </si>
  <si>
    <t>724</t>
  </si>
  <si>
    <t>11.94%</t>
  </si>
  <si>
    <t>411</t>
  </si>
  <si>
    <t>(121)</t>
  </si>
  <si>
    <t>532</t>
  </si>
  <si>
    <t>5,753</t>
  </si>
  <si>
    <t>562</t>
  </si>
  <si>
    <t>9.26%</t>
  </si>
  <si>
    <t>313</t>
  </si>
  <si>
    <t>5.16%</t>
  </si>
  <si>
    <t>(65)</t>
  </si>
  <si>
    <t>248</t>
  </si>
  <si>
    <t>4.09%</t>
  </si>
  <si>
    <t>47</t>
  </si>
  <si>
    <t>201</t>
  </si>
  <si>
    <t>3.31%</t>
  </si>
  <si>
    <t>2.35</t>
  </si>
  <si>
    <t>2.33</t>
  </si>
  <si>
    <t>75</t>
  </si>
  <si>
    <t>76</t>
  </si>
  <si>
    <t>6,456</t>
  </si>
  <si>
    <t>5,565</t>
  </si>
  <si>
    <t>891</t>
  </si>
  <si>
    <t>13.80%</t>
  </si>
  <si>
    <t>394</t>
  </si>
  <si>
    <t>(134)</t>
  </si>
  <si>
    <t>528</t>
  </si>
  <si>
    <t>5,959</t>
  </si>
  <si>
    <t>318</t>
  </si>
  <si>
    <t>769</t>
  </si>
  <si>
    <t>11.91%</t>
  </si>
  <si>
    <t>497</t>
  </si>
  <si>
    <t>7.70%</t>
  </si>
  <si>
    <t>(44)</t>
  </si>
  <si>
    <t>453</t>
  </si>
  <si>
    <t>7.02%</t>
  </si>
  <si>
    <t>150</t>
  </si>
  <si>
    <t>301</t>
  </si>
  <si>
    <t>4.66%</t>
  </si>
  <si>
    <t>3.51</t>
  </si>
  <si>
    <t>3.41</t>
  </si>
  <si>
    <t>79</t>
  </si>
  <si>
    <t>81</t>
  </si>
  <si>
    <t>6,547</t>
  </si>
  <si>
    <t>5,829</t>
  </si>
  <si>
    <t>718</t>
  </si>
  <si>
    <t>10.97%</t>
  </si>
  <si>
    <t>358</t>
  </si>
  <si>
    <t>(165)</t>
  </si>
  <si>
    <t>6,187</t>
  </si>
  <si>
    <t>292</t>
  </si>
  <si>
    <t>10.10%</t>
  </si>
  <si>
    <t>360</t>
  </si>
  <si>
    <t>5.50%</t>
  </si>
  <si>
    <t>7</t>
  </si>
  <si>
    <t>367</t>
  </si>
  <si>
    <t>5.61%</t>
  </si>
  <si>
    <t>92</t>
  </si>
  <si>
    <t>277</t>
  </si>
  <si>
    <t>4.23%</t>
  </si>
  <si>
    <t>2.98</t>
  </si>
  <si>
    <t>2.95</t>
  </si>
  <si>
    <t>86</t>
  </si>
  <si>
    <t>6,814</t>
  </si>
  <si>
    <t>5,762</t>
  </si>
  <si>
    <t>1,052</t>
  </si>
  <si>
    <t>15.44%</t>
  </si>
  <si>
    <t>406</t>
  </si>
  <si>
    <t>(137)</t>
  </si>
  <si>
    <t>543</t>
  </si>
  <si>
    <t>6,168</t>
  </si>
  <si>
    <t>303</t>
  </si>
  <si>
    <t>989</t>
  </si>
  <si>
    <t>14.51%</t>
  </si>
  <si>
    <t>646</t>
  </si>
  <si>
    <t>9.48%</t>
  </si>
  <si>
    <t>40</t>
  </si>
  <si>
    <t>686</t>
  </si>
  <si>
    <t>10.07%</t>
  </si>
  <si>
    <t>234</t>
  </si>
  <si>
    <t>452</t>
  </si>
  <si>
    <t>6.63%</t>
  </si>
  <si>
    <t>5.24</t>
  </si>
  <si>
    <t>4.88</t>
  </si>
  <si>
    <t>84</t>
  </si>
  <si>
    <t>90</t>
  </si>
  <si>
    <t>6,184</t>
  </si>
  <si>
    <t>5,410</t>
  </si>
  <si>
    <t>774</t>
  </si>
  <si>
    <t>12.52%</t>
  </si>
  <si>
    <t>294</t>
  </si>
  <si>
    <t>(201)</t>
  </si>
  <si>
    <t>495</t>
  </si>
  <si>
    <t>5,704</t>
  </si>
  <si>
    <t>283</t>
  </si>
  <si>
    <t>820</t>
  </si>
  <si>
    <t>13.26%</t>
  </si>
  <si>
    <t>480</t>
  </si>
  <si>
    <t>7.76%</t>
  </si>
  <si>
    <t>57</t>
  </si>
  <si>
    <t>537</t>
  </si>
  <si>
    <t>8.68%</t>
  </si>
  <si>
    <t>173</t>
  </si>
  <si>
    <t>364</t>
  </si>
  <si>
    <t>5.89%</t>
  </si>
  <si>
    <t>4.05</t>
  </si>
  <si>
    <t>3.92</t>
  </si>
  <si>
    <t>88</t>
  </si>
  <si>
    <t>91</t>
  </si>
  <si>
    <t>5,380</t>
  </si>
  <si>
    <t>4,928</t>
  </si>
  <si>
    <t>8.40%</t>
  </si>
  <si>
    <t>236</t>
  </si>
  <si>
    <t>(283)</t>
  </si>
  <si>
    <t>519</t>
  </si>
  <si>
    <t>5,164</t>
  </si>
  <si>
    <t>304</t>
  </si>
  <si>
    <t>373</t>
  </si>
  <si>
    <t>6.93%</t>
  </si>
  <si>
    <t>216</t>
  </si>
  <si>
    <t>4.01%</t>
  </si>
  <si>
    <t>(140)</t>
  </si>
  <si>
    <t>1.41%</t>
  </si>
  <si>
    <t>25</t>
  </si>
  <si>
    <t>44</t>
  </si>
  <si>
    <t>0.82%</t>
  </si>
  <si>
    <t>0.40</t>
  </si>
  <si>
    <t>6,132</t>
  </si>
  <si>
    <t>5,656</t>
  </si>
  <si>
    <t>476</t>
  </si>
  <si>
    <t>372</t>
  </si>
  <si>
    <t>(223)</t>
  </si>
  <si>
    <t>595</t>
  </si>
  <si>
    <t>6,028</t>
  </si>
  <si>
    <t>359</t>
  </si>
  <si>
    <t>5.85%</t>
  </si>
  <si>
    <t>104</t>
  </si>
  <si>
    <t>1.70%</t>
  </si>
  <si>
    <t>(105)</t>
  </si>
  <si>
    <t>(1)</t>
  </si>
  <si>
    <t>(0.02)%</t>
  </si>
  <si>
    <t>20</t>
  </si>
  <si>
    <t>(21)</t>
  </si>
  <si>
    <t>(0.34)%</t>
  </si>
  <si>
    <t>(0.24)</t>
  </si>
  <si>
    <t>89</t>
  </si>
  <si>
    <t>6,286</t>
  </si>
  <si>
    <t>6,435</t>
  </si>
  <si>
    <t>(149)</t>
  </si>
  <si>
    <t>(2.37)%</t>
  </si>
  <si>
    <t>342</t>
  </si>
  <si>
    <t>250</t>
  </si>
  <si>
    <t>6,777</t>
  </si>
  <si>
    <t>12</t>
  </si>
  <si>
    <t>344</t>
  </si>
  <si>
    <t>(75)</t>
  </si>
  <si>
    <t>(1.19)%</t>
  </si>
  <si>
    <t>(405)</t>
  </si>
  <si>
    <t>(6.44)%</t>
  </si>
  <si>
    <t>(141)</t>
  </si>
  <si>
    <t>(546)</t>
  </si>
  <si>
    <t>(8.69)%</t>
  </si>
  <si>
    <t>(328)</t>
  </si>
  <si>
    <t>(218)</t>
  </si>
  <si>
    <t>(3.47)%</t>
  </si>
  <si>
    <t>(2.45)</t>
  </si>
  <si>
    <t>6,949</t>
  </si>
  <si>
    <t>6,158</t>
  </si>
  <si>
    <t>11.38%</t>
  </si>
  <si>
    <t>725</t>
  </si>
  <si>
    <t>418</t>
  </si>
  <si>
    <t>307</t>
  </si>
  <si>
    <t>6,883</t>
  </si>
  <si>
    <t>5</t>
  </si>
  <si>
    <t>128</t>
  </si>
  <si>
    <t>350</t>
  </si>
  <si>
    <t>491</t>
  </si>
  <si>
    <t>7.07%</t>
  </si>
  <si>
    <t>1.84%</t>
  </si>
  <si>
    <t>(115)</t>
  </si>
  <si>
    <t>13</t>
  </si>
  <si>
    <t>0.19%</t>
  </si>
  <si>
    <t>(48)</t>
  </si>
  <si>
    <t>61</t>
  </si>
  <si>
    <t>0.88%</t>
  </si>
  <si>
    <t>0.62</t>
  </si>
  <si>
    <t>97</t>
  </si>
  <si>
    <t>9,328</t>
  </si>
  <si>
    <t>8,469</t>
  </si>
  <si>
    <t>859</t>
  </si>
  <si>
    <t>9.21%</t>
  </si>
  <si>
    <t>980</t>
  </si>
  <si>
    <t>673</t>
  </si>
  <si>
    <t>9,449</t>
  </si>
  <si>
    <t>6</t>
  </si>
  <si>
    <t>363</t>
  </si>
  <si>
    <t>(408)</t>
  </si>
  <si>
    <t>(4.37)%</t>
  </si>
  <si>
    <t>(730)</t>
  </si>
  <si>
    <t>(7.83)%</t>
  </si>
  <si>
    <t>(130)</t>
  </si>
  <si>
    <t>(860)</t>
  </si>
  <si>
    <t>(9.22)%</t>
  </si>
  <si>
    <t>(454)</t>
  </si>
  <si>
    <t>(463)</t>
  </si>
  <si>
    <t>(4.96)%</t>
  </si>
  <si>
    <t>(4.64)</t>
  </si>
  <si>
    <t>103</t>
  </si>
  <si>
    <t>13,969</t>
  </si>
  <si>
    <t>11,407</t>
  </si>
  <si>
    <t>2,562</t>
  </si>
  <si>
    <t>18.34%</t>
  </si>
  <si>
    <t>1,096</t>
  </si>
  <si>
    <t>739</t>
  </si>
  <si>
    <t>357</t>
  </si>
  <si>
    <t>12,503</t>
  </si>
  <si>
    <t>14</t>
  </si>
  <si>
    <t>120</t>
  </si>
  <si>
    <t>382</t>
  </si>
  <si>
    <t>1,944</t>
  </si>
  <si>
    <t>13.92%</t>
  </si>
  <si>
    <t>1,580</t>
  </si>
  <si>
    <t>11.31%</t>
  </si>
  <si>
    <t>(119)</t>
  </si>
  <si>
    <t>1,461</t>
  </si>
  <si>
    <t>10.46%</t>
  </si>
  <si>
    <t>351</t>
  </si>
  <si>
    <t>1,091</t>
  </si>
  <si>
    <t>7.81%</t>
  </si>
  <si>
    <t>9.47</t>
  </si>
  <si>
    <t>8.37</t>
  </si>
  <si>
    <t>112</t>
  </si>
  <si>
    <t>129</t>
  </si>
  <si>
    <t>14,039</t>
  </si>
  <si>
    <t>11,601</t>
  </si>
  <si>
    <t>2,438</t>
  </si>
  <si>
    <t>17.37%</t>
  </si>
  <si>
    <t>1,050</t>
  </si>
  <si>
    <t>698</t>
  </si>
  <si>
    <t>352</t>
  </si>
  <si>
    <t>12,651</t>
  </si>
  <si>
    <t>366</t>
  </si>
  <si>
    <t>1,720</t>
  </si>
  <si>
    <t>12.25%</t>
  </si>
  <si>
    <t>1,439</t>
  </si>
  <si>
    <t>10.25%</t>
  </si>
  <si>
    <t>(127)</t>
  </si>
  <si>
    <t>1,312</t>
  </si>
  <si>
    <t>9.35%</t>
  </si>
  <si>
    <t>365</t>
  </si>
  <si>
    <t>910</t>
  </si>
  <si>
    <t>6.48%</t>
  </si>
  <si>
    <t>7.87</t>
  </si>
  <si>
    <t>7.00</t>
  </si>
  <si>
    <t>113</t>
  </si>
  <si>
    <t>130</t>
  </si>
  <si>
    <t>12,968</t>
  </si>
  <si>
    <t>2,747</t>
  </si>
  <si>
    <t>17.48%</t>
  </si>
  <si>
    <t>1,032</t>
  </si>
  <si>
    <t>604</t>
  </si>
  <si>
    <t>428</t>
  </si>
  <si>
    <t>14,000</t>
  </si>
  <si>
    <t>106</t>
  </si>
  <si>
    <t>2,245</t>
  </si>
  <si>
    <t>14.29%</t>
  </si>
  <si>
    <t>1,785</t>
  </si>
  <si>
    <t>11.36%</t>
  </si>
  <si>
    <t>(62)</t>
  </si>
  <si>
    <t>1,723</t>
  </si>
  <si>
    <t>10.96%</t>
  </si>
  <si>
    <t>324</t>
  </si>
  <si>
    <t>8.74%</t>
  </si>
  <si>
    <t>11.88</t>
  </si>
  <si>
    <t>11.18</t>
  </si>
  <si>
    <t>123</t>
  </si>
  <si>
    <t>14,633</t>
  </si>
  <si>
    <t>2,240</t>
  </si>
  <si>
    <t>13.28%</t>
  </si>
  <si>
    <t>1,076</t>
  </si>
  <si>
    <t>589</t>
  </si>
  <si>
    <t>487</t>
  </si>
  <si>
    <t>15,709</t>
  </si>
  <si>
    <t>52</t>
  </si>
  <si>
    <t>125</t>
  </si>
  <si>
    <t>1,728</t>
  </si>
  <si>
    <t>10.24%</t>
  </si>
  <si>
    <t>1,213</t>
  </si>
  <si>
    <t>7.19%</t>
  </si>
  <si>
    <t>1,108</t>
  </si>
  <si>
    <t>6.57%</t>
  </si>
  <si>
    <t>218</t>
  </si>
  <si>
    <t>5.21%</t>
  </si>
  <si>
    <t>7.40</t>
  </si>
  <si>
    <t>119</t>
  </si>
  <si>
    <t>19,723</t>
  </si>
  <si>
    <t>4,031</t>
  </si>
  <si>
    <t>16.97%</t>
  </si>
  <si>
    <t>1,072</t>
  </si>
  <si>
    <t>625</t>
  </si>
  <si>
    <t>447</t>
  </si>
  <si>
    <t>20,795</t>
  </si>
  <si>
    <t>169</t>
  </si>
  <si>
    <t>3,739</t>
  </si>
  <si>
    <t>15.74%</t>
  </si>
  <si>
    <t>3,069</t>
  </si>
  <si>
    <t>12.92%</t>
  </si>
  <si>
    <t>3,007</t>
  </si>
  <si>
    <t>12.66%</t>
  </si>
  <si>
    <t>853</t>
  </si>
  <si>
    <t>8.89%</t>
  </si>
  <si>
    <t>18.19</t>
  </si>
  <si>
    <t>18.11</t>
  </si>
  <si>
    <t>11,597</t>
  </si>
  <si>
    <t>(549)</t>
  </si>
  <si>
    <t>(4.97)%</t>
  </si>
  <si>
    <t>1,230</t>
  </si>
  <si>
    <t>618</t>
  </si>
  <si>
    <t>612</t>
  </si>
  <si>
    <t>12,827</t>
  </si>
  <si>
    <t>149</t>
  </si>
  <si>
    <t>(1,030)</t>
  </si>
  <si>
    <t>(9.32)%</t>
  </si>
  <si>
    <t>(1,684)</t>
  </si>
  <si>
    <t>(15.24)%</t>
  </si>
  <si>
    <t>(161)</t>
  </si>
  <si>
    <t>(1,845)</t>
  </si>
  <si>
    <t>(16.70)%</t>
  </si>
  <si>
    <t>(439)</t>
  </si>
  <si>
    <t>(12.68)%</t>
  </si>
  <si>
    <t>16,259</t>
  </si>
  <si>
    <t>6.42%</t>
  </si>
  <si>
    <t>1,253</t>
  </si>
  <si>
    <t>610</t>
  </si>
  <si>
    <t>643</t>
  </si>
  <si>
    <t>17,512</t>
  </si>
  <si>
    <t>195</t>
  </si>
  <si>
    <t>468</t>
  </si>
  <si>
    <t>2.69%</t>
  </si>
  <si>
    <t>(111)</t>
  </si>
  <si>
    <t>(0.64)%</t>
  </si>
  <si>
    <t>(274)</t>
  </si>
  <si>
    <t>(385)</t>
  </si>
  <si>
    <t>(2.22)%</t>
  </si>
  <si>
    <t>(2.77)%</t>
  </si>
  <si>
    <t>18,326</t>
  </si>
  <si>
    <t>1,558</t>
  </si>
  <si>
    <t>7.84%</t>
  </si>
  <si>
    <t>1,403</t>
  </si>
  <si>
    <t>733</t>
  </si>
  <si>
    <t>670</t>
  </si>
  <si>
    <t>19,729</t>
  </si>
  <si>
    <t>190</t>
  </si>
  <si>
    <t>898</t>
  </si>
  <si>
    <t>4.52%</t>
  </si>
  <si>
    <t>265</t>
  </si>
  <si>
    <t>1.33%</t>
  </si>
  <si>
    <t>27</t>
  </si>
  <si>
    <t>0.14%</t>
  </si>
  <si>
    <t>80</t>
  </si>
  <si>
    <t>(0.27)%</t>
  </si>
  <si>
    <t>(0.47)</t>
  </si>
  <si>
    <t>17,630</t>
  </si>
  <si>
    <t>1,698</t>
  </si>
  <si>
    <t>8.79%</t>
  </si>
  <si>
    <t>1,299</t>
  </si>
  <si>
    <t>654</t>
  </si>
  <si>
    <t>645</t>
  </si>
  <si>
    <t>18,929</t>
  </si>
  <si>
    <t>214</t>
  </si>
  <si>
    <t>882</t>
  </si>
  <si>
    <t>4.56%</t>
  </si>
  <si>
    <t>247</t>
  </si>
  <si>
    <t>1.28%</t>
  </si>
  <si>
    <t>(241)</t>
  </si>
  <si>
    <t>0.03%</t>
  </si>
  <si>
    <t>131</t>
  </si>
  <si>
    <t>16,016</t>
  </si>
  <si>
    <t>1,408</t>
  </si>
  <si>
    <t>8.08%</t>
  </si>
  <si>
    <t>1,294</t>
  </si>
  <si>
    <t>17,310</t>
  </si>
  <si>
    <t>3</t>
  </si>
  <si>
    <t>266</t>
  </si>
  <si>
    <t>(1,282)</t>
  </si>
  <si>
    <t>(7.36)%</t>
  </si>
  <si>
    <t>(1,900)</t>
  </si>
  <si>
    <t>(10.90)%</t>
  </si>
  <si>
    <t>(332)</t>
  </si>
  <si>
    <t>(2,232)</t>
  </si>
  <si>
    <t>(12.81)%</t>
  </si>
  <si>
    <t>(560)</t>
  </si>
  <si>
    <t>(9.60)%</t>
  </si>
  <si>
    <t>(14.27)</t>
  </si>
  <si>
    <t>15,455</t>
  </si>
  <si>
    <t>2,052</t>
  </si>
  <si>
    <t>11.72%</t>
  </si>
  <si>
    <t>1,138</t>
  </si>
  <si>
    <t>615</t>
  </si>
  <si>
    <t>16,593</t>
  </si>
  <si>
    <t>1,031</t>
  </si>
  <si>
    <t>413</t>
  </si>
  <si>
    <t>2.36%</t>
  </si>
  <si>
    <t>(243)</t>
  </si>
  <si>
    <t>170</t>
  </si>
  <si>
    <t>0.97%</t>
  </si>
  <si>
    <t>68</t>
  </si>
  <si>
    <t>0.58%</t>
  </si>
  <si>
    <t>0.71</t>
  </si>
  <si>
    <t>0.69</t>
  </si>
  <si>
    <t>152</t>
  </si>
  <si>
    <t>11,141</t>
  </si>
  <si>
    <t>433</t>
  </si>
  <si>
    <t>3.74%</t>
  </si>
  <si>
    <t>961</t>
  </si>
  <si>
    <t>546</t>
  </si>
  <si>
    <t>12,102</t>
  </si>
  <si>
    <t>(698)</t>
  </si>
  <si>
    <t>(6.03)%</t>
  </si>
  <si>
    <t>(1,202)</t>
  </si>
  <si>
    <t>(10.39)%</t>
  </si>
  <si>
    <t>(257)</t>
  </si>
  <si>
    <t>(1,459)</t>
  </si>
  <si>
    <t>(12.61)%</t>
  </si>
  <si>
    <t>183</t>
  </si>
  <si>
    <t>(14.19)%</t>
  </si>
  <si>
    <t>(10.32)</t>
  </si>
  <si>
    <t>9,623</t>
  </si>
  <si>
    <t>638</t>
  </si>
  <si>
    <t>6.22%</t>
  </si>
  <si>
    <t>760</t>
  </si>
  <si>
    <t>255</t>
  </si>
  <si>
    <t>505</t>
  </si>
  <si>
    <t>10,383</t>
  </si>
  <si>
    <t>230</t>
  </si>
  <si>
    <t>321</t>
  </si>
  <si>
    <t>3.13%</t>
  </si>
  <si>
    <t>(1.61)%</t>
  </si>
  <si>
    <t>(251)</t>
  </si>
  <si>
    <t>(416)</t>
  </si>
  <si>
    <t>(4.05)%</t>
  </si>
  <si>
    <t>24</t>
  </si>
  <si>
    <t>(4.29)%</t>
  </si>
  <si>
    <t>10,864</t>
  </si>
  <si>
    <t>1,386</t>
  </si>
  <si>
    <t>868</t>
  </si>
  <si>
    <t>375</t>
  </si>
  <si>
    <t>493</t>
  </si>
  <si>
    <t>11,732</t>
  </si>
  <si>
    <t>17</t>
  </si>
  <si>
    <t>226</t>
  </si>
  <si>
    <t>1,028</t>
  </si>
  <si>
    <t>8.39%</t>
  </si>
  <si>
    <t>608</t>
  </si>
  <si>
    <t>4.96%</t>
  </si>
  <si>
    <t>(307)</t>
  </si>
  <si>
    <t>2.46%</t>
  </si>
  <si>
    <t>(86)</t>
  </si>
  <si>
    <t>3.16%</t>
  </si>
  <si>
    <t>2.19</t>
  </si>
  <si>
    <t>12,305</t>
  </si>
  <si>
    <t>1,873</t>
  </si>
  <si>
    <t>13.21%</t>
  </si>
  <si>
    <t>854</t>
  </si>
  <si>
    <t>336</t>
  </si>
  <si>
    <t>518</t>
  </si>
  <si>
    <t>13,159</t>
  </si>
  <si>
    <t>23</t>
  </si>
  <si>
    <t>168</t>
  </si>
  <si>
    <t>1,501</t>
  </si>
  <si>
    <t>10.59%</t>
  </si>
  <si>
    <t>1,019</t>
  </si>
  <si>
    <t>(207)</t>
  </si>
  <si>
    <t>812</t>
  </si>
  <si>
    <t>5.73%</t>
  </si>
  <si>
    <t>(303)</t>
  </si>
  <si>
    <t>7.86%</t>
  </si>
  <si>
    <t>6.25</t>
  </si>
  <si>
    <t>178</t>
  </si>
  <si>
    <t>12,082</t>
  </si>
  <si>
    <t>855</t>
  </si>
  <si>
    <t>6.61%</t>
  </si>
  <si>
    <t>890</t>
  </si>
  <si>
    <t>289</t>
  </si>
  <si>
    <t>601</t>
  </si>
  <si>
    <t>12,972</t>
  </si>
  <si>
    <t>142</t>
  </si>
  <si>
    <t>306</t>
  </si>
  <si>
    <t>2.37%</t>
  </si>
  <si>
    <t>(230)</t>
  </si>
  <si>
    <t>(1.78)%</t>
  </si>
  <si>
    <t>(222)</t>
  </si>
  <si>
    <t>(452)</t>
  </si>
  <si>
    <t>(3.49)%</t>
  </si>
  <si>
    <t>(4.87)%</t>
  </si>
  <si>
    <t>(3.75)</t>
  </si>
  <si>
    <t>9,558</t>
  </si>
  <si>
    <t>1.88%</t>
  </si>
  <si>
    <t>917</t>
  </si>
  <si>
    <t>274</t>
  </si>
  <si>
    <t>10,475</t>
  </si>
  <si>
    <t>280</t>
  </si>
  <si>
    <t>(1,027)</t>
  </si>
  <si>
    <t>(10.54)%</t>
  </si>
  <si>
    <t>(737)</t>
  </si>
  <si>
    <t>(7.57)%</t>
  </si>
  <si>
    <t>(570)</t>
  </si>
  <si>
    <t>(1,307)</t>
  </si>
  <si>
    <t>(13.42)%</t>
  </si>
  <si>
    <t>(142)</t>
  </si>
  <si>
    <t>(11.96)%</t>
  </si>
  <si>
    <t>14,533</t>
  </si>
  <si>
    <t>5,742</t>
  </si>
  <si>
    <t>28.32%</t>
  </si>
  <si>
    <t>1,189</t>
  </si>
  <si>
    <t>426</t>
  </si>
  <si>
    <t>763</t>
  </si>
  <si>
    <t>15,722</t>
  </si>
  <si>
    <t>4</t>
  </si>
  <si>
    <t>5,448</t>
  </si>
  <si>
    <t>26.87%</t>
  </si>
  <si>
    <t>4,553</t>
  </si>
  <si>
    <t>22.46%</t>
  </si>
  <si>
    <t>(209)</t>
  </si>
  <si>
    <t>4,344</t>
  </si>
  <si>
    <t>21.43%</t>
  </si>
  <si>
    <t>20.59%</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</si>
  <si>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</si>
  <si>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</si>
  <si>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</si>
  <si>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</si>
  <si>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</si>
  <si>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</si>
  <si>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</si>
  <si>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</si>
  <si>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</si>
  <si>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</si>
  <si>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</si>
  <si>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</si>
  <si>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</si>
  <si>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</si>
  <si>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</si>
  <si>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</si>
  <si>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</si>
  <si>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</si>
  <si>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</si>
  <si>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</si>
  <si>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</si>
  <si>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</si>
  <si>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</si>
  <si>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</si>
  <si>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</si>
  <si>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</si>
  <si>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</si>
  <si>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</si>
  <si>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</si>
  <si>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</si>
  <si>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</si>
  <si>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</si>
  <si>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</si>
  <si>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</si>
  <si>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</si>
  <si>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</si>
  <si>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</si>
  <si>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</si>
  <si>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</si>
  <si>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70</t>
  </si>
  <si>
    <t>773</t>
  </si>
  <si>
    <t>696</t>
  </si>
  <si>
    <t>2</t>
  </si>
  <si>
    <t>1,541</t>
  </si>
  <si>
    <t>2,748</t>
  </si>
  <si>
    <t>1,293</t>
  </si>
  <si>
    <t>4,041</t>
  </si>
  <si>
    <t>5,582</t>
  </si>
  <si>
    <t>1,020</t>
  </si>
  <si>
    <t>1,404</t>
  </si>
  <si>
    <t>914</t>
  </si>
  <si>
    <t>2,318</t>
  </si>
  <si>
    <t>3,338</t>
  </si>
  <si>
    <t>2,244</t>
  </si>
  <si>
    <t>586</t>
  </si>
  <si>
    <t>623</t>
  </si>
  <si>
    <t>1,292</t>
  </si>
  <si>
    <t>2,797</t>
  </si>
  <si>
    <t>1,538</t>
  </si>
  <si>
    <t>4,335</t>
  </si>
  <si>
    <t>5,627</t>
  </si>
  <si>
    <t>1,193</t>
  </si>
  <si>
    <t>1,848</t>
  </si>
  <si>
    <t>894</t>
  </si>
  <si>
    <t>2,742</t>
  </si>
  <si>
    <t>3,935</t>
  </si>
  <si>
    <t>390</t>
  </si>
  <si>
    <t>1,302</t>
  </si>
  <si>
    <t>1,692</t>
  </si>
  <si>
    <t>22</t>
  </si>
  <si>
    <t>644</t>
  </si>
  <si>
    <t>208</t>
  </si>
  <si>
    <t>1,321</t>
  </si>
  <si>
    <t>2,809</t>
  </si>
  <si>
    <t>2,121</t>
  </si>
  <si>
    <t>4,930</t>
  </si>
  <si>
    <t>6,251</t>
  </si>
  <si>
    <t>579</t>
  </si>
  <si>
    <t>1,263</t>
  </si>
  <si>
    <t>2,132</t>
  </si>
  <si>
    <t>2,609</t>
  </si>
  <si>
    <t>4,741</t>
  </si>
  <si>
    <t>6,004</t>
  </si>
  <si>
    <t>(6,033)</t>
  </si>
  <si>
    <t>6,280</t>
  </si>
  <si>
    <t>596</t>
  </si>
  <si>
    <t>629</t>
  </si>
  <si>
    <t>271</t>
  </si>
  <si>
    <t>1,575</t>
  </si>
  <si>
    <t>2,653</t>
  </si>
  <si>
    <t>2,388</t>
  </si>
  <si>
    <t>5,041</t>
  </si>
  <si>
    <t>6,616</t>
  </si>
  <si>
    <t>1,048</t>
  </si>
  <si>
    <t>573</t>
  </si>
  <si>
    <t>1,621</t>
  </si>
  <si>
    <t>1,540</t>
  </si>
  <si>
    <t>2,838</t>
  </si>
  <si>
    <t>4,378</t>
  </si>
  <si>
    <t>5,999</t>
  </si>
  <si>
    <t>(5,984)</t>
  </si>
  <si>
    <t>6,601</t>
  </si>
  <si>
    <t>617</t>
  </si>
  <si>
    <t>716</t>
  </si>
  <si>
    <t>449</t>
  </si>
  <si>
    <t>1,780</t>
  </si>
  <si>
    <t>2,536</t>
  </si>
  <si>
    <t>2,164</t>
  </si>
  <si>
    <t>4,700</t>
  </si>
  <si>
    <t>6,480</t>
  </si>
  <si>
    <t>678</t>
  </si>
  <si>
    <t>1,267</t>
  </si>
  <si>
    <t>1,432</t>
  </si>
  <si>
    <t>2,772</t>
  </si>
  <si>
    <t>4,204</t>
  </si>
  <si>
    <t>5,471</t>
  </si>
  <si>
    <t>(5,954)</t>
  </si>
  <si>
    <t>6,963</t>
  </si>
  <si>
    <t>1,009</t>
  </si>
  <si>
    <t>614</t>
  </si>
  <si>
    <t>1,444</t>
  </si>
  <si>
    <t>2,512</t>
  </si>
  <si>
    <t>2,565</t>
  </si>
  <si>
    <t>5,077</t>
  </si>
  <si>
    <t>6,521</t>
  </si>
  <si>
    <t>815</t>
  </si>
  <si>
    <t>704</t>
  </si>
  <si>
    <t>1,519</t>
  </si>
  <si>
    <t>923</t>
  </si>
  <si>
    <t>2,671</t>
  </si>
  <si>
    <t>3,594</t>
  </si>
  <si>
    <t>5,113</t>
  </si>
  <si>
    <t>(5,909)</t>
  </si>
  <si>
    <t>7,317</t>
  </si>
  <si>
    <t>580</t>
  </si>
  <si>
    <t>648</t>
  </si>
  <si>
    <t>1,428</t>
  </si>
  <si>
    <t>2,551</t>
  </si>
  <si>
    <t>2,601</t>
  </si>
  <si>
    <t>5,152</t>
  </si>
  <si>
    <t>6,580</t>
  </si>
  <si>
    <t>667</t>
  </si>
  <si>
    <t>632</t>
  </si>
  <si>
    <t>1,014</t>
  </si>
  <si>
    <t>2,637</t>
  </si>
  <si>
    <t>3,651</t>
  </si>
  <si>
    <t>4,950</t>
  </si>
  <si>
    <t>7,539</t>
  </si>
  <si>
    <t>1,630</t>
  </si>
  <si>
    <t>18</t>
  </si>
  <si>
    <t>588</t>
  </si>
  <si>
    <t>705</t>
  </si>
  <si>
    <t>220</t>
  </si>
  <si>
    <t>1,531</t>
  </si>
  <si>
    <t>2,496</t>
  </si>
  <si>
    <t>2,667</t>
  </si>
  <si>
    <t>5,163</t>
  </si>
  <si>
    <t>6,694</t>
  </si>
  <si>
    <t>687</t>
  </si>
  <si>
    <t>647</t>
  </si>
  <si>
    <t>1,334</t>
  </si>
  <si>
    <t>456</t>
  </si>
  <si>
    <t>2,874</t>
  </si>
  <si>
    <t>3,330</t>
  </si>
  <si>
    <t>4,664</t>
  </si>
  <si>
    <t>(5,799)</t>
  </si>
  <si>
    <t>7,829</t>
  </si>
  <si>
    <t>2,030</t>
  </si>
  <si>
    <t>9</t>
  </si>
  <si>
    <t>392</t>
  </si>
  <si>
    <t>176</t>
  </si>
  <si>
    <t>1,275</t>
  </si>
  <si>
    <t>2,500</t>
  </si>
  <si>
    <t>2,918</t>
  </si>
  <si>
    <t>5,418</t>
  </si>
  <si>
    <t>6,693</t>
  </si>
  <si>
    <t>515</t>
  </si>
  <si>
    <t>1,016</t>
  </si>
  <si>
    <t>464</t>
  </si>
  <si>
    <t>2,872</t>
  </si>
  <si>
    <t>3,336</t>
  </si>
  <si>
    <t>4,352</t>
  </si>
  <si>
    <t>(5,939)</t>
  </si>
  <si>
    <t>8,280</t>
  </si>
  <si>
    <t>2,341</t>
  </si>
  <si>
    <t>838</t>
  </si>
  <si>
    <t>743</t>
  </si>
  <si>
    <t>378</t>
  </si>
  <si>
    <t>1,981</t>
  </si>
  <si>
    <t>2,516</t>
  </si>
  <si>
    <t>3,028</t>
  </si>
  <si>
    <t>5,544</t>
  </si>
  <si>
    <t>7,525</t>
  </si>
  <si>
    <t>527</t>
  </si>
  <si>
    <t>1,266</t>
  </si>
  <si>
    <t>902</t>
  </si>
  <si>
    <t>348</t>
  </si>
  <si>
    <t>2,704</t>
  </si>
  <si>
    <t>3,954</t>
  </si>
  <si>
    <t>5,220</t>
  </si>
  <si>
    <t>(6,232)</t>
  </si>
  <si>
    <t>8,537</t>
  </si>
  <si>
    <t>2,305</t>
  </si>
  <si>
    <t>219</t>
  </si>
  <si>
    <t>1,341</t>
  </si>
  <si>
    <t>946</t>
  </si>
  <si>
    <t>211</t>
  </si>
  <si>
    <t>2,717</t>
  </si>
  <si>
    <t>2,739</t>
  </si>
  <si>
    <t>3,255</t>
  </si>
  <si>
    <t>5,994</t>
  </si>
  <si>
    <t>8,711</t>
  </si>
  <si>
    <t>631</t>
  </si>
  <si>
    <t>1,391</t>
  </si>
  <si>
    <t>2,236</t>
  </si>
  <si>
    <t>666</t>
  </si>
  <si>
    <t>2,497</t>
  </si>
  <si>
    <t>5,399</t>
  </si>
  <si>
    <t>6,790</t>
  </si>
  <si>
    <t>1,917</t>
  </si>
  <si>
    <t>(6,929)</t>
  </si>
  <si>
    <t>6,933</t>
  </si>
  <si>
    <t>1,921</t>
  </si>
  <si>
    <t>147</t>
  </si>
  <si>
    <t>830</t>
  </si>
  <si>
    <t>870</t>
  </si>
  <si>
    <t>2,073</t>
  </si>
  <si>
    <t>3,084</t>
  </si>
  <si>
    <t>233</t>
  </si>
  <si>
    <t>2,947</t>
  </si>
  <si>
    <t>6,264</t>
  </si>
  <si>
    <t>8,337</t>
  </si>
  <si>
    <t>692</t>
  </si>
  <si>
    <t>398</t>
  </si>
  <si>
    <t>567</t>
  </si>
  <si>
    <t>1,259</t>
  </si>
  <si>
    <t>1,434</t>
  </si>
  <si>
    <t>732</t>
  </si>
  <si>
    <t>2,008</t>
  </si>
  <si>
    <t>4,572</t>
  </si>
  <si>
    <t>5,831</t>
  </si>
  <si>
    <t>(6,866)</t>
  </si>
  <si>
    <t>9,283</t>
  </si>
  <si>
    <t>2,506</t>
  </si>
  <si>
    <t>243</t>
  </si>
  <si>
    <t>934</t>
  </si>
  <si>
    <t>1,030</t>
  </si>
  <si>
    <t>2,440</t>
  </si>
  <si>
    <t>2,978</t>
  </si>
  <si>
    <t>2,249</t>
  </si>
  <si>
    <t>5,537</t>
  </si>
  <si>
    <t>7,977</t>
  </si>
  <si>
    <t>767</t>
  </si>
  <si>
    <t>26</t>
  </si>
  <si>
    <t>281</t>
  </si>
  <si>
    <t>346</t>
  </si>
  <si>
    <t>1,372</t>
  </si>
  <si>
    <t>223</t>
  </si>
  <si>
    <t>4,578</t>
  </si>
  <si>
    <t>5,950</t>
  </si>
  <si>
    <t>42</t>
  </si>
  <si>
    <t>(803)</t>
  </si>
  <si>
    <t>2,686</t>
  </si>
  <si>
    <t>2,027</t>
  </si>
  <si>
    <t>316</t>
  </si>
  <si>
    <t>1,219</t>
  </si>
  <si>
    <t>1,283</t>
  </si>
  <si>
    <t>3,107</t>
  </si>
  <si>
    <t>3,415</t>
  </si>
  <si>
    <t>37</t>
  </si>
  <si>
    <t>637</t>
  </si>
  <si>
    <t>4,731</t>
  </si>
  <si>
    <t>7,838</t>
  </si>
  <si>
    <t>1,027</t>
  </si>
  <si>
    <t>43</t>
  </si>
  <si>
    <t>337</t>
  </si>
  <si>
    <t>1,060</t>
  </si>
  <si>
    <t>2,130</t>
  </si>
  <si>
    <t>1,890</t>
  </si>
  <si>
    <t>2,382</t>
  </si>
  <si>
    <t>4,615</t>
  </si>
  <si>
    <t>6,745</t>
  </si>
  <si>
    <t>(421)</t>
  </si>
  <si>
    <t>(1,501)</t>
  </si>
  <si>
    <t>2,685</t>
  </si>
  <si>
    <t>1,093</t>
  </si>
  <si>
    <t>1,037</t>
  </si>
  <si>
    <t>1,770</t>
  </si>
  <si>
    <t>1,197</t>
  </si>
  <si>
    <t>239</t>
  </si>
  <si>
    <t>4,243</t>
  </si>
  <si>
    <t>275</t>
  </si>
  <si>
    <t>2,734</t>
  </si>
  <si>
    <t>6,713</t>
  </si>
  <si>
    <t>10,956</t>
  </si>
  <si>
    <t>1,285</t>
  </si>
  <si>
    <t>8</t>
  </si>
  <si>
    <t>320</t>
  </si>
  <si>
    <t>341</t>
  </si>
  <si>
    <t>1,238</t>
  </si>
  <si>
    <t>2,531</t>
  </si>
  <si>
    <t>1,363</t>
  </si>
  <si>
    <t>598</t>
  </si>
  <si>
    <t>4,427</t>
  </si>
  <si>
    <t>6,958</t>
  </si>
  <si>
    <t>114</t>
  </si>
  <si>
    <t>651</t>
  </si>
  <si>
    <t>(49)</t>
  </si>
  <si>
    <t>3,038</t>
  </si>
  <si>
    <t>3,970</t>
  </si>
  <si>
    <t>10,928</t>
  </si>
  <si>
    <t>28</t>
  </si>
  <si>
    <t>1,479</t>
  </si>
  <si>
    <t>1,598</t>
  </si>
  <si>
    <t>1,466</t>
  </si>
  <si>
    <t>4,831</t>
  </si>
  <si>
    <t>4,015</t>
  </si>
  <si>
    <t>29</t>
  </si>
  <si>
    <t>270</t>
  </si>
  <si>
    <t>466</t>
  </si>
  <si>
    <t>4,991</t>
  </si>
  <si>
    <t>9,822</t>
  </si>
  <si>
    <t>1,256</t>
  </si>
  <si>
    <t>249</t>
  </si>
  <si>
    <t>186</t>
  </si>
  <si>
    <t>1,244</t>
  </si>
  <si>
    <t>2,749</t>
  </si>
  <si>
    <t>3,717</t>
  </si>
  <si>
    <t>6,466</t>
  </si>
  <si>
    <t>1,605</t>
  </si>
  <si>
    <t>(1,418)</t>
  </si>
  <si>
    <t>2,806</t>
  </si>
  <si>
    <t>3,324</t>
  </si>
  <si>
    <t>9,790</t>
  </si>
  <si>
    <t>32</t>
  </si>
  <si>
    <t>1,422</t>
  </si>
  <si>
    <t>1,799</t>
  </si>
  <si>
    <t>1,604</t>
  </si>
  <si>
    <t>371</t>
  </si>
  <si>
    <t>5,196</t>
  </si>
  <si>
    <t>4,429</t>
  </si>
  <si>
    <t>555</t>
  </si>
  <si>
    <t>5,390</t>
  </si>
  <si>
    <t>10,586</t>
  </si>
  <si>
    <t>1,313</t>
  </si>
  <si>
    <t>82</t>
  </si>
  <si>
    <t>182</t>
  </si>
  <si>
    <t>1,307</t>
  </si>
  <si>
    <t>2,702</t>
  </si>
  <si>
    <t>2,174</t>
  </si>
  <si>
    <t>3,481</t>
  </si>
  <si>
    <t>6,183</t>
  </si>
  <si>
    <t>124</t>
  </si>
  <si>
    <t>2,902</t>
  </si>
  <si>
    <t>(1,286)</t>
  </si>
  <si>
    <t>2,625</t>
  </si>
  <si>
    <t>10,548</t>
  </si>
  <si>
    <t>38</t>
  </si>
  <si>
    <t>401</t>
  </si>
  <si>
    <t>2,077</t>
  </si>
  <si>
    <t>2,279</t>
  </si>
  <si>
    <t>202</t>
  </si>
  <si>
    <t>4,959</t>
  </si>
  <si>
    <t>6,688</t>
  </si>
  <si>
    <t>1,712</t>
  </si>
  <si>
    <t>419</t>
  </si>
  <si>
    <t>2,131</t>
  </si>
  <si>
    <t>674</t>
  </si>
  <si>
    <t>16</t>
  </si>
  <si>
    <t>1,164</t>
  </si>
  <si>
    <t>10,673</t>
  </si>
  <si>
    <t>15,632</t>
  </si>
  <si>
    <t>1,730</t>
  </si>
  <si>
    <t>110</t>
  </si>
  <si>
    <t>95</t>
  </si>
  <si>
    <t>514</t>
  </si>
  <si>
    <t>1,163</t>
  </si>
  <si>
    <t>3,003</t>
  </si>
  <si>
    <t>162</t>
  </si>
  <si>
    <t>3,187</t>
  </si>
  <si>
    <t>7,010</t>
  </si>
  <si>
    <t>10,013</t>
  </si>
  <si>
    <t>3,683</t>
  </si>
  <si>
    <t>(836)</t>
  </si>
  <si>
    <t>2,560</t>
  </si>
  <si>
    <t>15,544</t>
  </si>
  <si>
    <t>2,288</t>
  </si>
  <si>
    <t>2,492</t>
  </si>
  <si>
    <t>228</t>
  </si>
  <si>
    <t>5,732</t>
  </si>
  <si>
    <t>6,676</t>
  </si>
  <si>
    <t>1,609</t>
  </si>
  <si>
    <t>282</t>
  </si>
  <si>
    <t>1,891</t>
  </si>
  <si>
    <t>672</t>
  </si>
  <si>
    <t>450</t>
  </si>
  <si>
    <t>10,355</t>
  </si>
  <si>
    <t>16,087</t>
  </si>
  <si>
    <t>1,483</t>
  </si>
  <si>
    <t>203</t>
  </si>
  <si>
    <t>410</t>
  </si>
  <si>
    <t>1,214</t>
  </si>
  <si>
    <t>2,778</t>
  </si>
  <si>
    <t>4,767</t>
  </si>
  <si>
    <t>8,250</t>
  </si>
  <si>
    <t>11,028</t>
  </si>
  <si>
    <t>5,666</t>
  </si>
  <si>
    <t>(3,269)</t>
  </si>
  <si>
    <t>2,374</t>
  </si>
  <si>
    <t>15,923</t>
  </si>
  <si>
    <t>164</t>
  </si>
  <si>
    <t>1,218</t>
  </si>
  <si>
    <t>1,781</t>
  </si>
  <si>
    <t>1,679</t>
  </si>
  <si>
    <t>5,015</t>
  </si>
  <si>
    <t>6,820</t>
  </si>
  <si>
    <t>1,725</t>
  </si>
  <si>
    <t>2,006</t>
  </si>
  <si>
    <t>668</t>
  </si>
  <si>
    <t>535</t>
  </si>
  <si>
    <t>10,407</t>
  </si>
  <si>
    <t>15,422</t>
  </si>
  <si>
    <t>1,457</t>
  </si>
  <si>
    <t>19</t>
  </si>
  <si>
    <t>481</t>
  </si>
  <si>
    <t>998</t>
  </si>
  <si>
    <t>2,474</t>
  </si>
  <si>
    <t>4,143</t>
  </si>
  <si>
    <t>7,969</t>
  </si>
  <si>
    <t>10,443</t>
  </si>
  <si>
    <t>151</t>
  </si>
  <si>
    <t>4,209</t>
  </si>
  <si>
    <t>(2,728)</t>
  </si>
  <si>
    <t>3,044</t>
  </si>
  <si>
    <t>15,119</t>
  </si>
  <si>
    <t>578</t>
  </si>
  <si>
    <t>2,198</t>
  </si>
  <si>
    <t>2,352</t>
  </si>
  <si>
    <t>5,304</t>
  </si>
  <si>
    <t>6,486</t>
  </si>
  <si>
    <t>1,760</t>
  </si>
  <si>
    <t>2,035</t>
  </si>
  <si>
    <t>10,046</t>
  </si>
  <si>
    <t>15,350</t>
  </si>
  <si>
    <t>1,804</t>
  </si>
  <si>
    <t>116</t>
  </si>
  <si>
    <t>469</t>
  </si>
  <si>
    <t>1,127</t>
  </si>
  <si>
    <t>8,351</t>
  </si>
  <si>
    <t>11,498</t>
  </si>
  <si>
    <t>3,698</t>
  </si>
  <si>
    <t>(3,068)</t>
  </si>
  <si>
    <t>3,070</t>
  </si>
  <si>
    <t>15,349</t>
  </si>
  <si>
    <t>1</t>
  </si>
  <si>
    <t>408</t>
  </si>
  <si>
    <t>2,433</t>
  </si>
  <si>
    <t>2,775</t>
  </si>
  <si>
    <t>158</t>
  </si>
  <si>
    <t>5,774</t>
  </si>
  <si>
    <t>6,579</t>
  </si>
  <si>
    <t>1,783</t>
  </si>
  <si>
    <t>262</t>
  </si>
  <si>
    <t>2,045</t>
  </si>
  <si>
    <t>649</t>
  </si>
  <si>
    <t>388</t>
  </si>
  <si>
    <t>10,299</t>
  </si>
  <si>
    <t>16,073</t>
  </si>
  <si>
    <t>2,063</t>
  </si>
  <si>
    <t>400</t>
  </si>
  <si>
    <t>1,186</t>
  </si>
  <si>
    <t>3,649</t>
  </si>
  <si>
    <t>4,600</t>
  </si>
  <si>
    <t>8,923</t>
  </si>
  <si>
    <t>12,572</t>
  </si>
  <si>
    <t>(3,367)</t>
  </si>
  <si>
    <t>3,100</t>
  </si>
  <si>
    <t>16,072</t>
  </si>
  <si>
    <t>570</t>
  </si>
  <si>
    <t>2,090</t>
  </si>
  <si>
    <t>2,503</t>
  </si>
  <si>
    <t>5,374</t>
  </si>
  <si>
    <t>6,408</t>
  </si>
  <si>
    <t>1,822</t>
  </si>
  <si>
    <t>2,075</t>
  </si>
  <si>
    <t>424</t>
  </si>
  <si>
    <t>9,843</t>
  </si>
  <si>
    <t>15,217</t>
  </si>
  <si>
    <t>1,800</t>
  </si>
  <si>
    <t>397</t>
  </si>
  <si>
    <t>2,990</t>
  </si>
  <si>
    <t>4,416</t>
  </si>
  <si>
    <t>8,749</t>
  </si>
  <si>
    <t>11,739</t>
  </si>
  <si>
    <t>3,463</t>
  </si>
  <si>
    <t>(3,268)</t>
  </si>
  <si>
    <t>3,131</t>
  </si>
  <si>
    <t>15,216</t>
  </si>
  <si>
    <t>2,160</t>
  </si>
  <si>
    <t>2,688</t>
  </si>
  <si>
    <t>626</t>
  </si>
  <si>
    <t>6,078</t>
  </si>
  <si>
    <t>5,922</t>
  </si>
  <si>
    <t>558</t>
  </si>
  <si>
    <t>7,065</t>
  </si>
  <si>
    <t>13,143</t>
  </si>
  <si>
    <t>1,754</t>
  </si>
  <si>
    <t>323</t>
  </si>
  <si>
    <t>140</t>
  </si>
  <si>
    <t>1,168</t>
  </si>
  <si>
    <t>3,245</t>
  </si>
  <si>
    <t>445</t>
  </si>
  <si>
    <t>2,064</t>
  </si>
  <si>
    <t>6,549</t>
  </si>
  <si>
    <t>9,794</t>
  </si>
  <si>
    <t>1,762</t>
  </si>
  <si>
    <t>(1,752)</t>
  </si>
  <si>
    <t>13,142</t>
  </si>
  <si>
    <t>1,354</t>
  </si>
  <si>
    <t>1,942</t>
  </si>
  <si>
    <t>639</t>
  </si>
  <si>
    <t>6,431</t>
  </si>
  <si>
    <t>4,574</t>
  </si>
  <si>
    <t>204</t>
  </si>
  <si>
    <t>46</t>
  </si>
  <si>
    <t>5,883</t>
  </si>
  <si>
    <t>12,314</t>
  </si>
  <si>
    <t>2,002</t>
  </si>
  <si>
    <t>407</t>
  </si>
  <si>
    <t>3,569</t>
  </si>
  <si>
    <t>1,117</t>
  </si>
  <si>
    <t>4,945</t>
  </si>
  <si>
    <t>8,514</t>
  </si>
  <si>
    <t>1,862</t>
  </si>
  <si>
    <t>3,227</t>
  </si>
  <si>
    <t>12,313</t>
  </si>
  <si>
    <t>755</t>
  </si>
  <si>
    <t>1,063</t>
  </si>
  <si>
    <t>2,074</t>
  </si>
  <si>
    <t>3,917</t>
  </si>
  <si>
    <t>4,411</t>
  </si>
  <si>
    <t>196</t>
  </si>
  <si>
    <t>502</t>
  </si>
  <si>
    <t>15</t>
  </si>
  <si>
    <t>5,273</t>
  </si>
  <si>
    <t>9,190</t>
  </si>
  <si>
    <t>1,493</t>
  </si>
  <si>
    <t>45</t>
  </si>
  <si>
    <t>99</t>
  </si>
  <si>
    <t>2,148</t>
  </si>
  <si>
    <t>1,101</t>
  </si>
  <si>
    <t>4,605</t>
  </si>
  <si>
    <t>6,753</t>
  </si>
  <si>
    <t>(1,169)</t>
  </si>
  <si>
    <t>3,264</t>
  </si>
  <si>
    <t>9,189</t>
  </si>
  <si>
    <t>1,515</t>
  </si>
  <si>
    <t>1,248</t>
  </si>
  <si>
    <t>1,573</t>
  </si>
  <si>
    <t>4,356</t>
  </si>
  <si>
    <t>3,979</t>
  </si>
  <si>
    <t>499</t>
  </si>
  <si>
    <t>4,804</t>
  </si>
  <si>
    <t>9,160</t>
  </si>
  <si>
    <t>1,668</t>
  </si>
  <si>
    <t>50</t>
  </si>
  <si>
    <t>329</t>
  </si>
  <si>
    <t>613</t>
  </si>
  <si>
    <t>2,331</t>
  </si>
  <si>
    <t>1,216</t>
  </si>
  <si>
    <t>4,554</t>
  </si>
  <si>
    <t>6,885</t>
  </si>
  <si>
    <t>(250)</t>
  </si>
  <si>
    <t>(1,497)</t>
  </si>
  <si>
    <t>3,845</t>
  </si>
  <si>
    <t>9,159</t>
  </si>
  <si>
    <t>1,553</t>
  </si>
  <si>
    <t>1,379</t>
  </si>
  <si>
    <t>1,738</t>
  </si>
  <si>
    <t>85</t>
  </si>
  <si>
    <t>4,755</t>
  </si>
  <si>
    <t>4,280</t>
  </si>
  <si>
    <t>167</t>
  </si>
  <si>
    <t>457</t>
  </si>
  <si>
    <t>5,107</t>
  </si>
  <si>
    <t>9,862</t>
  </si>
  <si>
    <t>2,170</t>
  </si>
  <si>
    <t>132</t>
  </si>
  <si>
    <t>355</t>
  </si>
  <si>
    <t>548</t>
  </si>
  <si>
    <t>2,721</t>
  </si>
  <si>
    <t>759</t>
  </si>
  <si>
    <t>3,820</t>
  </si>
  <si>
    <t>6,541</t>
  </si>
  <si>
    <t>133</t>
  </si>
  <si>
    <t>(845)</t>
  </si>
  <si>
    <t>3,856</t>
  </si>
  <si>
    <t>9,861</t>
  </si>
  <si>
    <t>1,000</t>
  </si>
  <si>
    <t>1,659</t>
  </si>
  <si>
    <t>2,092</t>
  </si>
  <si>
    <t>4,830</t>
  </si>
  <si>
    <t>4,865</t>
  </si>
  <si>
    <t>485</t>
  </si>
  <si>
    <t>199</t>
  </si>
  <si>
    <t>6,152</t>
  </si>
  <si>
    <t>10,982</t>
  </si>
  <si>
    <t>2,535</t>
  </si>
  <si>
    <t>65</t>
  </si>
  <si>
    <t>272</t>
  </si>
  <si>
    <t>597</t>
  </si>
  <si>
    <t>3,197</t>
  </si>
  <si>
    <t>3,582</t>
  </si>
  <si>
    <t>6,779</t>
  </si>
  <si>
    <t>1,212</t>
  </si>
  <si>
    <t>(1,026)</t>
  </si>
  <si>
    <t>3,839</t>
  </si>
  <si>
    <t>10,981</t>
  </si>
  <si>
    <t>749</t>
  </si>
  <si>
    <t>1,177</t>
  </si>
  <si>
    <t>3,813</t>
  </si>
  <si>
    <t>5,677</t>
  </si>
  <si>
    <t>1,272</t>
  </si>
  <si>
    <t>677</t>
  </si>
  <si>
    <t>7,795</t>
  </si>
  <si>
    <t>11,608</t>
  </si>
  <si>
    <t>2,054</t>
  </si>
  <si>
    <t>74</t>
  </si>
  <si>
    <t>550</t>
  </si>
  <si>
    <t>709</t>
  </si>
  <si>
    <t>4,890</t>
  </si>
  <si>
    <t>237</t>
  </si>
  <si>
    <t>7,515</t>
  </si>
  <si>
    <t>179</t>
  </si>
  <si>
    <t>544</t>
  </si>
  <si>
    <t>(478)</t>
  </si>
  <si>
    <t>3,847</t>
  </si>
  <si>
    <t>11,607</t>
  </si>
  <si>
    <t>1,985</t>
  </si>
  <si>
    <t>994</t>
  </si>
  <si>
    <t>1,402</t>
  </si>
  <si>
    <t>4,432</t>
  </si>
  <si>
    <t>5,658</t>
  </si>
  <si>
    <t>1,140</t>
  </si>
  <si>
    <t>7,627</t>
  </si>
  <si>
    <t>12,059</t>
  </si>
  <si>
    <t>1,884</t>
  </si>
  <si>
    <t>251</t>
  </si>
  <si>
    <t>154</t>
  </si>
  <si>
    <t>333</t>
  </si>
  <si>
    <t>2,656</t>
  </si>
  <si>
    <t>11</t>
  </si>
  <si>
    <t>322</t>
  </si>
  <si>
    <t>5,524</t>
  </si>
  <si>
    <t>222</t>
  </si>
  <si>
    <t>8,180</t>
  </si>
  <si>
    <t>229</t>
  </si>
  <si>
    <t>(623)</t>
  </si>
  <si>
    <t>(47)</t>
  </si>
  <si>
    <t>4,227</t>
  </si>
  <si>
    <t>11,966</t>
  </si>
  <si>
    <t>93</t>
  </si>
  <si>
    <t>2,522</t>
  </si>
  <si>
    <t>2,089</t>
  </si>
  <si>
    <t>2,210</t>
  </si>
  <si>
    <t>331</t>
  </si>
  <si>
    <t>7,152</t>
  </si>
  <si>
    <t>7,439</t>
  </si>
  <si>
    <t>920</t>
  </si>
  <si>
    <t>660</t>
  </si>
  <si>
    <t>1,094</t>
  </si>
  <si>
    <t>10,664</t>
  </si>
  <si>
    <t>17,816</t>
  </si>
  <si>
    <t>2,908</t>
  </si>
  <si>
    <t>858</t>
  </si>
  <si>
    <t>3,852</t>
  </si>
  <si>
    <t>122</t>
  </si>
  <si>
    <t>4,861</t>
  </si>
  <si>
    <t>194</t>
  </si>
  <si>
    <t>8,713</t>
  </si>
  <si>
    <t>3,534</t>
  </si>
  <si>
    <t>17,723</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</si>
  <si>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</si>
  <si>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</si>
  <si>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</si>
  <si>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</si>
  <si>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</si>
  <si>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</si>
  <si>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</si>
  <si>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</si>
  <si>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</si>
  <si>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</si>
  <si>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</si>
  <si>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</si>
  <si>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</si>
  <si>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</si>
  <si>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</si>
  <si>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</si>
  <si>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</si>
  <si>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</si>
  <si>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</si>
  <si>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</si>
  <si>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</si>
  <si>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</si>
  <si>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</si>
  <si>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</si>
  <si>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(169)</t>
  </si>
  <si>
    <t>(391)</t>
  </si>
  <si>
    <t>(36)</t>
  </si>
  <si>
    <t>(427)</t>
  </si>
  <si>
    <t>(80)</t>
  </si>
  <si>
    <t>(45)</t>
  </si>
  <si>
    <t>(93)</t>
  </si>
  <si>
    <t>296</t>
  </si>
  <si>
    <t>263</t>
  </si>
  <si>
    <t>(432)</t>
  </si>
  <si>
    <t>(24)</t>
  </si>
  <si>
    <t>(456)</t>
  </si>
  <si>
    <t>(423)</t>
  </si>
  <si>
    <t>1,026</t>
  </si>
  <si>
    <t>(89)</t>
  </si>
  <si>
    <t>(298)</t>
  </si>
  <si>
    <t>(29)</t>
  </si>
  <si>
    <t>(327)</t>
  </si>
  <si>
    <t>212</t>
  </si>
  <si>
    <t>(56)</t>
  </si>
  <si>
    <t>(387)</t>
  </si>
  <si>
    <t>(198)</t>
  </si>
  <si>
    <t>702</t>
  </si>
  <si>
    <t>(85)</t>
  </si>
  <si>
    <t>(113)</t>
  </si>
  <si>
    <t>(112)</t>
  </si>
  <si>
    <t>(508)</t>
  </si>
  <si>
    <t>(248)</t>
  </si>
  <si>
    <t>31</t>
  </si>
  <si>
    <t>(217)</t>
  </si>
  <si>
    <t>(98)</t>
  </si>
  <si>
    <t>(82)</t>
  </si>
  <si>
    <t>(204)</t>
  </si>
  <si>
    <t>(14)</t>
  </si>
  <si>
    <t>(418)</t>
  </si>
  <si>
    <t>587</t>
  </si>
  <si>
    <t>(324)</t>
  </si>
  <si>
    <t>72</t>
  </si>
  <si>
    <t>(252)</t>
  </si>
  <si>
    <t>(25)</t>
  </si>
  <si>
    <t>(403)</t>
  </si>
  <si>
    <t>136</t>
  </si>
  <si>
    <t>(769)</t>
  </si>
  <si>
    <t>(337)</t>
  </si>
  <si>
    <t>198</t>
  </si>
  <si>
    <t>(104)</t>
  </si>
  <si>
    <t>77</t>
  </si>
  <si>
    <t>193</t>
  </si>
  <si>
    <t>(20)</t>
  </si>
  <si>
    <t>(57)</t>
  </si>
  <si>
    <t>(458)</t>
  </si>
  <si>
    <t>470</t>
  </si>
  <si>
    <t>(261)</t>
  </si>
  <si>
    <t>48</t>
  </si>
  <si>
    <t>(96)</t>
  </si>
  <si>
    <t>(567)</t>
  </si>
  <si>
    <t>(615)</t>
  </si>
  <si>
    <t>209</t>
  </si>
  <si>
    <t>(76)</t>
  </si>
  <si>
    <t>(357)</t>
  </si>
  <si>
    <t>(310)</t>
  </si>
  <si>
    <t>(31)</t>
  </si>
  <si>
    <t>(341)</t>
  </si>
  <si>
    <t>55</t>
  </si>
  <si>
    <t>(8)</t>
  </si>
  <si>
    <t>(40)</t>
  </si>
  <si>
    <t>62</t>
  </si>
  <si>
    <t>107</t>
  </si>
  <si>
    <t>(287)</t>
  </si>
  <si>
    <t>(7)</t>
  </si>
  <si>
    <t>(294)</t>
  </si>
  <si>
    <t>(2)</t>
  </si>
  <si>
    <t>(97)</t>
  </si>
  <si>
    <t>486</t>
  </si>
  <si>
    <t>(367)</t>
  </si>
  <si>
    <t>389</t>
  </si>
  <si>
    <t>(588)</t>
  </si>
  <si>
    <t>(63)</t>
  </si>
  <si>
    <t>(767)</t>
  </si>
  <si>
    <t>(627)</t>
  </si>
  <si>
    <t>(244)</t>
  </si>
  <si>
    <t>(10)</t>
  </si>
  <si>
    <t>(35)</t>
  </si>
  <si>
    <t>(270)</t>
  </si>
  <si>
    <t>(12)</t>
  </si>
  <si>
    <t>1,202</t>
  </si>
  <si>
    <t>(871)</t>
  </si>
  <si>
    <t>577</t>
  </si>
  <si>
    <t>108</t>
  </si>
  <si>
    <t>(52)</t>
  </si>
  <si>
    <t>669</t>
  </si>
  <si>
    <t>(4)</t>
  </si>
  <si>
    <t>(235)</t>
  </si>
  <si>
    <t>(239)</t>
  </si>
  <si>
    <t>(444)</t>
  </si>
  <si>
    <t>(501)</t>
  </si>
  <si>
    <t>(72)</t>
  </si>
  <si>
    <t>(39)</t>
  </si>
  <si>
    <t>(69)</t>
  </si>
  <si>
    <t>(160)</t>
  </si>
  <si>
    <t>279</t>
  </si>
  <si>
    <t>(258)</t>
  </si>
  <si>
    <t>(309)</t>
  </si>
  <si>
    <t>227</t>
  </si>
  <si>
    <t>(19)</t>
  </si>
  <si>
    <t>96</t>
  </si>
  <si>
    <t>21</t>
  </si>
  <si>
    <t>(99)</t>
  </si>
  <si>
    <t>689</t>
  </si>
  <si>
    <t>(316)</t>
  </si>
  <si>
    <t>(911)</t>
  </si>
  <si>
    <t>(1,130)</t>
  </si>
  <si>
    <t>73</t>
  </si>
  <si>
    <t>261</t>
  </si>
  <si>
    <t>(152)</t>
  </si>
  <si>
    <t>(550)</t>
  </si>
  <si>
    <t>87</t>
  </si>
  <si>
    <t>(276)</t>
  </si>
  <si>
    <t>1,400</t>
  </si>
  <si>
    <t>(579)</t>
  </si>
  <si>
    <t>(484)</t>
  </si>
  <si>
    <t>(704)</t>
  </si>
  <si>
    <t>361</t>
  </si>
  <si>
    <t>721</t>
  </si>
  <si>
    <t>821</t>
  </si>
  <si>
    <t>54</t>
  </si>
  <si>
    <t>165</t>
  </si>
  <si>
    <t>(155)</t>
  </si>
  <si>
    <t>(741)</t>
  </si>
  <si>
    <t>33</t>
  </si>
  <si>
    <t>(708)</t>
  </si>
  <si>
    <t>(254)</t>
  </si>
  <si>
    <t>(60)</t>
  </si>
  <si>
    <t>(61)</t>
  </si>
  <si>
    <t>442</t>
  </si>
  <si>
    <t>477</t>
  </si>
  <si>
    <t>(3)</t>
  </si>
  <si>
    <t>(109)</t>
  </si>
  <si>
    <t>1,686</t>
  </si>
  <si>
    <t>(612)</t>
  </si>
  <si>
    <t>(590)</t>
  </si>
  <si>
    <t>(607)</t>
  </si>
  <si>
    <t>(442)</t>
  </si>
  <si>
    <t>(77)</t>
  </si>
  <si>
    <t>(1,155)</t>
  </si>
  <si>
    <t>1,074</t>
  </si>
  <si>
    <t>305</t>
  </si>
  <si>
    <t>1,745</t>
  </si>
  <si>
    <t>(692)</t>
  </si>
  <si>
    <t>(4,029)</t>
  </si>
  <si>
    <t>(4,675)</t>
  </si>
  <si>
    <t>(873)</t>
  </si>
  <si>
    <t>(117)</t>
  </si>
  <si>
    <t>(95)</t>
  </si>
  <si>
    <t>2,958</t>
  </si>
  <si>
    <t>(1,021)</t>
  </si>
  <si>
    <t>1,053</t>
  </si>
  <si>
    <t>(290)</t>
  </si>
  <si>
    <t>(376)</t>
  </si>
  <si>
    <t>(545)</t>
  </si>
  <si>
    <t>(798)</t>
  </si>
  <si>
    <t>1,658</t>
  </si>
  <si>
    <t>(896)</t>
  </si>
  <si>
    <t>(1,032)</t>
  </si>
  <si>
    <t>(424)</t>
  </si>
  <si>
    <t>(227)</t>
  </si>
  <si>
    <t>(129)</t>
  </si>
  <si>
    <t>(305)</t>
  </si>
  <si>
    <t>762</t>
  </si>
  <si>
    <t>(156)</t>
  </si>
  <si>
    <t>867</t>
  </si>
  <si>
    <t>(347)</t>
  </si>
  <si>
    <t>(619)</t>
  </si>
  <si>
    <t>(374)</t>
  </si>
  <si>
    <t>(800)</t>
  </si>
  <si>
    <t>938</t>
  </si>
  <si>
    <t>(9)</t>
  </si>
  <si>
    <t>494</t>
  </si>
  <si>
    <t>(680)</t>
  </si>
  <si>
    <t>155</t>
  </si>
  <si>
    <t>(701)</t>
  </si>
  <si>
    <t>(489)</t>
  </si>
  <si>
    <t>(688)</t>
  </si>
  <si>
    <t>(379)</t>
  </si>
  <si>
    <t>(676)</t>
  </si>
  <si>
    <t>(583)</t>
  </si>
  <si>
    <t>(417)</t>
  </si>
  <si>
    <t>776</t>
  </si>
  <si>
    <t>335</t>
  </si>
  <si>
    <t>(13)</t>
  </si>
  <si>
    <t>(640)</t>
  </si>
  <si>
    <t>(1,055)</t>
  </si>
  <si>
    <t>(68)</t>
  </si>
  <si>
    <t>(419)</t>
  </si>
  <si>
    <t>(460)</t>
  </si>
  <si>
    <t>(848)</t>
  </si>
  <si>
    <t>(813)</t>
  </si>
  <si>
    <t>(4,786)</t>
  </si>
  <si>
    <t>5,289</t>
  </si>
  <si>
    <t>(170)</t>
  </si>
  <si>
    <t>192</t>
  </si>
  <si>
    <t>172</t>
  </si>
  <si>
    <t>1,135</t>
  </si>
  <si>
    <t>(723)</t>
  </si>
  <si>
    <t>121</t>
  </si>
  <si>
    <t>(602)</t>
  </si>
  <si>
    <t>(1,352)</t>
  </si>
  <si>
    <t>1,008</t>
  </si>
  <si>
    <t>(373)</t>
  </si>
  <si>
    <t>412</t>
  </si>
  <si>
    <t>(359)</t>
  </si>
  <si>
    <t>(335)</t>
  </si>
  <si>
    <t>(187)</t>
  </si>
  <si>
    <t>2,096</t>
  </si>
  <si>
    <t>414</t>
  </si>
  <si>
    <t>(393)</t>
  </si>
  <si>
    <t>(542)</t>
  </si>
  <si>
    <t>575</t>
  </si>
  <si>
    <t>34</t>
  </si>
  <si>
    <t>(247)</t>
  </si>
  <si>
    <t>161</t>
  </si>
  <si>
    <t>1,492</t>
  </si>
  <si>
    <t>53</t>
  </si>
  <si>
    <t>(366)</t>
  </si>
  <si>
    <t>(325)</t>
  </si>
  <si>
    <t>750</t>
  </si>
  <si>
    <t>1,073</t>
  </si>
  <si>
    <t>213</t>
  </si>
  <si>
    <t>557</t>
  </si>
  <si>
    <t>391</t>
  </si>
  <si>
    <t>(500)</t>
  </si>
  <si>
    <t>(510)</t>
  </si>
  <si>
    <t>(407)</t>
  </si>
  <si>
    <t>(599)</t>
  </si>
  <si>
    <t>606</t>
  </si>
  <si>
    <t>10</t>
  </si>
  <si>
    <t>727</t>
  </si>
  <si>
    <t>(306)</t>
  </si>
  <si>
    <t>(318)</t>
  </si>
  <si>
    <t>(1,070)</t>
  </si>
  <si>
    <t>482</t>
  </si>
  <si>
    <t>978</t>
  </si>
  <si>
    <t>421</t>
  </si>
  <si>
    <t>(34)</t>
  </si>
  <si>
    <t>802</t>
  </si>
  <si>
    <t>(505)</t>
  </si>
  <si>
    <t>(389)</t>
  </si>
  <si>
    <t>(1,104)</t>
  </si>
  <si>
    <t>747</t>
  </si>
  <si>
    <t>(392)</t>
  </si>
  <si>
    <t>297</t>
  </si>
  <si>
    <t>(329)</t>
  </si>
  <si>
    <t>(411)</t>
  </si>
  <si>
    <t>(1,001)</t>
  </si>
  <si>
    <t>30</t>
  </si>
  <si>
    <t>(963)</t>
  </si>
  <si>
    <t>(1,299)</t>
  </si>
  <si>
    <t>895</t>
  </si>
  <si>
    <t>(515)</t>
  </si>
  <si>
    <t>(17)</t>
  </si>
  <si>
    <t>(557)</t>
  </si>
  <si>
    <t>1,040</t>
  </si>
  <si>
    <t>1,597</t>
  </si>
  <si>
    <t>205</t>
  </si>
  <si>
    <t>682</t>
  </si>
  <si>
    <t>(1,252)</t>
  </si>
  <si>
    <t>(710)</t>
  </si>
  <si>
    <t>(1,958)</t>
  </si>
  <si>
    <t>(255)</t>
  </si>
  <si>
    <t>(88)</t>
  </si>
  <si>
    <t>1,555</t>
  </si>
  <si>
    <t>(101)</t>
  </si>
  <si>
    <t>939</t>
  </si>
  <si>
    <t>138</t>
  </si>
  <si>
    <t>(725)</t>
  </si>
  <si>
    <t>(562)</t>
  </si>
  <si>
    <t>(563)</t>
  </si>
  <si>
    <t>(1,634)</t>
  </si>
  <si>
    <t>2,813</t>
  </si>
  <si>
    <t>1,581</t>
  </si>
  <si>
    <t>1,179</t>
  </si>
  <si>
    <t>2,118</t>
  </si>
  <si>
    <t>(587)</t>
  </si>
  <si>
    <t>(739)</t>
  </si>
  <si>
    <t>(677)</t>
  </si>
  <si>
    <t>(84)</t>
  </si>
  <si>
    <t>4,090</t>
  </si>
  <si>
    <t>(863)</t>
  </si>
  <si>
    <t>(842)</t>
  </si>
  <si>
    <t>(840)</t>
  </si>
  <si>
    <t>(4,274)</t>
  </si>
  <si>
    <t>790</t>
  </si>
  <si>
    <t>(150)</t>
  </si>
  <si>
    <t>887</t>
  </si>
  <si>
    <t>(2,747)</t>
  </si>
  <si>
    <t>2,600</t>
  </si>
  <si>
    <t>Price</t>
  </si>
  <si>
    <t>Shares</t>
  </si>
  <si>
    <t>MC</t>
  </si>
  <si>
    <t>Cash</t>
  </si>
  <si>
    <t>Debt</t>
  </si>
  <si>
    <t>EV</t>
  </si>
  <si>
    <t>X</t>
  </si>
  <si>
    <t>Company Name</t>
  </si>
  <si>
    <t>Ticker</t>
  </si>
  <si>
    <t>Country</t>
  </si>
  <si>
    <t>Sector</t>
  </si>
  <si>
    <t>Industry</t>
  </si>
  <si>
    <t>$100 million would get you 1.57% of the company</t>
  </si>
  <si>
    <t>Quarter</t>
  </si>
  <si>
    <t>Period of Report</t>
  </si>
  <si>
    <t>CFFO</t>
  </si>
  <si>
    <t>CapEx</t>
  </si>
  <si>
    <t>FCF</t>
  </si>
  <si>
    <t>United States Steel Corporation</t>
  </si>
  <si>
    <t>Basic Materials</t>
  </si>
  <si>
    <t>USA</t>
  </si>
  <si>
    <t>Steel</t>
  </si>
  <si>
    <t>COGs</t>
  </si>
  <si>
    <t>SG&amp;A</t>
  </si>
  <si>
    <t>Depreciation, depletion, and amortization</t>
  </si>
  <si>
    <t>(Earnings) Loss from investees</t>
  </si>
  <si>
    <t>Gain on sale of Transtar</t>
  </si>
  <si>
    <t>Asset impairment charges</t>
  </si>
  <si>
    <t>Restrucuring and other charges</t>
  </si>
  <si>
    <t>Gain on equity investee transactions</t>
  </si>
  <si>
    <t>Net gain on sale of assets</t>
  </si>
  <si>
    <t>Other (gains) losses</t>
  </si>
  <si>
    <t>Total Operating Expenses</t>
  </si>
  <si>
    <t>Interest expense</t>
  </si>
  <si>
    <t>Interest income</t>
  </si>
  <si>
    <t>Loss on debt extinguisment</t>
  </si>
  <si>
    <t>Other financial costs (benefits)</t>
  </si>
  <si>
    <t>Net periodic benefit income</t>
  </si>
  <si>
    <t>Net Interest and other Financial (benefits) Costs</t>
  </si>
  <si>
    <t>Earnings Before Taxes</t>
  </si>
  <si>
    <t>Taxes</t>
  </si>
  <si>
    <t>Income attributable to noncontrolling interests</t>
  </si>
  <si>
    <t>Net Income attributale to United States Steel Corporations</t>
  </si>
  <si>
    <t>EPS - Basic</t>
  </si>
  <si>
    <t>EPS - Diluted</t>
  </si>
  <si>
    <t>Current Assets</t>
  </si>
  <si>
    <t>Cash &amp; cash equivalents</t>
  </si>
  <si>
    <t>AR</t>
  </si>
  <si>
    <t>Inventories</t>
  </si>
  <si>
    <t>Other current assets</t>
  </si>
  <si>
    <t>Non-current Assets</t>
  </si>
  <si>
    <t>Long-term restricted cash</t>
  </si>
  <si>
    <t>Investment and long-term receivables</t>
  </si>
  <si>
    <t>Operating lease assets</t>
  </si>
  <si>
    <t>Intangibles</t>
  </si>
  <si>
    <t>Deferred income tax benefits</t>
  </si>
  <si>
    <t>Other non-current assets</t>
  </si>
  <si>
    <t>Current Liabilities</t>
  </si>
  <si>
    <t>AP &amp; other accrued liabilities</t>
  </si>
  <si>
    <t>Payroll and benefits payable</t>
  </si>
  <si>
    <t>Accrued taxes</t>
  </si>
  <si>
    <t>Accrued interest</t>
  </si>
  <si>
    <t>Current operating lease liabilities</t>
  </si>
  <si>
    <t>Short-term debt and current maturities of long-term debt</t>
  </si>
  <si>
    <t>Non-current Liabilities</t>
  </si>
  <si>
    <t>Noncurrent operating lease liabilities</t>
  </si>
  <si>
    <t>Long-term debt, less unamortized discount and debt issuance costs</t>
  </si>
  <si>
    <t>Employee benefits</t>
  </si>
  <si>
    <t>Deferred income tax liabilities</t>
  </si>
  <si>
    <t>Deferred credits and other non-current liabilities</t>
  </si>
  <si>
    <t>Equity</t>
  </si>
  <si>
    <t>Common stock issued</t>
  </si>
  <si>
    <t>Treasury stock</t>
  </si>
  <si>
    <t>Additional paid-in capital</t>
  </si>
  <si>
    <t>Retained earnings</t>
  </si>
  <si>
    <t>Accumulated toher comprehensive (loss) income</t>
  </si>
  <si>
    <t>Total United States Steel Corporation stockholders' equity</t>
  </si>
  <si>
    <t>Noncontrolling interests</t>
  </si>
  <si>
    <t>Total Equity</t>
  </si>
  <si>
    <t>FY18</t>
  </si>
  <si>
    <t>FY19</t>
  </si>
  <si>
    <t>FY20</t>
  </si>
  <si>
    <t>FY21</t>
  </si>
  <si>
    <t>FY22</t>
  </si>
  <si>
    <t>Balance Sheet *in million</t>
  </si>
  <si>
    <t>Cash Flow *in millions</t>
  </si>
  <si>
    <t>Income Statement *in millions</t>
  </si>
  <si>
    <t>Revenue Breakdown</t>
  </si>
  <si>
    <t>Flat-rolled</t>
  </si>
  <si>
    <t>Mini mill</t>
  </si>
  <si>
    <t>USSE</t>
  </si>
  <si>
    <t>Tubular</t>
  </si>
  <si>
    <t xml:space="preserve">Other </t>
  </si>
  <si>
    <t>Total Revenue</t>
  </si>
  <si>
    <t xml:space="preserve"> </t>
  </si>
  <si>
    <t>EV/Share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</si>
</sst>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0000%"/>
  </numFmts>
  <fonts count="6" x14ac:knownFonts="1">
    <font>
      <sz val="11"/>
      <color theme="1"/>
      <name val="Calibri"/>
      <family val="2"/>
      <scheme val="minor"/>
    </font>
    <font>
      <b/>
      <sz val="11"/>
      <color theme="1"/>
      <name val="Calibri"/>
      <family val="2"/>
      <scheme val="minor"/>
    </font>
    <font>
      <b/>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0" fontId="1" fillId="0" borderId="2" xfId="0" applyFont="1" applyBorder="1"/>
    <xf numFmtId="164" fontId="0" fillId="0" borderId="0" xfId="0" applyNumberFormat="1"/>
    <xf numFmtId="0" fontId="1" fillId="0" borderId="3" xfId="0" applyFont="1" applyBorder="1"/>
    <xf numFmtId="3" fontId="0" fillId="0" borderId="0" xfId="0" applyNumberFormat="1"/>
    <xf numFmtId="0" fontId="1" fillId="0" borderId="4" xfId="0" applyFont="1" applyBorder="1"/>
    <xf numFmtId="165" fontId="0" fillId="0" borderId="0" xfId="0" applyNumberFormat="1"/>
    <xf numFmtId="0" fontId="2" fillId="2" borderId="0" xfId="0" applyFont="1" applyFill="1"/>
    <xf numFmtId="0" fontId="0" fillId="0" borderId="5" xfId="0" applyBorder="1"/>
    <xf numFmtId="0" fontId="1" fillId="0" borderId="0" xfId="0" applyFont="1"/>
    <xf numFmtId="0" fontId="0" fillId="3" borderId="0" xfId="0" applyFill="1"/>
    <xf numFmtId="0" fontId="3" fillId="3" borderId="0" xfId="0" applyFont="1" applyFill="1"/>
    <xf numFmtId="0" fontId="1" fillId="0" borderId="6" xfId="0" applyFont="1" applyBorder="1"/>
    <xf numFmtId="3" fontId="0" fillId="0" borderId="5" xfId="0" applyNumberFormat="1" applyBorder="1"/>
    <xf numFmtId="3" fontId="1" fillId="0" borderId="0" xfId="0" applyNumberFormat="1" applyFont="1"/>
    <xf numFmtId="3" fontId="3" fillId="3" borderId="0" xfId="0" applyNumberFormat="1" applyFont="1" applyFill="1"/>
    <xf numFmtId="3" fontId="0" fillId="3" borderId="0" xfId="0" applyNumberFormat="1" applyFill="1"/>
    <xf numFmtId="3" fontId="1" fillId="0" borderId="6" xfId="0" applyNumberFormat="1" applyFont="1" applyBorder="1"/>
    <xf numFmtId="3" fontId="2" fillId="2" borderId="0" xfId="0" applyNumberFormat="1" applyFont="1" applyFill="1"/>
    <xf numFmtId="2" fontId="0" fillId="0" borderId="0" xfId="0" applyNumberFormat="1"/>
    <xf numFmtId="0" fontId="1" fillId="0"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https://www.bing.com/financeapi/forcetrigger?t=a265bh&amp;q=XNYS%3aX&amp;form=skydnc</v>
    <v>Learn more on Bing</v>
  </rv>
  <rv s="1">
    <v>en-US</v>
    <v>a265bh</v>
    <v>268435456</v>
    <v>1</v>
    <v>Powered by Refinitiv</v>
    <v>0</v>
    <v>UNITED STATES STEEL CORPORATION (XNYS:X)</v>
    <v>2</v>
    <v>3</v>
    <v>Finance</v>
    <v>4</v>
    <v>39.249899999999997</v>
    <v>16.41</v>
    <v>2.2343999999999999</v>
    <v>0.315</v>
    <v>3.5290000000000001E-4</v>
    <v>1.1242E-2</v>
    <v>0.01</v>
    <v>USD</v>
    <v>United States Steel Corporation (U.S Steel) is an integrated steel producer, which is engaged in producing and selling steel products, including flat-rolled and tubular products, in North America and Europe. The Company’s operations in the United States also include iron ore and coke production facilities and real estate operations. Its operations in Europe also include coke production facilities. The Company operates through four segments: North American Flat-Rolled (Flat-Rolled), Mini Mill, U. S. Steel Europe (USSE) and Tubular Products (Tubular). Its Flat-Rolled segment is engaged in the production of slabs, strip mill plates, sheets and tin mill products, as well as all iron ore and coke production facilities in the United States. The Mini Mill segment produces hot-rolled, cold-rolled and coated sheets and electrical steels. The USSE segment includes U. S. Steel Kosice (USSK), U. S. Steels integrated steel plant and coke production facilities in Slovakia, and its subsidiaries.</v>
    <v>22740</v>
    <v>New York Stock Exchange</v>
    <v>XNYS</v>
    <v>XNYS</v>
    <v>ROOM 1500, 600 GRANT ST, PITTSBURGH, PA, 15219-2800 US</v>
    <v>28.79</v>
    <v>Metals &amp; Mining</v>
    <v>Stock</v>
    <v>44978.989652060154</v>
    <v>0</v>
    <v>28</v>
    <v>6420818673</v>
    <v>UNITED STATES STEEL CORPORATION</v>
    <v>UNITED STATES STEEL CORPORATION</v>
    <v>28.11</v>
    <v>3.1410999999999998</v>
    <v>28.02</v>
    <v>28.335000000000001</v>
    <v>28.35</v>
    <v>226603800</v>
    <v>X</v>
    <v>UNITED STATES STEEL CORPORATION (XNYS:X)</v>
    <v>6204994</v>
    <v>6358298</v>
    <v>2001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06DEC-B145-46DA-BAB8-9429989B6789}">
  <dimension ref="A1:G30"/>
  <sheetViews>
    <sheetView tabSelected="1" workbookViewId="0">
      <selection activeCell="C21" sqref="C21"/>
    </sheetView>
  </sheetViews>
  <sheetFormatPr defaultRowHeight="14.5" x14ac:dyDescent="0.35"/>
  <cols>
    <col min="2" max="2" width="10.08984375" bestFit="1" customWidth="1"/>
  </cols>
  <sheetData>
    <row r="1" spans="1:7" ht="15" thickBot="1" x14ac:dyDescent="0.4">
      <c r="A1" t="e" vm="1">
        <v>#VALUE!</v>
      </c>
    </row>
    <row r="2" spans="1:7" x14ac:dyDescent="0.35">
      <c r="A2" s="2" t="s">
        <v>2051</v>
      </c>
      <c r="B2" s="3" cm="1">
        <f t="array" ref="B2">_FV(A1,"Price")</f>
        <v>28.335000000000001</v>
      </c>
      <c r="E2">
        <v>100</v>
      </c>
    </row>
    <row r="3" spans="1:7" x14ac:dyDescent="0.35">
      <c r="A3" s="4" t="s">
        <v>2052</v>
      </c>
      <c r="B3" s="5" cm="1">
        <f t="array" ref="B3">_FV(A1,"Shares outstanding",TRUE)/1000000</f>
        <v>226.60380000000001</v>
      </c>
    </row>
    <row r="4" spans="1:7" x14ac:dyDescent="0.35">
      <c r="A4" s="4" t="s">
        <v>2053</v>
      </c>
      <c r="B4" s="3">
        <f>B2*B3</f>
        <v>6420.8186730000007</v>
      </c>
      <c r="E4" s="7">
        <f>E2/B4</f>
        <v>1.5574337961062055E-2</v>
      </c>
      <c r="G4" t="s">
        <v>2063</v>
      </c>
    </row>
    <row r="5" spans="1:7" x14ac:dyDescent="0.35">
      <c r="A5" s="4" t="s">
        <v>2054</v>
      </c>
      <c r="B5" s="5">
        <f>Model!W47</f>
        <v>3504</v>
      </c>
    </row>
    <row r="6" spans="1:7" x14ac:dyDescent="0.35">
      <c r="A6" s="4" t="s">
        <v>2055</v>
      </c>
      <c r="B6" s="5">
        <f>Model!W72+Model!W68+Model!W71</f>
        <v>4082</v>
      </c>
    </row>
    <row r="7" spans="1:7" ht="15" thickBot="1" x14ac:dyDescent="0.4">
      <c r="A7" s="6" t="s">
        <v>2056</v>
      </c>
      <c r="B7" s="3">
        <f>B4-B5+B6</f>
        <v>6998.8186730000007</v>
      </c>
    </row>
    <row r="10" spans="1:7" x14ac:dyDescent="0.35">
      <c r="A10" s="21" t="s">
        <v>2146</v>
      </c>
      <c r="B10" s="3">
        <f>B7/B3</f>
        <v>30.88570744621229</v>
      </c>
    </row>
    <row r="30" spans="2:2" x14ac:dyDescent="0.35">
      <c r="B30" t="s">
        <v>2145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9CC1F-57A3-4B9A-AA50-C133093C624E}">
  <dimension ref="A4:B8"/>
  <sheetViews>
    <sheetView workbookViewId="0">
      <selection activeCell="D9" sqref="D9"/>
    </sheetView>
  </sheetViews>
  <sheetFormatPr defaultRowHeight="14.5" x14ac:dyDescent="0.35"/>
  <cols>
    <col min="1" max="1" width="16.26953125" customWidth="1"/>
  </cols>
  <sheetData>
    <row r="4" spans="1:2" x14ac:dyDescent="0.35">
      <c r="A4" t="s">
        <v>2058</v>
      </c>
      <c r="B4" t="s">
        <v>2069</v>
      </c>
    </row>
    <row r="5" spans="1:2" x14ac:dyDescent="0.35">
      <c r="A5" t="s">
        <v>2059</v>
      </c>
      <c r="B5" t="s">
        <v>2057</v>
      </c>
    </row>
    <row r="6" spans="1:2" x14ac:dyDescent="0.35">
      <c r="A6" t="s">
        <v>2060</v>
      </c>
      <c r="B6" t="s">
        <v>2071</v>
      </c>
    </row>
    <row r="7" spans="1:2" x14ac:dyDescent="0.35">
      <c r="A7" t="s">
        <v>2061</v>
      </c>
      <c r="B7" t="s">
        <v>2070</v>
      </c>
    </row>
    <row r="8" spans="1:2" x14ac:dyDescent="0.35">
      <c r="A8" t="s">
        <v>2062</v>
      </c>
      <c r="B8" t="s">
        <v>2072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DA138-BC13-45BF-AFEA-F28C9436A511}">
  <dimension ref="B1:AB93"/>
  <sheetViews>
    <sheetView workbookViewId="0">
      <pane xSplit="2" ySplit="3" topLeftCell="C43" activePane="bottomRight" state="frozen"/>
      <selection pane="topRight" activeCell="C1" sqref="C1"/>
      <selection pane="bottomLeft" activeCell="A4" sqref="A4"/>
      <selection pane="bottomRight" activeCell="AB15" sqref="AB15"/>
    </sheetView>
  </sheetViews>
  <sheetFormatPr defaultRowHeight="14.5" x14ac:dyDescent="0.35"/>
  <sheetData>
    <row r="1" spans="2:28" x14ac:dyDescent="0.35">
      <c r="B1" t="s">
        <v>2064</v>
      </c>
      <c r="S1" t="s">
        <v>2130</v>
      </c>
      <c r="T1" t="s">
        <v>2131</v>
      </c>
      <c r="U1" t="s">
        <v>2132</v>
      </c>
      <c r="V1" t="s">
        <v>2133</v>
      </c>
      <c r="W1" t="s">
        <v>2134</v>
      </c>
    </row>
    <row r="2" spans="2:28" x14ac:dyDescent="0.35">
      <c r="B2" t="s">
        <v>2065</v>
      </c>
      <c r="Q2">
        <v>2016</v>
      </c>
      <c r="R2">
        <v>2017</v>
      </c>
      <c r="S2">
        <v>2018</v>
      </c>
      <c r="T2">
        <v>2019</v>
      </c>
      <c r="U2">
        <v>2020</v>
      </c>
      <c r="V2">
        <v>2021</v>
      </c>
      <c r="W2">
        <v>2022</v>
      </c>
    </row>
    <row r="4" spans="2:28" s="8" customFormat="1" x14ac:dyDescent="0.35">
      <c r="B4" s="8" t="s">
        <v>2138</v>
      </c>
      <c r="C4" s="19"/>
      <c r="D4" s="19"/>
      <c r="E4" s="19"/>
      <c r="F4" s="19"/>
      <c r="G4" s="19"/>
      <c r="H4" s="19"/>
      <c r="I4" s="19"/>
      <c r="J4" s="19"/>
      <c r="K4" s="19"/>
      <c r="L4" s="19"/>
      <c r="M4" s="19"/>
      <c r="N4" s="19"/>
      <c r="O4" s="19"/>
      <c r="P4" s="19"/>
      <c r="Q4" s="19"/>
      <c r="R4" s="19"/>
      <c r="S4" s="19"/>
      <c r="T4" s="19"/>
      <c r="U4" s="19"/>
      <c r="V4" s="19"/>
      <c r="W4" s="19"/>
      <c r="X4" s="19"/>
    </row>
    <row r="5" spans="2:28" x14ac:dyDescent="0.35">
      <c r="B5" t="s">
        <v>2139</v>
      </c>
      <c r="C5" s="5"/>
      <c r="D5" s="5"/>
      <c r="E5" s="5"/>
      <c r="F5" s="5"/>
      <c r="G5" s="5"/>
      <c r="H5" s="5"/>
      <c r="I5" s="5"/>
      <c r="J5" s="5"/>
      <c r="K5" s="5"/>
      <c r="L5" s="5"/>
      <c r="M5" s="5"/>
      <c r="N5" s="5"/>
      <c r="O5" s="5"/>
      <c r="P5" s="5"/>
      <c r="Q5" s="5">
        <v>7507</v>
      </c>
      <c r="R5" s="5">
        <v>8297</v>
      </c>
      <c r="S5" s="5">
        <v>9681</v>
      </c>
      <c r="T5" s="5">
        <v>9279</v>
      </c>
      <c r="U5" s="5">
        <v>7071</v>
      </c>
      <c r="V5" s="5">
        <v>12180</v>
      </c>
      <c r="W5" s="5">
        <v>12522</v>
      </c>
      <c r="X5" s="5"/>
    </row>
    <row r="6" spans="2:28" x14ac:dyDescent="0.35">
      <c r="B6" t="s">
        <v>2140</v>
      </c>
      <c r="C6" s="5"/>
      <c r="D6" s="5"/>
      <c r="E6" s="5"/>
      <c r="F6" s="5"/>
      <c r="G6" s="5"/>
      <c r="H6" s="5"/>
      <c r="I6" s="5"/>
      <c r="J6" s="5"/>
      <c r="K6" s="5"/>
      <c r="L6" s="5"/>
      <c r="M6" s="5"/>
      <c r="N6" s="5"/>
      <c r="O6" s="5"/>
      <c r="P6" s="5"/>
      <c r="Q6" s="5">
        <v>0</v>
      </c>
      <c r="R6" s="5">
        <v>0</v>
      </c>
      <c r="S6" s="5">
        <v>0</v>
      </c>
      <c r="T6" s="5">
        <v>0</v>
      </c>
      <c r="U6" s="5">
        <v>0</v>
      </c>
      <c r="V6" s="5">
        <v>3008</v>
      </c>
      <c r="W6" s="5">
        <v>2681</v>
      </c>
      <c r="X6" s="5"/>
    </row>
    <row r="7" spans="2:28" x14ac:dyDescent="0.35">
      <c r="B7" t="s">
        <v>2141</v>
      </c>
      <c r="C7" s="5"/>
      <c r="D7" s="5"/>
      <c r="E7" s="5"/>
      <c r="F7" s="5"/>
      <c r="G7" s="5"/>
      <c r="H7" s="5"/>
      <c r="I7" s="5"/>
      <c r="J7" s="5"/>
      <c r="K7" s="5"/>
      <c r="L7" s="5"/>
      <c r="M7" s="5"/>
      <c r="N7" s="5"/>
      <c r="O7" s="5"/>
      <c r="P7" s="5"/>
      <c r="Q7" s="5">
        <v>2243</v>
      </c>
      <c r="R7" s="5">
        <v>2949</v>
      </c>
      <c r="S7" s="5">
        <v>3205</v>
      </c>
      <c r="T7" s="5">
        <v>2417</v>
      </c>
      <c r="U7" s="5">
        <v>1967</v>
      </c>
      <c r="V7" s="5">
        <v>4262</v>
      </c>
      <c r="W7" s="5">
        <v>4243</v>
      </c>
      <c r="X7" s="5"/>
    </row>
    <row r="8" spans="2:28" x14ac:dyDescent="0.35">
      <c r="B8" t="s">
        <v>2142</v>
      </c>
      <c r="C8" s="5"/>
      <c r="D8" s="5"/>
      <c r="E8" s="5"/>
      <c r="F8" s="5"/>
      <c r="G8" s="5"/>
      <c r="H8" s="5"/>
      <c r="I8" s="5"/>
      <c r="J8" s="5"/>
      <c r="K8" s="5"/>
      <c r="L8" s="5"/>
      <c r="M8" s="5"/>
      <c r="N8" s="5"/>
      <c r="O8" s="5"/>
      <c r="P8" s="5"/>
      <c r="Q8" s="5">
        <v>449</v>
      </c>
      <c r="R8" s="5">
        <v>944</v>
      </c>
      <c r="S8" s="5">
        <v>1231</v>
      </c>
      <c r="T8" s="5">
        <v>1188</v>
      </c>
      <c r="U8" s="5">
        <v>639</v>
      </c>
      <c r="V8" s="5">
        <v>789</v>
      </c>
      <c r="W8" s="5">
        <v>1611</v>
      </c>
      <c r="X8" s="5"/>
    </row>
    <row r="9" spans="2:28" s="9" customFormat="1" x14ac:dyDescent="0.35">
      <c r="B9" s="9" t="s">
        <v>2143</v>
      </c>
      <c r="C9" s="14"/>
      <c r="D9" s="14"/>
      <c r="E9" s="14"/>
      <c r="F9" s="14"/>
      <c r="G9" s="14"/>
      <c r="H9" s="14"/>
      <c r="I9" s="14"/>
      <c r="J9" s="14"/>
      <c r="K9" s="14"/>
      <c r="L9" s="14"/>
      <c r="M9" s="14"/>
      <c r="N9" s="14"/>
      <c r="O9" s="14"/>
      <c r="P9" s="14"/>
      <c r="Q9" s="14">
        <v>62</v>
      </c>
      <c r="R9" s="14">
        <v>60</v>
      </c>
      <c r="S9" s="14">
        <v>61</v>
      </c>
      <c r="T9" s="14">
        <v>53</v>
      </c>
      <c r="U9" s="14">
        <v>64</v>
      </c>
      <c r="V9" s="14">
        <v>36</v>
      </c>
      <c r="W9" s="14">
        <v>8</v>
      </c>
      <c r="X9" s="14"/>
    </row>
    <row r="10" spans="2:28" s="10" customFormat="1" x14ac:dyDescent="0.35">
      <c r="B10" s="10" t="s">
        <v>2144</v>
      </c>
      <c r="C10" s="15"/>
      <c r="D10" s="15"/>
      <c r="E10" s="15"/>
      <c r="F10" s="15"/>
      <c r="G10" s="15"/>
      <c r="H10" s="15"/>
      <c r="I10" s="15"/>
      <c r="J10" s="15"/>
      <c r="K10" s="15"/>
      <c r="L10" s="15"/>
      <c r="M10" s="15"/>
      <c r="N10" s="15"/>
      <c r="O10" s="15"/>
      <c r="P10" s="15"/>
      <c r="Q10" s="15">
        <f t="shared" ref="Q10:V10" si="0">SUM(Q5:Q9)</f>
        <v>10261</v>
      </c>
      <c r="R10" s="15">
        <f t="shared" si="0"/>
        <v>12250</v>
      </c>
      <c r="S10" s="15">
        <f t="shared" si="0"/>
        <v>14178</v>
      </c>
      <c r="T10" s="15">
        <f t="shared" si="0"/>
        <v>12937</v>
      </c>
      <c r="U10" s="15">
        <f t="shared" si="0"/>
        <v>9741</v>
      </c>
      <c r="V10" s="15">
        <f t="shared" si="0"/>
        <v>20275</v>
      </c>
      <c r="W10" s="15">
        <f>SUM(W5:W9)</f>
        <v>21065</v>
      </c>
      <c r="X10" s="15"/>
    </row>
    <row r="11" spans="2:28" x14ac:dyDescent="0.35">
      <c r="C11" s="5"/>
      <c r="D11" s="5"/>
      <c r="E11" s="5"/>
      <c r="F11" s="5"/>
      <c r="G11" s="5"/>
      <c r="H11" s="5"/>
      <c r="I11" s="5"/>
      <c r="J11" s="5"/>
      <c r="K11" s="5"/>
      <c r="L11" s="5"/>
      <c r="M11" s="5"/>
      <c r="N11" s="5"/>
      <c r="O11" s="5"/>
      <c r="P11" s="5"/>
      <c r="Q11" s="5"/>
      <c r="R11" s="5"/>
      <c r="S11" s="5"/>
      <c r="T11" s="5"/>
      <c r="U11" s="5"/>
      <c r="V11" s="5"/>
      <c r="W11" s="5"/>
      <c r="X11" s="5"/>
    </row>
    <row r="12" spans="2:28" x14ac:dyDescent="0.35">
      <c r="C12" s="5"/>
      <c r="D12" s="5"/>
      <c r="E12" s="5"/>
      <c r="F12" s="5"/>
      <c r="G12" s="5"/>
      <c r="H12" s="5"/>
      <c r="I12" s="5"/>
      <c r="J12" s="5"/>
      <c r="K12" s="5"/>
      <c r="L12" s="5"/>
      <c r="M12" s="5"/>
      <c r="N12" s="5"/>
      <c r="O12" s="5"/>
      <c r="P12" s="5"/>
      <c r="Q12" s="5"/>
      <c r="R12" s="5"/>
      <c r="S12" s="5"/>
      <c r="T12" s="5"/>
      <c r="U12" s="5"/>
      <c r="V12" s="5"/>
      <c r="W12" s="5"/>
      <c r="X12" s="5"/>
    </row>
    <row r="13" spans="2:28" s="8" customFormat="1" x14ac:dyDescent="0.35">
      <c r="B13" s="8" t="s">
        <v>2137</v>
      </c>
      <c r="C13" s="19"/>
      <c r="D13" s="19"/>
      <c r="E13" s="19"/>
      <c r="F13" s="19"/>
      <c r="G13" s="19"/>
      <c r="H13" s="19"/>
      <c r="I13" s="19"/>
      <c r="J13" s="19"/>
      <c r="K13" s="19"/>
      <c r="L13" s="19"/>
      <c r="M13" s="19"/>
      <c r="N13" s="19"/>
      <c r="O13" s="19"/>
      <c r="P13" s="19"/>
      <c r="Q13" s="19"/>
      <c r="R13" s="19"/>
      <c r="S13" s="19"/>
      <c r="T13" s="19"/>
      <c r="U13" s="19"/>
      <c r="V13" s="19"/>
      <c r="W13" s="19"/>
      <c r="X13" s="19"/>
    </row>
    <row r="14" spans="2:28" x14ac:dyDescent="0.35">
      <c r="B14" t="s">
        <v>416</v>
      </c>
      <c r="C14" s="5"/>
      <c r="D14" s="5"/>
      <c r="E14" s="5"/>
      <c r="F14" s="5"/>
      <c r="G14" s="5"/>
      <c r="H14" s="5"/>
      <c r="I14" s="5"/>
      <c r="J14" s="5"/>
      <c r="K14" s="5"/>
      <c r="L14" s="5"/>
      <c r="M14" s="5"/>
      <c r="N14" s="5"/>
      <c r="O14" s="5"/>
      <c r="P14" s="5"/>
      <c r="Q14" s="5">
        <v>10261</v>
      </c>
      <c r="R14" s="5">
        <v>12250</v>
      </c>
      <c r="S14" s="5">
        <v>14178</v>
      </c>
      <c r="T14" s="5">
        <v>12937</v>
      </c>
      <c r="U14" s="5">
        <v>9741</v>
      </c>
      <c r="V14" s="5">
        <v>20275</v>
      </c>
      <c r="W14" s="5">
        <v>21065</v>
      </c>
      <c r="X14" s="5"/>
    </row>
    <row r="15" spans="2:28" s="9" customFormat="1" x14ac:dyDescent="0.35">
      <c r="B15" s="9" t="s">
        <v>2073</v>
      </c>
      <c r="C15" s="14"/>
      <c r="D15" s="14"/>
      <c r="E15" s="14"/>
      <c r="F15" s="14"/>
      <c r="G15" s="14"/>
      <c r="H15" s="14"/>
      <c r="I15" s="14"/>
      <c r="J15" s="14"/>
      <c r="K15" s="14"/>
      <c r="L15" s="14"/>
      <c r="M15" s="14"/>
      <c r="N15" s="14"/>
      <c r="O15" s="14"/>
      <c r="P15" s="14"/>
      <c r="Q15" s="14">
        <v>-9608</v>
      </c>
      <c r="R15" s="14">
        <v>-10858</v>
      </c>
      <c r="S15" s="14">
        <v>-12305</v>
      </c>
      <c r="T15" s="14">
        <v>-12082</v>
      </c>
      <c r="U15" s="14">
        <v>-9555</v>
      </c>
      <c r="V15" s="14">
        <v>-14533</v>
      </c>
      <c r="W15" s="14">
        <v>-16777</v>
      </c>
      <c r="X15" s="14"/>
      <c r="AB15" s="9" t="s">
        <v>2145</v>
      </c>
    </row>
    <row r="16" spans="2:28" x14ac:dyDescent="0.35">
      <c r="B16" t="s">
        <v>418</v>
      </c>
      <c r="C16" s="5"/>
      <c r="D16" s="5"/>
      <c r="E16" s="5"/>
      <c r="F16" s="5"/>
      <c r="G16" s="5"/>
      <c r="H16" s="5"/>
      <c r="I16" s="5"/>
      <c r="J16" s="5"/>
      <c r="K16" s="5"/>
      <c r="L16" s="5"/>
      <c r="M16" s="5"/>
      <c r="N16" s="5"/>
      <c r="O16" s="5">
        <f t="shared" ref="O16" si="1">SUM(O14:O15)</f>
        <v>0</v>
      </c>
      <c r="P16" s="5">
        <f t="shared" ref="P16" si="2">SUM(P14:P15)</f>
        <v>0</v>
      </c>
      <c r="Q16" s="5">
        <f t="shared" ref="Q16" si="3">SUM(Q14:Q15)</f>
        <v>653</v>
      </c>
      <c r="R16" s="5">
        <f t="shared" ref="R16" si="4">SUM(R14:R15)</f>
        <v>1392</v>
      </c>
      <c r="S16" s="5">
        <f t="shared" ref="S16:V16" si="5">SUM(S14:S15)</f>
        <v>1873</v>
      </c>
      <c r="T16" s="5">
        <f t="shared" si="5"/>
        <v>855</v>
      </c>
      <c r="U16" s="5">
        <f t="shared" si="5"/>
        <v>186</v>
      </c>
      <c r="V16" s="5">
        <f t="shared" si="5"/>
        <v>5742</v>
      </c>
      <c r="W16" s="5">
        <f>SUM(W14:W15)</f>
        <v>4288</v>
      </c>
      <c r="X16" s="5"/>
    </row>
    <row r="17" spans="2:24" s="12" customFormat="1" x14ac:dyDescent="0.35">
      <c r="B17" s="12" t="s">
        <v>420</v>
      </c>
      <c r="C17" s="16"/>
      <c r="D17" s="16"/>
      <c r="E17" s="16"/>
      <c r="F17" s="16"/>
      <c r="G17" s="16"/>
      <c r="H17" s="16"/>
      <c r="I17" s="16"/>
      <c r="J17" s="16"/>
      <c r="K17" s="16"/>
      <c r="L17" s="16"/>
      <c r="M17" s="16"/>
      <c r="N17" s="16"/>
      <c r="O17" s="16"/>
      <c r="P17" s="16"/>
      <c r="Q17" s="16"/>
      <c r="R17" s="16"/>
      <c r="S17" s="16"/>
      <c r="T17" s="16"/>
      <c r="U17" s="16"/>
      <c r="V17" s="16"/>
      <c r="W17" s="16"/>
      <c r="X17" s="16"/>
    </row>
    <row r="18" spans="2:24" x14ac:dyDescent="0.35">
      <c r="B18" t="s">
        <v>2074</v>
      </c>
      <c r="C18" s="5"/>
      <c r="D18" s="5"/>
      <c r="E18" s="5"/>
      <c r="F18" s="5"/>
      <c r="G18" s="5"/>
      <c r="H18" s="5"/>
      <c r="I18" s="5"/>
      <c r="J18" s="5"/>
      <c r="K18" s="5"/>
      <c r="L18" s="5"/>
      <c r="M18" s="5"/>
      <c r="N18" s="5"/>
      <c r="O18" s="5"/>
      <c r="P18" s="5"/>
      <c r="Q18" s="5">
        <v>306</v>
      </c>
      <c r="R18" s="5">
        <v>320</v>
      </c>
      <c r="S18" s="5">
        <v>336</v>
      </c>
      <c r="T18" s="5">
        <v>289</v>
      </c>
      <c r="U18" s="5">
        <v>277</v>
      </c>
      <c r="V18" s="5">
        <v>426</v>
      </c>
      <c r="W18" s="5">
        <v>422</v>
      </c>
      <c r="X18" s="5"/>
    </row>
    <row r="19" spans="2:24" x14ac:dyDescent="0.35">
      <c r="B19" t="s">
        <v>2075</v>
      </c>
      <c r="C19" s="5"/>
      <c r="D19" s="5"/>
      <c r="E19" s="5"/>
      <c r="F19" s="5"/>
      <c r="G19" s="5"/>
      <c r="H19" s="5"/>
      <c r="I19" s="5"/>
      <c r="J19" s="5"/>
      <c r="K19" s="5"/>
      <c r="L19" s="5"/>
      <c r="M19" s="5"/>
      <c r="N19" s="5"/>
      <c r="O19" s="5"/>
      <c r="P19" s="5"/>
      <c r="Q19" s="5">
        <v>507</v>
      </c>
      <c r="R19" s="5">
        <v>501</v>
      </c>
      <c r="S19" s="5">
        <v>521</v>
      </c>
      <c r="T19" s="5">
        <v>616</v>
      </c>
      <c r="U19" s="5">
        <v>643</v>
      </c>
      <c r="V19" s="5">
        <v>791</v>
      </c>
      <c r="W19" s="5">
        <v>791</v>
      </c>
      <c r="X19" s="5"/>
    </row>
    <row r="20" spans="2:24" x14ac:dyDescent="0.35">
      <c r="B20" t="s">
        <v>2076</v>
      </c>
      <c r="C20" s="5"/>
      <c r="D20" s="5"/>
      <c r="E20" s="5"/>
      <c r="F20" s="5"/>
      <c r="G20" s="5"/>
      <c r="H20" s="5"/>
      <c r="I20" s="5"/>
      <c r="J20" s="5"/>
      <c r="K20" s="5"/>
      <c r="L20" s="5"/>
      <c r="M20" s="5"/>
      <c r="N20" s="5"/>
      <c r="O20" s="5"/>
      <c r="P20" s="5"/>
      <c r="Q20" s="5">
        <v>-98</v>
      </c>
      <c r="R20" s="5">
        <v>-44</v>
      </c>
      <c r="S20" s="5">
        <v>-61</v>
      </c>
      <c r="T20" s="5">
        <v>-79</v>
      </c>
      <c r="U20" s="5">
        <v>117</v>
      </c>
      <c r="V20" s="5">
        <v>-170</v>
      </c>
      <c r="W20" s="5">
        <v>-243</v>
      </c>
      <c r="X20" s="5"/>
    </row>
    <row r="21" spans="2:24" x14ac:dyDescent="0.35">
      <c r="B21" t="s">
        <v>2077</v>
      </c>
      <c r="C21" s="5"/>
      <c r="D21" s="5"/>
      <c r="E21" s="5"/>
      <c r="F21" s="5"/>
      <c r="G21" s="5"/>
      <c r="H21" s="5"/>
      <c r="I21" s="5"/>
      <c r="J21" s="5"/>
      <c r="K21" s="5"/>
      <c r="L21" s="5"/>
      <c r="M21" s="5"/>
      <c r="N21" s="5"/>
      <c r="O21" s="5"/>
      <c r="P21" s="5"/>
      <c r="Q21" s="5">
        <v>0</v>
      </c>
      <c r="R21" s="5">
        <v>0</v>
      </c>
      <c r="S21" s="5">
        <v>0</v>
      </c>
      <c r="T21" s="5">
        <v>0</v>
      </c>
      <c r="U21" s="5">
        <v>0</v>
      </c>
      <c r="V21" s="5">
        <v>-506</v>
      </c>
      <c r="W21" s="5">
        <v>0</v>
      </c>
      <c r="X21" s="5"/>
    </row>
    <row r="22" spans="2:24" x14ac:dyDescent="0.35">
      <c r="B22" t="s">
        <v>2078</v>
      </c>
      <c r="C22" s="5"/>
      <c r="D22" s="5"/>
      <c r="E22" s="5"/>
      <c r="F22" s="5"/>
      <c r="G22" s="5"/>
      <c r="H22" s="5"/>
      <c r="I22" s="5"/>
      <c r="J22" s="5"/>
      <c r="K22" s="5"/>
      <c r="L22" s="5"/>
      <c r="M22" s="5"/>
      <c r="N22" s="5"/>
      <c r="O22" s="5"/>
      <c r="P22" s="5"/>
      <c r="Q22" s="5">
        <v>14</v>
      </c>
      <c r="R22" s="5">
        <v>0</v>
      </c>
      <c r="S22" s="5">
        <v>0</v>
      </c>
      <c r="T22" s="5">
        <v>0</v>
      </c>
      <c r="U22" s="5">
        <v>263</v>
      </c>
      <c r="V22" s="5">
        <v>273</v>
      </c>
      <c r="W22" s="5">
        <v>163</v>
      </c>
      <c r="X22" s="5"/>
    </row>
    <row r="23" spans="2:24" x14ac:dyDescent="0.35">
      <c r="B23" t="s">
        <v>2079</v>
      </c>
      <c r="C23" s="5"/>
      <c r="D23" s="5"/>
      <c r="E23" s="5"/>
      <c r="F23" s="5"/>
      <c r="G23" s="5"/>
      <c r="H23" s="5"/>
      <c r="I23" s="5"/>
      <c r="J23" s="5"/>
      <c r="K23" s="5"/>
      <c r="L23" s="5"/>
      <c r="M23" s="5"/>
      <c r="N23" s="5"/>
      <c r="O23" s="5"/>
      <c r="P23" s="5"/>
      <c r="Q23" s="5">
        <v>122</v>
      </c>
      <c r="R23" s="5">
        <v>31</v>
      </c>
      <c r="S23" s="5">
        <v>0</v>
      </c>
      <c r="T23" s="5">
        <v>275</v>
      </c>
      <c r="U23" s="5">
        <v>138</v>
      </c>
      <c r="V23" s="5">
        <v>128</v>
      </c>
      <c r="W23" s="5">
        <v>48</v>
      </c>
      <c r="X23" s="5"/>
    </row>
    <row r="24" spans="2:24" x14ac:dyDescent="0.35">
      <c r="B24" t="s">
        <v>2080</v>
      </c>
      <c r="C24" s="5"/>
      <c r="D24" s="5"/>
      <c r="E24" s="5"/>
      <c r="F24" s="5"/>
      <c r="G24" s="5"/>
      <c r="H24" s="5"/>
      <c r="I24" s="5"/>
      <c r="J24" s="5"/>
      <c r="K24" s="5"/>
      <c r="L24" s="5"/>
      <c r="M24" s="5"/>
      <c r="N24" s="5"/>
      <c r="O24" s="5"/>
      <c r="P24" s="5"/>
      <c r="Q24" s="5">
        <v>0</v>
      </c>
      <c r="R24" s="5">
        <f>-2-72</f>
        <v>-74</v>
      </c>
      <c r="S24" s="5">
        <v>-38</v>
      </c>
      <c r="T24" s="5">
        <v>0</v>
      </c>
      <c r="U24" s="5">
        <v>-31</v>
      </c>
      <c r="V24" s="5">
        <v>-111</v>
      </c>
      <c r="W24" s="5">
        <v>-6</v>
      </c>
      <c r="X24" s="5"/>
    </row>
    <row r="25" spans="2:24" x14ac:dyDescent="0.35">
      <c r="B25" t="s">
        <v>2081</v>
      </c>
      <c r="C25" s="5"/>
      <c r="D25" s="5"/>
      <c r="E25" s="5"/>
      <c r="F25" s="5"/>
      <c r="G25" s="5"/>
      <c r="H25" s="5"/>
      <c r="I25" s="5"/>
      <c r="J25" s="5"/>
      <c r="K25" s="5"/>
      <c r="L25" s="5"/>
      <c r="M25" s="5"/>
      <c r="N25" s="5"/>
      <c r="O25" s="5"/>
      <c r="P25" s="5"/>
      <c r="Q25" s="5">
        <v>5</v>
      </c>
      <c r="R25" s="5">
        <v>-5</v>
      </c>
      <c r="S25" s="5">
        <v>-6</v>
      </c>
      <c r="T25" s="5">
        <v>-1</v>
      </c>
      <c r="U25" s="5">
        <v>-149</v>
      </c>
      <c r="V25" s="5">
        <v>-7</v>
      </c>
      <c r="W25" s="5">
        <v>-12</v>
      </c>
      <c r="X25" s="5"/>
    </row>
    <row r="26" spans="2:24" s="9" customFormat="1" x14ac:dyDescent="0.35">
      <c r="B26" s="9" t="s">
        <v>2082</v>
      </c>
      <c r="C26" s="14"/>
      <c r="D26" s="14"/>
      <c r="E26" s="14"/>
      <c r="F26" s="14"/>
      <c r="G26" s="14"/>
      <c r="H26" s="14"/>
      <c r="I26" s="14"/>
      <c r="J26" s="14"/>
      <c r="K26" s="14"/>
      <c r="L26" s="14"/>
      <c r="M26" s="14"/>
      <c r="N26" s="14"/>
      <c r="O26" s="14"/>
      <c r="P26" s="14"/>
      <c r="Q26" s="14">
        <v>-2</v>
      </c>
      <c r="R26" s="14">
        <v>-6</v>
      </c>
      <c r="S26" s="14">
        <v>-3</v>
      </c>
      <c r="T26" s="14">
        <v>-15</v>
      </c>
      <c r="U26" s="14">
        <v>3</v>
      </c>
      <c r="V26" s="14">
        <v>-28</v>
      </c>
      <c r="W26" s="14">
        <v>-35</v>
      </c>
      <c r="X26" s="14"/>
    </row>
    <row r="27" spans="2:24" s="13" customFormat="1" x14ac:dyDescent="0.35">
      <c r="B27" s="13" t="s">
        <v>2083</v>
      </c>
      <c r="C27" s="18"/>
      <c r="D27" s="18"/>
      <c r="E27" s="18"/>
      <c r="F27" s="18"/>
      <c r="G27" s="18"/>
      <c r="H27" s="18"/>
      <c r="I27" s="18"/>
      <c r="J27" s="18"/>
      <c r="K27" s="18"/>
      <c r="L27" s="18"/>
      <c r="M27" s="18"/>
      <c r="N27" s="18"/>
      <c r="O27" s="18">
        <f t="shared" ref="O27" si="6">SUM(O18:O26)</f>
        <v>0</v>
      </c>
      <c r="P27" s="18">
        <f t="shared" ref="P27" si="7">SUM(P18:P26)</f>
        <v>0</v>
      </c>
      <c r="Q27" s="18">
        <f t="shared" ref="Q27" si="8">SUM(Q18:Q26)</f>
        <v>854</v>
      </c>
      <c r="R27" s="18">
        <f t="shared" ref="R27" si="9">SUM(R18:R26)</f>
        <v>723</v>
      </c>
      <c r="S27" s="18">
        <f t="shared" ref="S27:V27" si="10">SUM(S18:S26)</f>
        <v>749</v>
      </c>
      <c r="T27" s="18">
        <f t="shared" si="10"/>
        <v>1085</v>
      </c>
      <c r="U27" s="18">
        <f t="shared" si="10"/>
        <v>1261</v>
      </c>
      <c r="V27" s="18">
        <f t="shared" si="10"/>
        <v>796</v>
      </c>
      <c r="W27" s="18">
        <f>SUM(W18:W26)</f>
        <v>1128</v>
      </c>
      <c r="X27" s="18"/>
    </row>
    <row r="28" spans="2:24" s="10" customFormat="1" x14ac:dyDescent="0.35">
      <c r="B28" s="10" t="s">
        <v>432</v>
      </c>
      <c r="C28" s="15"/>
      <c r="D28" s="15"/>
      <c r="E28" s="15"/>
      <c r="F28" s="15"/>
      <c r="G28" s="15"/>
      <c r="H28" s="15"/>
      <c r="I28" s="15"/>
      <c r="J28" s="15"/>
      <c r="K28" s="15"/>
      <c r="L28" s="15"/>
      <c r="M28" s="15"/>
      <c r="N28" s="15"/>
      <c r="O28" s="15">
        <f t="shared" ref="O28" si="11">O16-O27</f>
        <v>0</v>
      </c>
      <c r="P28" s="15">
        <f t="shared" ref="P28" si="12">P16-P27</f>
        <v>0</v>
      </c>
      <c r="Q28" s="15">
        <f t="shared" ref="Q28" si="13">Q16-Q27</f>
        <v>-201</v>
      </c>
      <c r="R28" s="15">
        <f t="shared" ref="R28" si="14">R16-R27</f>
        <v>669</v>
      </c>
      <c r="S28" s="15">
        <f t="shared" ref="S28:V28" si="15">S16-S27</f>
        <v>1124</v>
      </c>
      <c r="T28" s="15">
        <f t="shared" si="15"/>
        <v>-230</v>
      </c>
      <c r="U28" s="15">
        <f t="shared" si="15"/>
        <v>-1075</v>
      </c>
      <c r="V28" s="15">
        <f t="shared" si="15"/>
        <v>4946</v>
      </c>
      <c r="W28" s="15">
        <f>W16-W27</f>
        <v>3160</v>
      </c>
      <c r="X28" s="15"/>
    </row>
    <row r="29" spans="2:24" x14ac:dyDescent="0.35">
      <c r="B29" t="s">
        <v>2084</v>
      </c>
      <c r="C29" s="5"/>
      <c r="D29" s="5"/>
      <c r="E29" s="5"/>
      <c r="F29" s="5"/>
      <c r="G29" s="5"/>
      <c r="H29" s="5"/>
      <c r="I29" s="5"/>
      <c r="J29" s="5"/>
      <c r="K29" s="5"/>
      <c r="L29" s="5"/>
      <c r="M29" s="5"/>
      <c r="N29" s="5"/>
      <c r="O29" s="5"/>
      <c r="P29" s="5"/>
      <c r="Q29" s="5">
        <v>230</v>
      </c>
      <c r="R29" s="5">
        <v>226</v>
      </c>
      <c r="S29" s="5">
        <v>168</v>
      </c>
      <c r="T29" s="5">
        <v>142</v>
      </c>
      <c r="U29" s="5">
        <v>280</v>
      </c>
      <c r="V29" s="5">
        <v>313</v>
      </c>
      <c r="W29" s="5">
        <v>159</v>
      </c>
      <c r="X29" s="5"/>
    </row>
    <row r="30" spans="2:24" x14ac:dyDescent="0.35">
      <c r="B30" t="s">
        <v>2085</v>
      </c>
      <c r="C30" s="5"/>
      <c r="D30" s="5"/>
      <c r="E30" s="5"/>
      <c r="F30" s="5"/>
      <c r="G30" s="5"/>
      <c r="H30" s="5"/>
      <c r="I30" s="5"/>
      <c r="J30" s="5"/>
      <c r="K30" s="5"/>
      <c r="L30" s="5"/>
      <c r="M30" s="5"/>
      <c r="N30" s="5"/>
      <c r="O30" s="5"/>
      <c r="P30" s="5"/>
      <c r="Q30" s="5">
        <v>-5</v>
      </c>
      <c r="R30" s="5">
        <v>-17</v>
      </c>
      <c r="S30" s="5">
        <v>-23</v>
      </c>
      <c r="T30" s="5">
        <v>-17</v>
      </c>
      <c r="U30" s="5">
        <v>-7</v>
      </c>
      <c r="V30" s="5">
        <v>-4</v>
      </c>
      <c r="W30" s="5">
        <v>-44</v>
      </c>
      <c r="X30" s="5"/>
    </row>
    <row r="31" spans="2:24" x14ac:dyDescent="0.35">
      <c r="B31" t="s">
        <v>2086</v>
      </c>
      <c r="C31" s="5"/>
      <c r="D31" s="5"/>
      <c r="E31" s="5"/>
      <c r="F31" s="5"/>
      <c r="G31" s="5"/>
      <c r="H31" s="5"/>
      <c r="I31" s="5"/>
      <c r="J31" s="5"/>
      <c r="K31" s="5"/>
      <c r="L31" s="5"/>
      <c r="M31" s="5"/>
      <c r="N31" s="5"/>
      <c r="O31" s="5"/>
      <c r="P31" s="5"/>
      <c r="Q31" s="5">
        <v>22</v>
      </c>
      <c r="R31" s="5">
        <v>54</v>
      </c>
      <c r="S31" s="5">
        <v>98</v>
      </c>
      <c r="T31" s="5">
        <v>0</v>
      </c>
      <c r="U31" s="5">
        <v>0</v>
      </c>
      <c r="V31" s="5">
        <v>292</v>
      </c>
      <c r="W31" s="5">
        <v>0</v>
      </c>
      <c r="X31" s="5"/>
    </row>
    <row r="32" spans="2:24" x14ac:dyDescent="0.35">
      <c r="B32" t="s">
        <v>2087</v>
      </c>
      <c r="C32" s="5"/>
      <c r="D32" s="5"/>
      <c r="E32" s="5"/>
      <c r="F32" s="5"/>
      <c r="G32" s="5"/>
      <c r="H32" s="5"/>
      <c r="I32" s="5"/>
      <c r="J32" s="5"/>
      <c r="K32" s="5"/>
      <c r="L32" s="5"/>
      <c r="M32" s="5"/>
      <c r="N32" s="5"/>
      <c r="O32" s="5"/>
      <c r="P32" s="5"/>
      <c r="Q32" s="5">
        <v>4</v>
      </c>
      <c r="R32" s="5">
        <v>44</v>
      </c>
      <c r="S32" s="5">
        <v>0</v>
      </c>
      <c r="T32" s="5">
        <v>6</v>
      </c>
      <c r="U32" s="5">
        <v>-16</v>
      </c>
      <c r="V32" s="5">
        <v>46</v>
      </c>
      <c r="W32" s="5">
        <v>32</v>
      </c>
      <c r="X32" s="5"/>
    </row>
    <row r="33" spans="2:24" s="9" customFormat="1" x14ac:dyDescent="0.35">
      <c r="B33" s="9" t="s">
        <v>2088</v>
      </c>
      <c r="C33" s="14"/>
      <c r="D33" s="14"/>
      <c r="E33" s="14"/>
      <c r="F33" s="14"/>
      <c r="G33" s="14"/>
      <c r="H33" s="14"/>
      <c r="I33" s="14"/>
      <c r="J33" s="14"/>
      <c r="K33" s="14"/>
      <c r="L33" s="14"/>
      <c r="M33" s="14"/>
      <c r="N33" s="14"/>
      <c r="O33" s="14"/>
      <c r="P33" s="14"/>
      <c r="Q33" s="14">
        <v>-36</v>
      </c>
      <c r="R33" s="14">
        <v>61</v>
      </c>
      <c r="S33" s="14">
        <v>69</v>
      </c>
      <c r="T33" s="14">
        <v>91</v>
      </c>
      <c r="U33" s="14">
        <v>-25</v>
      </c>
      <c r="V33" s="14">
        <v>-45</v>
      </c>
      <c r="W33" s="14">
        <v>-246</v>
      </c>
      <c r="X33" s="14"/>
    </row>
    <row r="34" spans="2:24" s="13" customFormat="1" x14ac:dyDescent="0.35">
      <c r="B34" s="13" t="s">
        <v>2089</v>
      </c>
      <c r="C34" s="18"/>
      <c r="D34" s="18"/>
      <c r="E34" s="18"/>
      <c r="F34" s="18"/>
      <c r="G34" s="18"/>
      <c r="H34" s="18"/>
      <c r="I34" s="18"/>
      <c r="J34" s="18"/>
      <c r="K34" s="18"/>
      <c r="L34" s="18"/>
      <c r="M34" s="18"/>
      <c r="N34" s="18"/>
      <c r="O34" s="18">
        <f t="shared" ref="O34" si="16">SUM(O29:O33)</f>
        <v>0</v>
      </c>
      <c r="P34" s="18">
        <f t="shared" ref="P34" si="17">SUM(P29:P33)</f>
        <v>0</v>
      </c>
      <c r="Q34" s="18">
        <f t="shared" ref="Q34" si="18">SUM(Q29:Q33)</f>
        <v>215</v>
      </c>
      <c r="R34" s="18">
        <f t="shared" ref="R34" si="19">SUM(R29:R33)</f>
        <v>368</v>
      </c>
      <c r="S34" s="18">
        <f t="shared" ref="S34:V34" si="20">SUM(S29:S33)</f>
        <v>312</v>
      </c>
      <c r="T34" s="18">
        <f t="shared" si="20"/>
        <v>222</v>
      </c>
      <c r="U34" s="18">
        <f t="shared" si="20"/>
        <v>232</v>
      </c>
      <c r="V34" s="18">
        <f t="shared" si="20"/>
        <v>602</v>
      </c>
      <c r="W34" s="18">
        <f>SUM(W29:W33)</f>
        <v>-99</v>
      </c>
      <c r="X34" s="18"/>
    </row>
    <row r="35" spans="2:24" s="10" customFormat="1" x14ac:dyDescent="0.35">
      <c r="B35" s="10" t="s">
        <v>2090</v>
      </c>
      <c r="C35" s="15"/>
      <c r="D35" s="15"/>
      <c r="E35" s="15"/>
      <c r="F35" s="15"/>
      <c r="G35" s="15"/>
      <c r="H35" s="15"/>
      <c r="I35" s="15"/>
      <c r="J35" s="15"/>
      <c r="K35" s="15"/>
      <c r="L35" s="15"/>
      <c r="M35" s="15"/>
      <c r="N35" s="15"/>
      <c r="O35" s="15">
        <f t="shared" ref="O35" si="21">O28-O34</f>
        <v>0</v>
      </c>
      <c r="P35" s="15">
        <f t="shared" ref="P35" si="22">P28-P34</f>
        <v>0</v>
      </c>
      <c r="Q35" s="15">
        <f t="shared" ref="Q35" si="23">Q28-Q34</f>
        <v>-416</v>
      </c>
      <c r="R35" s="15">
        <f t="shared" ref="R35" si="24">R28-R34</f>
        <v>301</v>
      </c>
      <c r="S35" s="15">
        <f t="shared" ref="S35:V35" si="25">S28-S34</f>
        <v>812</v>
      </c>
      <c r="T35" s="15">
        <f t="shared" si="25"/>
        <v>-452</v>
      </c>
      <c r="U35" s="15">
        <f t="shared" si="25"/>
        <v>-1307</v>
      </c>
      <c r="V35" s="15">
        <f t="shared" si="25"/>
        <v>4344</v>
      </c>
      <c r="W35" s="15">
        <f>W28-W34</f>
        <v>3259</v>
      </c>
      <c r="X35" s="15"/>
    </row>
    <row r="36" spans="2:24" s="9" customFormat="1" x14ac:dyDescent="0.35">
      <c r="B36" s="9" t="s">
        <v>2091</v>
      </c>
      <c r="C36" s="14"/>
      <c r="D36" s="14"/>
      <c r="E36" s="14"/>
      <c r="F36" s="14"/>
      <c r="G36" s="14"/>
      <c r="H36" s="14"/>
      <c r="I36" s="14"/>
      <c r="J36" s="14"/>
      <c r="K36" s="14"/>
      <c r="L36" s="14"/>
      <c r="M36" s="14"/>
      <c r="N36" s="14"/>
      <c r="O36" s="14"/>
      <c r="P36" s="14"/>
      <c r="Q36" s="14">
        <v>24</v>
      </c>
      <c r="R36" s="14">
        <v>-86</v>
      </c>
      <c r="S36" s="14">
        <v>-303</v>
      </c>
      <c r="T36" s="14">
        <v>178</v>
      </c>
      <c r="U36" s="14">
        <v>-142</v>
      </c>
      <c r="V36" s="14">
        <v>170</v>
      </c>
      <c r="W36" s="14">
        <v>735</v>
      </c>
      <c r="X36" s="14"/>
    </row>
    <row r="37" spans="2:24" s="10" customFormat="1" x14ac:dyDescent="0.35">
      <c r="B37" s="10" t="s">
        <v>438</v>
      </c>
      <c r="C37" s="15"/>
      <c r="D37" s="15"/>
      <c r="E37" s="15"/>
      <c r="F37" s="15"/>
      <c r="G37" s="15"/>
      <c r="H37" s="15"/>
      <c r="I37" s="15"/>
      <c r="J37" s="15"/>
      <c r="K37" s="15"/>
      <c r="L37" s="15"/>
      <c r="M37" s="15"/>
      <c r="N37" s="15"/>
      <c r="O37" s="15">
        <f t="shared" ref="O37" si="26">O35-O36</f>
        <v>0</v>
      </c>
      <c r="P37" s="15">
        <f t="shared" ref="P37" si="27">P35-P36</f>
        <v>0</v>
      </c>
      <c r="Q37" s="15">
        <f t="shared" ref="Q37" si="28">Q35-Q36</f>
        <v>-440</v>
      </c>
      <c r="R37" s="15">
        <f t="shared" ref="R37" si="29">R35-R36</f>
        <v>387</v>
      </c>
      <c r="S37" s="15">
        <f t="shared" ref="S37:V37" si="30">S35-S36</f>
        <v>1115</v>
      </c>
      <c r="T37" s="15">
        <f t="shared" si="30"/>
        <v>-630</v>
      </c>
      <c r="U37" s="15">
        <f t="shared" si="30"/>
        <v>-1165</v>
      </c>
      <c r="V37" s="15">
        <f t="shared" si="30"/>
        <v>4174</v>
      </c>
      <c r="W37" s="15">
        <f>W35-W36</f>
        <v>2524</v>
      </c>
      <c r="X37" s="15"/>
    </row>
    <row r="38" spans="2:24" s="9" customFormat="1" x14ac:dyDescent="0.35">
      <c r="B38" s="9" t="s">
        <v>2092</v>
      </c>
      <c r="C38" s="14"/>
      <c r="D38" s="14"/>
      <c r="E38" s="14"/>
      <c r="F38" s="14"/>
      <c r="G38" s="14"/>
      <c r="H38" s="14"/>
      <c r="I38" s="14"/>
      <c r="J38" s="14"/>
      <c r="K38" s="14"/>
      <c r="L38" s="14"/>
      <c r="M38" s="14"/>
      <c r="N38" s="14"/>
      <c r="O38" s="14"/>
      <c r="P38" s="14"/>
      <c r="Q38" s="14">
        <v>0</v>
      </c>
      <c r="R38" s="14">
        <v>0</v>
      </c>
      <c r="S38" s="14">
        <v>0</v>
      </c>
      <c r="T38" s="14">
        <v>0</v>
      </c>
      <c r="U38" s="14">
        <v>0</v>
      </c>
      <c r="V38" s="14">
        <v>0</v>
      </c>
      <c r="W38" s="14">
        <v>0</v>
      </c>
      <c r="X38" s="14"/>
    </row>
    <row r="39" spans="2:24" s="10" customFormat="1" x14ac:dyDescent="0.35">
      <c r="B39" s="10" t="s">
        <v>2093</v>
      </c>
      <c r="C39" s="15"/>
      <c r="D39" s="15"/>
      <c r="E39" s="15"/>
      <c r="F39" s="15"/>
      <c r="G39" s="15"/>
      <c r="H39" s="15"/>
      <c r="I39" s="15"/>
      <c r="J39" s="15"/>
      <c r="K39" s="15"/>
      <c r="L39" s="15"/>
      <c r="M39" s="15"/>
      <c r="N39" s="15"/>
      <c r="O39" s="15">
        <f t="shared" ref="O39" si="31">SUM(O37:O38)</f>
        <v>0</v>
      </c>
      <c r="P39" s="15">
        <f t="shared" ref="P39" si="32">SUM(P37:P38)</f>
        <v>0</v>
      </c>
      <c r="Q39" s="15">
        <f t="shared" ref="Q39" si="33">SUM(Q37:Q38)</f>
        <v>-440</v>
      </c>
      <c r="R39" s="15">
        <f t="shared" ref="R39" si="34">SUM(R37:R38)</f>
        <v>387</v>
      </c>
      <c r="S39" s="15">
        <f t="shared" ref="S39:V39" si="35">SUM(S37:S38)</f>
        <v>1115</v>
      </c>
      <c r="T39" s="15">
        <f t="shared" si="35"/>
        <v>-630</v>
      </c>
      <c r="U39" s="15">
        <f t="shared" si="35"/>
        <v>-1165</v>
      </c>
      <c r="V39" s="15">
        <f t="shared" si="35"/>
        <v>4174</v>
      </c>
      <c r="W39" s="15">
        <f>SUM(W37:W38)</f>
        <v>2524</v>
      </c>
      <c r="X39" s="15"/>
    </row>
    <row r="40" spans="2:24" x14ac:dyDescent="0.35">
      <c r="C40" s="5"/>
      <c r="D40" s="5"/>
      <c r="E40" s="5"/>
      <c r="F40" s="5"/>
      <c r="G40" s="5"/>
      <c r="H40" s="5"/>
      <c r="I40" s="5"/>
      <c r="J40" s="5"/>
      <c r="K40" s="5"/>
      <c r="L40" s="5"/>
      <c r="M40" s="5"/>
      <c r="N40" s="5"/>
      <c r="O40" s="5"/>
      <c r="P40" s="5"/>
      <c r="Q40" s="5"/>
      <c r="R40" s="5"/>
      <c r="S40" s="5"/>
      <c r="T40" s="5"/>
      <c r="U40" s="5"/>
      <c r="V40" s="5"/>
      <c r="W40" s="5"/>
      <c r="X40" s="5"/>
    </row>
    <row r="41" spans="2:24" s="20" customFormat="1" x14ac:dyDescent="0.35">
      <c r="B41" s="20" t="s">
        <v>2094</v>
      </c>
      <c r="Q41" s="20">
        <v>-2.81</v>
      </c>
      <c r="R41" s="20">
        <v>2.21</v>
      </c>
      <c r="S41" s="20">
        <v>6.31</v>
      </c>
      <c r="T41" s="20">
        <v>-3.67</v>
      </c>
      <c r="U41" s="20">
        <v>-5.92</v>
      </c>
      <c r="V41" s="20">
        <v>15.77</v>
      </c>
      <c r="W41" s="20">
        <v>10.220000000000001</v>
      </c>
    </row>
    <row r="42" spans="2:24" s="20" customFormat="1" x14ac:dyDescent="0.35">
      <c r="B42" s="20" t="s">
        <v>2095</v>
      </c>
      <c r="Q42" s="20">
        <v>-2.81</v>
      </c>
      <c r="R42" s="20">
        <v>2.19</v>
      </c>
      <c r="S42" s="20">
        <v>6.25</v>
      </c>
      <c r="T42" s="20">
        <v>-3.67</v>
      </c>
      <c r="U42" s="20">
        <v>-5.92</v>
      </c>
      <c r="V42" s="20">
        <v>14.88</v>
      </c>
      <c r="W42" s="20">
        <v>9.16</v>
      </c>
    </row>
    <row r="43" spans="2:24" x14ac:dyDescent="0.35">
      <c r="C43" s="5"/>
      <c r="D43" s="5"/>
      <c r="E43" s="5"/>
      <c r="F43" s="5"/>
      <c r="G43" s="5"/>
      <c r="H43" s="5"/>
      <c r="I43" s="5"/>
      <c r="J43" s="5"/>
      <c r="K43" s="5"/>
      <c r="L43" s="5"/>
      <c r="M43" s="5"/>
      <c r="N43" s="5"/>
      <c r="O43" s="5"/>
      <c r="P43" s="5"/>
      <c r="Q43" s="5"/>
      <c r="R43" s="5"/>
      <c r="S43" s="5"/>
      <c r="T43" s="5"/>
      <c r="U43" s="5"/>
      <c r="V43" s="5"/>
      <c r="W43" s="5"/>
      <c r="X43" s="5"/>
    </row>
    <row r="44" spans="2:24" x14ac:dyDescent="0.35">
      <c r="C44" s="5"/>
      <c r="D44" s="5"/>
      <c r="E44" s="5"/>
      <c r="F44" s="5"/>
      <c r="G44" s="5"/>
      <c r="H44" s="5"/>
      <c r="I44" s="5"/>
      <c r="J44" s="5"/>
      <c r="K44" s="5"/>
      <c r="L44" s="5"/>
      <c r="M44" s="5"/>
      <c r="N44" s="5"/>
      <c r="O44" s="5"/>
      <c r="P44" s="5"/>
      <c r="Q44" s="5"/>
      <c r="R44" s="5"/>
      <c r="S44" s="5"/>
      <c r="T44" s="5"/>
      <c r="U44" s="5"/>
      <c r="V44" s="5"/>
      <c r="W44" s="5"/>
      <c r="X44" s="5"/>
    </row>
    <row r="45" spans="2:24" s="8" customFormat="1" x14ac:dyDescent="0.35">
      <c r="B45" s="8" t="s">
        <v>2135</v>
      </c>
      <c r="C45" s="19"/>
      <c r="D45" s="19"/>
      <c r="E45" s="19"/>
      <c r="F45" s="19"/>
      <c r="G45" s="19"/>
      <c r="H45" s="19"/>
      <c r="I45" s="19"/>
      <c r="J45" s="19"/>
      <c r="K45" s="19"/>
      <c r="L45" s="19"/>
      <c r="M45" s="19"/>
      <c r="N45" s="19"/>
      <c r="O45" s="19"/>
      <c r="P45" s="19"/>
      <c r="Q45" s="19"/>
      <c r="R45" s="19"/>
      <c r="S45" s="19"/>
      <c r="T45" s="19"/>
      <c r="U45" s="19"/>
      <c r="V45" s="19"/>
      <c r="W45" s="19"/>
      <c r="X45" s="19"/>
    </row>
    <row r="46" spans="2:24" s="12" customFormat="1" x14ac:dyDescent="0.35">
      <c r="B46" s="12" t="s">
        <v>2096</v>
      </c>
      <c r="C46" s="16"/>
      <c r="D46" s="16"/>
      <c r="E46" s="16"/>
      <c r="F46" s="16"/>
      <c r="G46" s="16"/>
      <c r="H46" s="16"/>
      <c r="I46" s="16"/>
      <c r="J46" s="16"/>
      <c r="K46" s="16"/>
      <c r="L46" s="16"/>
      <c r="M46" s="16"/>
      <c r="N46" s="16"/>
      <c r="O46" s="16"/>
      <c r="P46" s="16"/>
      <c r="Q46" s="16"/>
      <c r="R46" s="16"/>
      <c r="S46" s="16"/>
      <c r="T46" s="16"/>
      <c r="U46" s="16"/>
      <c r="V46" s="16"/>
      <c r="W46" s="16"/>
      <c r="X46" s="16"/>
    </row>
    <row r="47" spans="2:24" x14ac:dyDescent="0.35">
      <c r="B47" t="s">
        <v>2097</v>
      </c>
      <c r="C47" s="5"/>
      <c r="D47" s="5"/>
      <c r="E47" s="5"/>
      <c r="F47" s="5"/>
      <c r="G47" s="5"/>
      <c r="H47" s="5"/>
      <c r="I47" s="5"/>
      <c r="J47" s="5"/>
      <c r="K47" s="5"/>
      <c r="L47" s="5"/>
      <c r="M47" s="5"/>
      <c r="N47" s="5"/>
      <c r="O47" s="5"/>
      <c r="P47" s="5"/>
      <c r="Q47" s="5"/>
      <c r="R47" s="5">
        <v>1553</v>
      </c>
      <c r="S47" s="5">
        <v>1000</v>
      </c>
      <c r="T47" s="5">
        <v>749</v>
      </c>
      <c r="U47" s="5">
        <v>1985</v>
      </c>
      <c r="V47" s="5">
        <v>2522</v>
      </c>
      <c r="W47" s="5">
        <v>3504</v>
      </c>
      <c r="X47" s="5"/>
    </row>
    <row r="48" spans="2:24" x14ac:dyDescent="0.35">
      <c r="B48" t="s">
        <v>2098</v>
      </c>
      <c r="C48" s="5"/>
      <c r="D48" s="5"/>
      <c r="E48" s="5"/>
      <c r="F48" s="5"/>
      <c r="G48" s="5"/>
      <c r="H48" s="5"/>
      <c r="I48" s="5"/>
      <c r="J48" s="5"/>
      <c r="K48" s="5"/>
      <c r="L48" s="5"/>
      <c r="M48" s="5"/>
      <c r="N48" s="5"/>
      <c r="O48" s="5"/>
      <c r="P48" s="5"/>
      <c r="Q48" s="5"/>
      <c r="R48" s="5">
        <f>1173+206</f>
        <v>1379</v>
      </c>
      <c r="S48" s="5">
        <f>1435+224</f>
        <v>1659</v>
      </c>
      <c r="T48" s="5">
        <f>956+221</f>
        <v>1177</v>
      </c>
      <c r="U48" s="5">
        <f>914+80</f>
        <v>994</v>
      </c>
      <c r="V48" s="5">
        <f>1968+121</f>
        <v>2089</v>
      </c>
      <c r="W48" s="5">
        <f>1485+150</f>
        <v>1635</v>
      </c>
      <c r="X48" s="5"/>
    </row>
    <row r="49" spans="2:24" x14ac:dyDescent="0.35">
      <c r="B49" t="s">
        <v>2099</v>
      </c>
      <c r="C49" s="5"/>
      <c r="D49" s="5"/>
      <c r="E49" s="5"/>
      <c r="F49" s="5"/>
      <c r="G49" s="5"/>
      <c r="H49" s="5"/>
      <c r="I49" s="5"/>
      <c r="J49" s="5"/>
      <c r="K49" s="5"/>
      <c r="L49" s="5"/>
      <c r="M49" s="5"/>
      <c r="N49" s="5"/>
      <c r="O49" s="5"/>
      <c r="P49" s="5"/>
      <c r="Q49" s="5"/>
      <c r="R49" s="5">
        <v>1738</v>
      </c>
      <c r="S49" s="5">
        <v>2092</v>
      </c>
      <c r="T49" s="5">
        <v>1785</v>
      </c>
      <c r="U49" s="5">
        <v>1402</v>
      </c>
      <c r="V49" s="5">
        <v>2210</v>
      </c>
      <c r="W49" s="5">
        <v>2359</v>
      </c>
      <c r="X49" s="5"/>
    </row>
    <row r="50" spans="2:24" s="9" customFormat="1" x14ac:dyDescent="0.35">
      <c r="B50" s="9" t="s">
        <v>2100</v>
      </c>
      <c r="C50" s="14"/>
      <c r="D50" s="14"/>
      <c r="E50" s="14"/>
      <c r="F50" s="14"/>
      <c r="G50" s="14"/>
      <c r="H50" s="14"/>
      <c r="I50" s="14"/>
      <c r="J50" s="14"/>
      <c r="K50" s="14"/>
      <c r="L50" s="14"/>
      <c r="M50" s="14"/>
      <c r="N50" s="14"/>
      <c r="O50" s="14"/>
      <c r="P50" s="14"/>
      <c r="Q50" s="14"/>
      <c r="R50" s="14">
        <v>85</v>
      </c>
      <c r="S50" s="14">
        <v>79</v>
      </c>
      <c r="T50" s="14">
        <v>102</v>
      </c>
      <c r="U50" s="14">
        <v>51</v>
      </c>
      <c r="V50" s="14">
        <v>331</v>
      </c>
      <c r="W50" s="14">
        <v>368</v>
      </c>
      <c r="X50" s="14"/>
    </row>
    <row r="51" spans="2:24" s="10" customFormat="1" x14ac:dyDescent="0.35">
      <c r="B51" s="10" t="s">
        <v>1055</v>
      </c>
      <c r="C51" s="15"/>
      <c r="D51" s="15"/>
      <c r="E51" s="15"/>
      <c r="F51" s="15"/>
      <c r="G51" s="15"/>
      <c r="H51" s="15"/>
      <c r="I51" s="15"/>
      <c r="J51" s="15"/>
      <c r="K51" s="15"/>
      <c r="L51" s="15"/>
      <c r="M51" s="15"/>
      <c r="N51" s="15"/>
      <c r="O51" s="15"/>
      <c r="P51" s="15"/>
      <c r="Q51" s="15"/>
      <c r="R51" s="15">
        <f t="shared" ref="R51:V51" si="36">SUM(R47:R50)</f>
        <v>4755</v>
      </c>
      <c r="S51" s="15">
        <f t="shared" si="36"/>
        <v>4830</v>
      </c>
      <c r="T51" s="15">
        <f t="shared" si="36"/>
        <v>3813</v>
      </c>
      <c r="U51" s="15">
        <f t="shared" si="36"/>
        <v>4432</v>
      </c>
      <c r="V51" s="15">
        <f t="shared" si="36"/>
        <v>7152</v>
      </c>
      <c r="W51" s="15">
        <f>SUM(W47:W50)</f>
        <v>7866</v>
      </c>
      <c r="X51" s="15"/>
    </row>
    <row r="52" spans="2:24" s="12" customFormat="1" x14ac:dyDescent="0.35">
      <c r="B52" s="12" t="s">
        <v>2101</v>
      </c>
      <c r="C52" s="16"/>
      <c r="D52" s="16"/>
      <c r="E52" s="16"/>
      <c r="F52" s="16"/>
      <c r="G52" s="16"/>
      <c r="H52" s="16"/>
      <c r="I52" s="16"/>
      <c r="J52" s="16"/>
      <c r="K52" s="16"/>
      <c r="L52" s="16"/>
      <c r="M52" s="16"/>
      <c r="N52" s="16"/>
      <c r="O52" s="16"/>
      <c r="P52" s="16"/>
      <c r="Q52" s="16"/>
      <c r="R52" s="16"/>
      <c r="S52" s="16"/>
      <c r="T52" s="16"/>
      <c r="U52" s="16"/>
      <c r="V52" s="16"/>
      <c r="W52" s="16"/>
      <c r="X52" s="16"/>
    </row>
    <row r="53" spans="2:24" x14ac:dyDescent="0.35">
      <c r="B53" t="s">
        <v>2102</v>
      </c>
      <c r="C53" s="5"/>
      <c r="D53" s="5"/>
      <c r="E53" s="5"/>
      <c r="F53" s="5"/>
      <c r="G53" s="5"/>
      <c r="H53" s="5"/>
      <c r="I53" s="5"/>
      <c r="J53" s="5"/>
      <c r="K53" s="5"/>
      <c r="L53" s="5"/>
      <c r="M53" s="5"/>
      <c r="N53" s="5"/>
      <c r="O53" s="5"/>
      <c r="P53" s="5"/>
      <c r="Q53" s="5"/>
      <c r="R53" s="5">
        <v>0</v>
      </c>
      <c r="S53" s="5">
        <v>0</v>
      </c>
      <c r="T53" s="5">
        <v>188</v>
      </c>
      <c r="U53" s="5">
        <v>130</v>
      </c>
      <c r="V53" s="5">
        <v>76</v>
      </c>
      <c r="W53" s="5">
        <v>31</v>
      </c>
      <c r="X53" s="5"/>
    </row>
    <row r="54" spans="2:24" x14ac:dyDescent="0.35">
      <c r="B54" t="s">
        <v>2103</v>
      </c>
      <c r="C54" s="5"/>
      <c r="D54" s="5"/>
      <c r="E54" s="5"/>
      <c r="F54" s="5"/>
      <c r="G54" s="5"/>
      <c r="H54" s="5"/>
      <c r="I54" s="5"/>
      <c r="J54" s="5"/>
      <c r="K54" s="5"/>
      <c r="L54" s="5"/>
      <c r="M54" s="5"/>
      <c r="N54" s="5"/>
      <c r="O54" s="5"/>
      <c r="P54" s="5"/>
      <c r="Q54" s="5"/>
      <c r="R54" s="5">
        <v>480</v>
      </c>
      <c r="S54" s="5">
        <v>513</v>
      </c>
      <c r="T54" s="5">
        <v>1466</v>
      </c>
      <c r="U54" s="5">
        <v>1177</v>
      </c>
      <c r="V54" s="5">
        <v>694</v>
      </c>
      <c r="W54" s="5">
        <v>840</v>
      </c>
      <c r="X54" s="5"/>
    </row>
    <row r="55" spans="2:24" x14ac:dyDescent="0.35">
      <c r="B55" t="s">
        <v>2104</v>
      </c>
      <c r="C55" s="5"/>
      <c r="D55" s="5"/>
      <c r="E55" s="5"/>
      <c r="F55" s="5"/>
      <c r="G55" s="5"/>
      <c r="H55" s="5"/>
      <c r="I55" s="5"/>
      <c r="J55" s="5"/>
      <c r="K55" s="5"/>
      <c r="L55" s="5"/>
      <c r="M55" s="5"/>
      <c r="N55" s="5"/>
      <c r="O55" s="5"/>
      <c r="P55" s="5"/>
      <c r="Q55" s="5"/>
      <c r="R55" s="5">
        <v>0</v>
      </c>
      <c r="S55" s="5">
        <v>0</v>
      </c>
      <c r="T55" s="5">
        <v>230</v>
      </c>
      <c r="U55" s="5">
        <v>214</v>
      </c>
      <c r="V55" s="5">
        <v>185</v>
      </c>
      <c r="W55" s="5">
        <v>146</v>
      </c>
      <c r="X55" s="5"/>
    </row>
    <row r="56" spans="2:24" x14ac:dyDescent="0.35">
      <c r="B56" t="s">
        <v>1056</v>
      </c>
      <c r="C56" s="5"/>
      <c r="D56" s="5"/>
      <c r="E56" s="5"/>
      <c r="F56" s="5"/>
      <c r="G56" s="5"/>
      <c r="H56" s="5"/>
      <c r="I56" s="5"/>
      <c r="J56" s="5"/>
      <c r="K56" s="5"/>
      <c r="L56" s="5"/>
      <c r="M56" s="5"/>
      <c r="N56" s="5"/>
      <c r="O56" s="5"/>
      <c r="P56" s="5"/>
      <c r="Q56" s="5"/>
      <c r="R56" s="5">
        <v>4280</v>
      </c>
      <c r="S56" s="5">
        <v>4865</v>
      </c>
      <c r="T56" s="5">
        <v>5447</v>
      </c>
      <c r="U56" s="5">
        <v>5444</v>
      </c>
      <c r="V56" s="5">
        <v>7254</v>
      </c>
      <c r="W56" s="5">
        <v>8492</v>
      </c>
      <c r="X56" s="5"/>
    </row>
    <row r="57" spans="2:24" x14ac:dyDescent="0.35">
      <c r="B57" t="s">
        <v>2105</v>
      </c>
      <c r="C57" s="5"/>
      <c r="D57" s="5"/>
      <c r="E57" s="5"/>
      <c r="F57" s="5"/>
      <c r="G57" s="5"/>
      <c r="H57" s="5"/>
      <c r="I57" s="5"/>
      <c r="J57" s="5"/>
      <c r="K57" s="5"/>
      <c r="L57" s="5"/>
      <c r="M57" s="5"/>
      <c r="N57" s="5"/>
      <c r="O57" s="5"/>
      <c r="P57" s="5"/>
      <c r="Q57" s="5"/>
      <c r="R57" s="5">
        <v>167</v>
      </c>
      <c r="S57" s="5">
        <v>158</v>
      </c>
      <c r="T57" s="5">
        <v>150</v>
      </c>
      <c r="U57" s="5">
        <v>129</v>
      </c>
      <c r="V57" s="5">
        <v>519</v>
      </c>
      <c r="W57" s="5">
        <v>478</v>
      </c>
      <c r="X57" s="5"/>
    </row>
    <row r="58" spans="2:24" x14ac:dyDescent="0.35">
      <c r="B58" t="s">
        <v>2106</v>
      </c>
      <c r="C58" s="5"/>
      <c r="D58" s="5"/>
      <c r="E58" s="5"/>
      <c r="F58" s="5"/>
      <c r="G58" s="5"/>
      <c r="H58" s="5"/>
      <c r="I58" s="5"/>
      <c r="J58" s="5"/>
      <c r="K58" s="5"/>
      <c r="L58" s="5"/>
      <c r="M58" s="5"/>
      <c r="N58" s="5"/>
      <c r="O58" s="5"/>
      <c r="P58" s="5"/>
      <c r="Q58" s="5"/>
      <c r="R58" s="5">
        <v>56</v>
      </c>
      <c r="S58" s="5">
        <v>445</v>
      </c>
      <c r="T58" s="5">
        <v>19</v>
      </c>
      <c r="U58" s="5">
        <v>22</v>
      </c>
      <c r="V58" s="5">
        <v>32</v>
      </c>
      <c r="W58" s="5">
        <v>10</v>
      </c>
      <c r="X58" s="5"/>
    </row>
    <row r="59" spans="2:24" x14ac:dyDescent="0.35">
      <c r="B59" t="s">
        <v>1057</v>
      </c>
      <c r="C59" s="5"/>
      <c r="D59" s="5"/>
      <c r="E59" s="5"/>
      <c r="F59" s="5"/>
      <c r="G59" s="5"/>
      <c r="H59" s="5"/>
      <c r="I59" s="5"/>
      <c r="J59" s="5"/>
      <c r="K59" s="5"/>
      <c r="L59" s="5"/>
      <c r="M59" s="5"/>
      <c r="N59" s="5"/>
      <c r="O59" s="5"/>
      <c r="P59" s="5"/>
      <c r="Q59" s="5"/>
      <c r="R59" s="5">
        <v>0</v>
      </c>
      <c r="S59" s="5">
        <v>0</v>
      </c>
      <c r="T59" s="5">
        <v>0</v>
      </c>
      <c r="U59" s="5">
        <v>4</v>
      </c>
      <c r="V59" s="5">
        <v>920</v>
      </c>
      <c r="W59" s="5">
        <v>920</v>
      </c>
      <c r="X59" s="5"/>
    </row>
    <row r="60" spans="2:24" s="9" customFormat="1" x14ac:dyDescent="0.35">
      <c r="B60" s="9" t="s">
        <v>2107</v>
      </c>
      <c r="C60" s="14"/>
      <c r="D60" s="14"/>
      <c r="E60" s="14"/>
      <c r="F60" s="14"/>
      <c r="G60" s="14"/>
      <c r="H60" s="14"/>
      <c r="I60" s="14"/>
      <c r="J60" s="14"/>
      <c r="K60" s="14"/>
      <c r="L60" s="14"/>
      <c r="M60" s="14"/>
      <c r="N60" s="14"/>
      <c r="O60" s="14"/>
      <c r="P60" s="14"/>
      <c r="Q60" s="14"/>
      <c r="R60" s="14">
        <v>124</v>
      </c>
      <c r="S60" s="14">
        <v>171</v>
      </c>
      <c r="T60" s="14">
        <v>295</v>
      </c>
      <c r="U60" s="14">
        <v>507</v>
      </c>
      <c r="V60" s="14">
        <v>984</v>
      </c>
      <c r="W60" s="14">
        <v>675</v>
      </c>
      <c r="X60" s="14"/>
    </row>
    <row r="61" spans="2:24" s="10" customFormat="1" x14ac:dyDescent="0.35">
      <c r="B61" s="10" t="s">
        <v>1065</v>
      </c>
      <c r="C61" s="15"/>
      <c r="D61" s="15"/>
      <c r="E61" s="15"/>
      <c r="F61" s="15"/>
      <c r="G61" s="15"/>
      <c r="H61" s="15"/>
      <c r="I61" s="15"/>
      <c r="J61" s="15"/>
      <c r="K61" s="15"/>
      <c r="L61" s="15"/>
      <c r="M61" s="15"/>
      <c r="N61" s="15"/>
      <c r="O61" s="15"/>
      <c r="P61" s="15"/>
      <c r="Q61" s="15"/>
      <c r="R61" s="15">
        <f t="shared" ref="R61:V61" si="37">SUM(R53:R60)+R51</f>
        <v>9862</v>
      </c>
      <c r="S61" s="15">
        <f t="shared" si="37"/>
        <v>10982</v>
      </c>
      <c r="T61" s="15">
        <f t="shared" si="37"/>
        <v>11608</v>
      </c>
      <c r="U61" s="15">
        <f t="shared" si="37"/>
        <v>12059</v>
      </c>
      <c r="V61" s="15">
        <f t="shared" si="37"/>
        <v>17816</v>
      </c>
      <c r="W61" s="15">
        <f>SUM(W53:W60)+W51</f>
        <v>19458</v>
      </c>
      <c r="X61" s="15"/>
    </row>
    <row r="62" spans="2:24" s="12" customFormat="1" x14ac:dyDescent="0.35">
      <c r="B62" s="12" t="s">
        <v>2108</v>
      </c>
      <c r="C62" s="16"/>
      <c r="D62" s="16"/>
      <c r="E62" s="16"/>
      <c r="F62" s="16"/>
      <c r="G62" s="16"/>
      <c r="H62" s="16"/>
      <c r="I62" s="16"/>
      <c r="J62" s="16"/>
      <c r="K62" s="16"/>
      <c r="L62" s="16"/>
      <c r="M62" s="16"/>
      <c r="N62" s="16"/>
      <c r="O62" s="16"/>
      <c r="P62" s="16"/>
      <c r="Q62" s="16"/>
      <c r="R62" s="16"/>
      <c r="S62" s="16"/>
      <c r="T62" s="16"/>
      <c r="U62" s="16"/>
      <c r="V62" s="16"/>
      <c r="W62" s="16"/>
      <c r="X62" s="16"/>
    </row>
    <row r="63" spans="2:24" x14ac:dyDescent="0.35">
      <c r="B63" t="s">
        <v>2109</v>
      </c>
      <c r="C63" s="5"/>
      <c r="D63" s="5"/>
      <c r="E63" s="5"/>
      <c r="F63" s="5"/>
      <c r="G63" s="5"/>
      <c r="H63" s="5"/>
      <c r="I63" s="5"/>
      <c r="J63" s="5"/>
      <c r="K63" s="5"/>
      <c r="L63" s="5"/>
      <c r="M63" s="5"/>
      <c r="N63" s="5"/>
      <c r="O63" s="5"/>
      <c r="P63" s="5"/>
      <c r="Q63" s="5"/>
      <c r="R63" s="5">
        <f>2148+74</f>
        <v>2222</v>
      </c>
      <c r="S63" s="5">
        <f>2454+81</f>
        <v>2535</v>
      </c>
      <c r="T63" s="5">
        <f>1970+84</f>
        <v>2054</v>
      </c>
      <c r="U63" s="5">
        <f>1779+105</f>
        <v>1884</v>
      </c>
      <c r="V63" s="5">
        <f>2809+99</f>
        <v>2908</v>
      </c>
      <c r="W63" s="5">
        <f>2873+143</f>
        <v>3016</v>
      </c>
      <c r="X63" s="5"/>
    </row>
    <row r="64" spans="2:24" x14ac:dyDescent="0.35">
      <c r="B64" t="s">
        <v>2110</v>
      </c>
      <c r="C64" s="5"/>
      <c r="D64" s="5"/>
      <c r="E64" s="5"/>
      <c r="F64" s="5"/>
      <c r="G64" s="5"/>
      <c r="H64" s="5"/>
      <c r="I64" s="5"/>
      <c r="J64" s="5"/>
      <c r="K64" s="5"/>
      <c r="L64" s="5"/>
      <c r="M64" s="5"/>
      <c r="N64" s="5"/>
      <c r="O64" s="5"/>
      <c r="P64" s="5"/>
      <c r="Q64" s="5"/>
      <c r="R64" s="5">
        <v>347</v>
      </c>
      <c r="S64" s="5">
        <v>440</v>
      </c>
      <c r="T64" s="5">
        <v>336</v>
      </c>
      <c r="U64" s="5">
        <v>308</v>
      </c>
      <c r="V64" s="5">
        <v>425</v>
      </c>
      <c r="W64" s="5">
        <v>493</v>
      </c>
      <c r="X64" s="5"/>
    </row>
    <row r="65" spans="2:24" x14ac:dyDescent="0.35">
      <c r="B65" t="s">
        <v>2111</v>
      </c>
      <c r="C65" s="5"/>
      <c r="D65" s="5"/>
      <c r="E65" s="5"/>
      <c r="F65" s="5"/>
      <c r="G65" s="5"/>
      <c r="H65" s="5"/>
      <c r="I65" s="5"/>
      <c r="J65" s="5"/>
      <c r="K65" s="5"/>
      <c r="L65" s="5"/>
      <c r="M65" s="5"/>
      <c r="N65" s="5"/>
      <c r="O65" s="5"/>
      <c r="P65" s="5"/>
      <c r="Q65" s="5"/>
      <c r="R65" s="5">
        <v>132</v>
      </c>
      <c r="S65" s="5">
        <v>118</v>
      </c>
      <c r="T65" s="5">
        <v>116</v>
      </c>
      <c r="U65" s="5">
        <v>154</v>
      </c>
      <c r="V65" s="5">
        <v>365</v>
      </c>
      <c r="W65" s="5">
        <v>271</v>
      </c>
      <c r="X65" s="5"/>
    </row>
    <row r="66" spans="2:24" x14ac:dyDescent="0.35">
      <c r="B66" t="s">
        <v>2112</v>
      </c>
      <c r="C66" s="5"/>
      <c r="D66" s="5"/>
      <c r="E66" s="5"/>
      <c r="F66" s="5"/>
      <c r="G66" s="5"/>
      <c r="H66" s="5"/>
      <c r="I66" s="5"/>
      <c r="J66" s="5"/>
      <c r="K66" s="5"/>
      <c r="L66" s="5"/>
      <c r="M66" s="5"/>
      <c r="N66" s="5"/>
      <c r="O66" s="5"/>
      <c r="P66" s="5"/>
      <c r="Q66" s="5"/>
      <c r="R66" s="5">
        <v>69</v>
      </c>
      <c r="S66" s="5">
        <v>39</v>
      </c>
      <c r="T66" s="5">
        <v>45</v>
      </c>
      <c r="U66" s="5">
        <v>59</v>
      </c>
      <c r="V66" s="5">
        <v>68</v>
      </c>
      <c r="W66" s="5">
        <v>67</v>
      </c>
      <c r="X66" s="5"/>
    </row>
    <row r="67" spans="2:24" x14ac:dyDescent="0.35">
      <c r="B67" t="s">
        <v>2113</v>
      </c>
      <c r="C67" s="5"/>
      <c r="D67" s="5"/>
      <c r="E67" s="5"/>
      <c r="F67" s="5"/>
      <c r="G67" s="5"/>
      <c r="H67" s="5"/>
      <c r="I67" s="5"/>
      <c r="J67" s="5"/>
      <c r="K67" s="5"/>
      <c r="L67" s="5"/>
      <c r="M67" s="5"/>
      <c r="N67" s="5"/>
      <c r="O67" s="5"/>
      <c r="P67" s="5"/>
      <c r="Q67" s="5"/>
      <c r="R67" s="5">
        <v>0</v>
      </c>
      <c r="S67" s="5">
        <v>0</v>
      </c>
      <c r="T67" s="5">
        <v>60</v>
      </c>
      <c r="U67" s="5">
        <v>59</v>
      </c>
      <c r="V67" s="5">
        <v>58</v>
      </c>
      <c r="W67" s="5">
        <v>49</v>
      </c>
      <c r="X67" s="5"/>
    </row>
    <row r="68" spans="2:24" s="9" customFormat="1" x14ac:dyDescent="0.35">
      <c r="B68" s="9" t="s">
        <v>2114</v>
      </c>
      <c r="C68" s="14"/>
      <c r="D68" s="14"/>
      <c r="E68" s="14"/>
      <c r="F68" s="14"/>
      <c r="G68" s="14"/>
      <c r="H68" s="14"/>
      <c r="I68" s="14"/>
      <c r="J68" s="14"/>
      <c r="K68" s="14"/>
      <c r="L68" s="14"/>
      <c r="M68" s="14"/>
      <c r="N68" s="14"/>
      <c r="O68" s="14"/>
      <c r="P68" s="14"/>
      <c r="Q68" s="14"/>
      <c r="R68" s="14">
        <v>3</v>
      </c>
      <c r="S68" s="14">
        <v>65</v>
      </c>
      <c r="T68" s="14">
        <v>14</v>
      </c>
      <c r="U68" s="14">
        <v>192</v>
      </c>
      <c r="V68" s="14">
        <v>28</v>
      </c>
      <c r="W68" s="14">
        <v>63</v>
      </c>
      <c r="X68" s="14"/>
    </row>
    <row r="69" spans="2:24" s="10" customFormat="1" x14ac:dyDescent="0.35">
      <c r="B69" s="10" t="s">
        <v>1071</v>
      </c>
      <c r="C69" s="15"/>
      <c r="D69" s="15"/>
      <c r="E69" s="15"/>
      <c r="F69" s="15"/>
      <c r="G69" s="15"/>
      <c r="H69" s="15"/>
      <c r="I69" s="15"/>
      <c r="J69" s="15"/>
      <c r="K69" s="15"/>
      <c r="L69" s="15"/>
      <c r="M69" s="15"/>
      <c r="N69" s="15"/>
      <c r="O69" s="15"/>
      <c r="P69" s="15"/>
      <c r="Q69" s="15"/>
      <c r="R69" s="15">
        <f t="shared" ref="R69:V69" si="38">SUM(R63:R68)</f>
        <v>2773</v>
      </c>
      <c r="S69" s="15">
        <f t="shared" si="38"/>
        <v>3197</v>
      </c>
      <c r="T69" s="15">
        <f t="shared" si="38"/>
        <v>2625</v>
      </c>
      <c r="U69" s="15">
        <f t="shared" si="38"/>
        <v>2656</v>
      </c>
      <c r="V69" s="15">
        <f t="shared" si="38"/>
        <v>3852</v>
      </c>
      <c r="W69" s="15">
        <f>SUM(W63:W68)</f>
        <v>3959</v>
      </c>
      <c r="X69" s="15"/>
    </row>
    <row r="70" spans="2:24" s="12" customFormat="1" x14ac:dyDescent="0.35">
      <c r="B70" s="12" t="s">
        <v>2115</v>
      </c>
      <c r="C70" s="16"/>
      <c r="D70" s="16"/>
      <c r="E70" s="16"/>
      <c r="F70" s="16"/>
      <c r="G70" s="16"/>
      <c r="H70" s="16"/>
      <c r="I70" s="16"/>
      <c r="J70" s="16"/>
      <c r="K70" s="16"/>
      <c r="L70" s="16"/>
      <c r="M70" s="16"/>
      <c r="N70" s="16"/>
      <c r="O70" s="16"/>
      <c r="P70" s="16"/>
      <c r="Q70" s="16"/>
      <c r="R70" s="16"/>
      <c r="S70" s="16"/>
      <c r="T70" s="16"/>
      <c r="U70" s="16"/>
      <c r="V70" s="16"/>
      <c r="W70" s="16"/>
      <c r="X70" s="16"/>
    </row>
    <row r="71" spans="2:24" x14ac:dyDescent="0.35">
      <c r="B71" t="s">
        <v>2116</v>
      </c>
      <c r="C71" s="5"/>
      <c r="D71" s="5"/>
      <c r="E71" s="5"/>
      <c r="F71" s="5"/>
      <c r="G71" s="5"/>
      <c r="H71" s="5"/>
      <c r="I71" s="5"/>
      <c r="J71" s="5"/>
      <c r="K71" s="5"/>
      <c r="L71" s="5"/>
      <c r="M71" s="5"/>
      <c r="N71" s="5"/>
      <c r="O71" s="5"/>
      <c r="P71" s="5"/>
      <c r="Q71" s="5"/>
      <c r="R71" s="5">
        <v>0</v>
      </c>
      <c r="S71" s="5">
        <v>0</v>
      </c>
      <c r="T71" s="5">
        <v>177</v>
      </c>
      <c r="U71" s="5">
        <v>163</v>
      </c>
      <c r="V71" s="5">
        <v>136</v>
      </c>
      <c r="W71" s="5">
        <v>105</v>
      </c>
      <c r="X71" s="5"/>
    </row>
    <row r="72" spans="2:24" x14ac:dyDescent="0.35">
      <c r="B72" t="s">
        <v>2117</v>
      </c>
      <c r="C72" s="5"/>
      <c r="D72" s="5"/>
      <c r="E72" s="5"/>
      <c r="F72" s="5"/>
      <c r="G72" s="5"/>
      <c r="H72" s="5"/>
      <c r="I72" s="5"/>
      <c r="J72" s="5"/>
      <c r="K72" s="5"/>
      <c r="L72" s="5"/>
      <c r="M72" s="5"/>
      <c r="N72" s="5"/>
      <c r="O72" s="5"/>
      <c r="P72" s="5"/>
      <c r="Q72" s="5"/>
      <c r="R72" s="5">
        <v>2700</v>
      </c>
      <c r="S72" s="5">
        <v>2316</v>
      </c>
      <c r="T72" s="5">
        <v>3627</v>
      </c>
      <c r="U72" s="5">
        <v>4695</v>
      </c>
      <c r="V72" s="5">
        <v>3863</v>
      </c>
      <c r="W72" s="5">
        <v>3914</v>
      </c>
      <c r="X72" s="5"/>
    </row>
    <row r="73" spans="2:24" x14ac:dyDescent="0.35">
      <c r="B73" t="s">
        <v>2118</v>
      </c>
      <c r="C73" s="5"/>
      <c r="D73" s="5"/>
      <c r="E73" s="5"/>
      <c r="F73" s="5"/>
      <c r="G73" s="5"/>
      <c r="H73" s="5"/>
      <c r="I73" s="5"/>
      <c r="J73" s="5"/>
      <c r="K73" s="5"/>
      <c r="L73" s="5"/>
      <c r="M73" s="5"/>
      <c r="N73" s="5"/>
      <c r="O73" s="5"/>
      <c r="P73" s="5"/>
      <c r="Q73" s="5"/>
      <c r="R73" s="5">
        <v>759</v>
      </c>
      <c r="S73" s="5">
        <v>980</v>
      </c>
      <c r="T73" s="5">
        <v>532</v>
      </c>
      <c r="U73" s="5">
        <v>322</v>
      </c>
      <c r="V73" s="5">
        <v>235</v>
      </c>
      <c r="W73" s="5">
        <v>209</v>
      </c>
      <c r="X73" s="5"/>
    </row>
    <row r="74" spans="2:24" x14ac:dyDescent="0.35">
      <c r="B74" t="s">
        <v>2119</v>
      </c>
      <c r="C74" s="5"/>
      <c r="D74" s="5"/>
      <c r="E74" s="5"/>
      <c r="F74" s="5"/>
      <c r="G74" s="5"/>
      <c r="H74" s="5"/>
      <c r="I74" s="5"/>
      <c r="J74" s="5"/>
      <c r="K74" s="5"/>
      <c r="L74" s="5"/>
      <c r="M74" s="5"/>
      <c r="N74" s="5"/>
      <c r="O74" s="5"/>
      <c r="P74" s="5"/>
      <c r="Q74" s="5"/>
      <c r="R74" s="5">
        <v>6</v>
      </c>
      <c r="S74" s="5">
        <v>14</v>
      </c>
      <c r="T74" s="5">
        <v>4</v>
      </c>
      <c r="U74" s="5">
        <v>11</v>
      </c>
      <c r="V74" s="5">
        <v>122</v>
      </c>
      <c r="W74" s="5">
        <v>456</v>
      </c>
      <c r="X74" s="5"/>
    </row>
    <row r="75" spans="2:24" s="9" customFormat="1" x14ac:dyDescent="0.35">
      <c r="B75" s="9" t="s">
        <v>2120</v>
      </c>
      <c r="C75" s="14"/>
      <c r="D75" s="14"/>
      <c r="E75" s="14"/>
      <c r="F75" s="14"/>
      <c r="G75" s="14"/>
      <c r="H75" s="14"/>
      <c r="I75" s="14"/>
      <c r="J75" s="14"/>
      <c r="K75" s="14"/>
      <c r="L75" s="14"/>
      <c r="M75" s="14"/>
      <c r="N75" s="14"/>
      <c r="O75" s="14"/>
      <c r="P75" s="14"/>
      <c r="Q75" s="14"/>
      <c r="R75" s="14">
        <v>303</v>
      </c>
      <c r="S75" s="14">
        <v>272</v>
      </c>
      <c r="T75" s="14">
        <v>550</v>
      </c>
      <c r="U75" s="14">
        <v>333</v>
      </c>
      <c r="V75" s="14">
        <v>505</v>
      </c>
      <c r="W75" s="14">
        <v>504</v>
      </c>
      <c r="X75" s="14"/>
    </row>
    <row r="76" spans="2:24" s="10" customFormat="1" x14ac:dyDescent="0.35">
      <c r="B76" s="10" t="s">
        <v>1078</v>
      </c>
      <c r="C76" s="15"/>
      <c r="D76" s="15"/>
      <c r="E76" s="15"/>
      <c r="F76" s="15"/>
      <c r="G76" s="15"/>
      <c r="H76" s="15"/>
      <c r="I76" s="15"/>
      <c r="J76" s="15"/>
      <c r="K76" s="15"/>
      <c r="L76" s="15"/>
      <c r="M76" s="15"/>
      <c r="N76" s="15"/>
      <c r="O76" s="15"/>
      <c r="P76" s="15"/>
      <c r="Q76" s="15"/>
      <c r="R76" s="15">
        <f t="shared" ref="R76:V76" si="39">SUM(R71:R75)+R69</f>
        <v>6541</v>
      </c>
      <c r="S76" s="15">
        <f t="shared" si="39"/>
        <v>6779</v>
      </c>
      <c r="T76" s="15">
        <f t="shared" si="39"/>
        <v>7515</v>
      </c>
      <c r="U76" s="15">
        <f t="shared" si="39"/>
        <v>8180</v>
      </c>
      <c r="V76" s="15">
        <f t="shared" si="39"/>
        <v>8713</v>
      </c>
      <c r="W76" s="15">
        <f>SUM(W71:W75)+W69</f>
        <v>9147</v>
      </c>
      <c r="X76" s="15"/>
    </row>
    <row r="77" spans="2:24" s="11" customFormat="1" x14ac:dyDescent="0.35">
      <c r="B77" s="12" t="s">
        <v>2121</v>
      </c>
      <c r="C77" s="17"/>
      <c r="D77" s="17"/>
      <c r="E77" s="17"/>
      <c r="F77" s="17"/>
      <c r="G77" s="17"/>
      <c r="H77" s="17"/>
      <c r="I77" s="17"/>
      <c r="J77" s="17"/>
      <c r="K77" s="17"/>
      <c r="L77" s="17"/>
      <c r="M77" s="17"/>
      <c r="N77" s="17"/>
      <c r="O77" s="17"/>
      <c r="P77" s="17"/>
      <c r="Q77" s="17"/>
      <c r="R77" s="17"/>
      <c r="S77" s="17"/>
      <c r="T77" s="17"/>
      <c r="U77" s="17"/>
      <c r="V77" s="17"/>
      <c r="W77" s="17"/>
      <c r="X77" s="17"/>
    </row>
    <row r="78" spans="2:24" x14ac:dyDescent="0.35">
      <c r="B78" t="s">
        <v>2122</v>
      </c>
      <c r="C78" s="5"/>
      <c r="D78" s="5"/>
      <c r="E78" s="5"/>
      <c r="F78" s="5"/>
      <c r="G78" s="5"/>
      <c r="H78" s="5"/>
      <c r="I78" s="5"/>
      <c r="J78" s="5"/>
      <c r="K78" s="5"/>
      <c r="L78" s="5"/>
      <c r="M78" s="5"/>
      <c r="N78" s="5"/>
      <c r="O78" s="5"/>
      <c r="P78" s="5"/>
      <c r="Q78" s="5"/>
      <c r="R78" s="5">
        <v>176</v>
      </c>
      <c r="S78" s="5">
        <v>177</v>
      </c>
      <c r="T78" s="5">
        <v>179</v>
      </c>
      <c r="U78" s="5">
        <v>229</v>
      </c>
      <c r="V78" s="5">
        <v>280</v>
      </c>
      <c r="W78" s="5">
        <v>283</v>
      </c>
      <c r="X78" s="5"/>
    </row>
    <row r="79" spans="2:24" x14ac:dyDescent="0.35">
      <c r="B79" t="s">
        <v>2123</v>
      </c>
      <c r="C79" s="5"/>
      <c r="D79" s="5"/>
      <c r="E79" s="5"/>
      <c r="F79" s="5"/>
      <c r="G79" s="5"/>
      <c r="H79" s="5"/>
      <c r="I79" s="5"/>
      <c r="J79" s="5"/>
      <c r="K79" s="5"/>
      <c r="L79" s="5"/>
      <c r="M79" s="5"/>
      <c r="N79" s="5"/>
      <c r="O79" s="5"/>
      <c r="P79" s="5"/>
      <c r="Q79" s="5"/>
      <c r="R79" s="5">
        <v>-76</v>
      </c>
      <c r="S79" s="5">
        <v>-78</v>
      </c>
      <c r="T79" s="5">
        <v>-173</v>
      </c>
      <c r="U79" s="5">
        <v>-175</v>
      </c>
      <c r="V79" s="5">
        <v>-334</v>
      </c>
      <c r="W79" s="5">
        <v>-1204</v>
      </c>
      <c r="X79" s="5"/>
    </row>
    <row r="80" spans="2:24" x14ac:dyDescent="0.35">
      <c r="B80" t="s">
        <v>2124</v>
      </c>
      <c r="C80" s="5"/>
      <c r="D80" s="5"/>
      <c r="E80" s="5"/>
      <c r="F80" s="5"/>
      <c r="G80" s="5"/>
      <c r="H80" s="5"/>
      <c r="I80" s="5"/>
      <c r="J80" s="5"/>
      <c r="K80" s="5"/>
      <c r="L80" s="5"/>
      <c r="M80" s="5"/>
      <c r="N80" s="5"/>
      <c r="O80" s="5"/>
      <c r="P80" s="5"/>
      <c r="Q80" s="5"/>
      <c r="R80" s="5">
        <v>3932</v>
      </c>
      <c r="S80" s="5">
        <v>3917</v>
      </c>
      <c r="T80" s="5">
        <v>4020</v>
      </c>
      <c r="U80" s="5">
        <v>4402</v>
      </c>
      <c r="V80" s="5">
        <v>5199</v>
      </c>
      <c r="W80" s="5">
        <v>5194</v>
      </c>
      <c r="X80" s="5"/>
    </row>
    <row r="81" spans="2:24" x14ac:dyDescent="0.35">
      <c r="B81" t="s">
        <v>2125</v>
      </c>
      <c r="C81" s="5"/>
      <c r="D81" s="5"/>
      <c r="E81" s="5"/>
      <c r="F81" s="5"/>
      <c r="G81" s="5"/>
      <c r="H81" s="5"/>
      <c r="I81" s="5"/>
      <c r="J81" s="5"/>
      <c r="K81" s="5"/>
      <c r="L81" s="5"/>
      <c r="M81" s="5"/>
      <c r="N81" s="5"/>
      <c r="O81" s="5"/>
      <c r="P81" s="5"/>
      <c r="Q81" s="5"/>
      <c r="R81" s="5">
        <v>133</v>
      </c>
      <c r="S81" s="5">
        <v>1212</v>
      </c>
      <c r="T81" s="5">
        <v>544</v>
      </c>
      <c r="U81" s="5">
        <v>-623</v>
      </c>
      <c r="V81" s="5">
        <v>3534</v>
      </c>
      <c r="W81" s="5">
        <v>6030</v>
      </c>
      <c r="X81" s="5"/>
    </row>
    <row r="82" spans="2:24" s="9" customFormat="1" x14ac:dyDescent="0.35">
      <c r="B82" s="9" t="s">
        <v>2126</v>
      </c>
      <c r="C82" s="14"/>
      <c r="D82" s="14"/>
      <c r="E82" s="14"/>
      <c r="F82" s="14"/>
      <c r="G82" s="14"/>
      <c r="H82" s="14"/>
      <c r="I82" s="14"/>
      <c r="J82" s="14"/>
      <c r="K82" s="14"/>
      <c r="L82" s="14"/>
      <c r="M82" s="14"/>
      <c r="N82" s="14"/>
      <c r="O82" s="14"/>
      <c r="P82" s="14"/>
      <c r="Q82" s="14"/>
      <c r="R82" s="14">
        <v>-845</v>
      </c>
      <c r="S82" s="14">
        <v>-1026</v>
      </c>
      <c r="T82" s="14">
        <v>-478</v>
      </c>
      <c r="U82" s="14">
        <v>-47</v>
      </c>
      <c r="V82" s="14">
        <v>331</v>
      </c>
      <c r="W82" s="14">
        <v>-85</v>
      </c>
      <c r="X82" s="14"/>
    </row>
    <row r="83" spans="2:24" s="10" customFormat="1" x14ac:dyDescent="0.35">
      <c r="B83" s="10" t="s">
        <v>2127</v>
      </c>
      <c r="C83" s="15"/>
      <c r="D83" s="15"/>
      <c r="E83" s="15"/>
      <c r="F83" s="15"/>
      <c r="G83" s="15"/>
      <c r="H83" s="15"/>
      <c r="I83" s="15"/>
      <c r="J83" s="15"/>
      <c r="K83" s="15"/>
      <c r="L83" s="15"/>
      <c r="M83" s="15"/>
      <c r="N83" s="15"/>
      <c r="O83" s="15"/>
      <c r="P83" s="15"/>
      <c r="Q83" s="15"/>
      <c r="R83" s="15">
        <f t="shared" ref="R83" si="40">SUM(R78:R82)</f>
        <v>3320</v>
      </c>
      <c r="S83" s="15">
        <f t="shared" ref="S83" si="41">SUM(S78:S82)</f>
        <v>4202</v>
      </c>
      <c r="T83" s="15">
        <f t="shared" ref="T83:V83" si="42">SUM(T78:T82)</f>
        <v>4092</v>
      </c>
      <c r="U83" s="15">
        <f t="shared" si="42"/>
        <v>3786</v>
      </c>
      <c r="V83" s="15">
        <f t="shared" si="42"/>
        <v>9010</v>
      </c>
      <c r="W83" s="15">
        <f>SUM(W78:W82)</f>
        <v>10218</v>
      </c>
      <c r="X83" s="15"/>
    </row>
    <row r="84" spans="2:24" s="9" customFormat="1" x14ac:dyDescent="0.35">
      <c r="B84" s="9" t="s">
        <v>2128</v>
      </c>
      <c r="C84" s="14"/>
      <c r="D84" s="14"/>
      <c r="E84" s="14"/>
      <c r="F84" s="14"/>
      <c r="G84" s="14"/>
      <c r="H84" s="14"/>
      <c r="I84" s="14"/>
      <c r="J84" s="14"/>
      <c r="K84" s="14"/>
      <c r="L84" s="14"/>
      <c r="M84" s="14"/>
      <c r="N84" s="14"/>
      <c r="O84" s="14"/>
      <c r="P84" s="14"/>
      <c r="Q84" s="14"/>
      <c r="R84" s="14">
        <v>1</v>
      </c>
      <c r="S84" s="14">
        <v>1</v>
      </c>
      <c r="T84" s="14">
        <v>1</v>
      </c>
      <c r="U84" s="14">
        <v>93</v>
      </c>
      <c r="V84" s="14">
        <v>93</v>
      </c>
      <c r="W84" s="14">
        <v>93</v>
      </c>
      <c r="X84" s="14"/>
    </row>
    <row r="85" spans="2:24" s="13" customFormat="1" x14ac:dyDescent="0.35">
      <c r="B85" s="13" t="s">
        <v>2129</v>
      </c>
      <c r="C85" s="18"/>
      <c r="D85" s="18"/>
      <c r="E85" s="18"/>
      <c r="F85" s="18"/>
      <c r="G85" s="18"/>
      <c r="H85" s="18"/>
      <c r="I85" s="18"/>
      <c r="J85" s="18"/>
      <c r="K85" s="18"/>
      <c r="L85" s="18"/>
      <c r="M85" s="18"/>
      <c r="N85" s="18"/>
      <c r="O85" s="18"/>
      <c r="P85" s="18"/>
      <c r="Q85" s="18"/>
      <c r="R85" s="18">
        <f t="shared" ref="R85:V85" si="43">SUM(R83:R84)</f>
        <v>3321</v>
      </c>
      <c r="S85" s="18">
        <f t="shared" si="43"/>
        <v>4203</v>
      </c>
      <c r="T85" s="18">
        <f t="shared" si="43"/>
        <v>4093</v>
      </c>
      <c r="U85" s="18">
        <f t="shared" si="43"/>
        <v>3879</v>
      </c>
      <c r="V85" s="18">
        <f t="shared" si="43"/>
        <v>9103</v>
      </c>
      <c r="W85" s="18">
        <f>SUM(W83:W84)</f>
        <v>10311</v>
      </c>
      <c r="X85" s="18"/>
    </row>
    <row r="86" spans="2:24" s="10" customFormat="1" x14ac:dyDescent="0.35">
      <c r="B86" s="10" t="s">
        <v>1087</v>
      </c>
      <c r="C86" s="15"/>
      <c r="D86" s="15"/>
      <c r="E86" s="15"/>
      <c r="F86" s="15"/>
      <c r="G86" s="15"/>
      <c r="H86" s="15"/>
      <c r="I86" s="15"/>
      <c r="J86" s="15"/>
      <c r="K86" s="15"/>
      <c r="L86" s="15"/>
      <c r="M86" s="15"/>
      <c r="N86" s="15"/>
      <c r="O86" s="15"/>
      <c r="P86" s="15"/>
      <c r="Q86" s="15"/>
      <c r="R86" s="15">
        <f t="shared" ref="R86:V86" si="44">R85+R76</f>
        <v>9862</v>
      </c>
      <c r="S86" s="15">
        <f t="shared" si="44"/>
        <v>10982</v>
      </c>
      <c r="T86" s="15">
        <f t="shared" si="44"/>
        <v>11608</v>
      </c>
      <c r="U86" s="15">
        <f t="shared" si="44"/>
        <v>12059</v>
      </c>
      <c r="V86" s="15">
        <f t="shared" si="44"/>
        <v>17816</v>
      </c>
      <c r="W86" s="15">
        <f>W85+W76</f>
        <v>19458</v>
      </c>
      <c r="X86" s="15"/>
    </row>
    <row r="87" spans="2:24" x14ac:dyDescent="0.35">
      <c r="C87" s="5"/>
      <c r="D87" s="5"/>
      <c r="E87" s="5"/>
      <c r="F87" s="5"/>
      <c r="G87" s="5"/>
      <c r="H87" s="5"/>
      <c r="I87" s="5"/>
      <c r="J87" s="5"/>
      <c r="K87" s="5"/>
      <c r="L87" s="5"/>
      <c r="M87" s="5"/>
      <c r="N87" s="5"/>
      <c r="O87" s="5"/>
      <c r="P87" s="5"/>
      <c r="Q87" s="5"/>
      <c r="R87" s="5"/>
      <c r="S87" s="5"/>
      <c r="T87" s="5"/>
      <c r="U87" s="5"/>
      <c r="V87" s="5"/>
      <c r="W87" s="5"/>
      <c r="X87" s="5"/>
    </row>
    <row r="88" spans="2:24" s="8" customFormat="1" x14ac:dyDescent="0.35">
      <c r="B88" s="8" t="s">
        <v>2136</v>
      </c>
      <c r="C88" s="19"/>
      <c r="D88" s="19"/>
      <c r="E88" s="19"/>
      <c r="F88" s="19"/>
      <c r="G88" s="19"/>
      <c r="H88" s="19"/>
      <c r="I88" s="19"/>
      <c r="J88" s="19"/>
      <c r="K88" s="19"/>
      <c r="L88" s="19"/>
      <c r="M88" s="19"/>
      <c r="N88" s="19"/>
      <c r="O88" s="19"/>
      <c r="P88" s="19"/>
      <c r="Q88" s="19"/>
      <c r="R88" s="19"/>
      <c r="S88" s="19"/>
      <c r="T88" s="19"/>
      <c r="U88" s="19"/>
      <c r="V88" s="19"/>
      <c r="W88" s="19"/>
      <c r="X88" s="19"/>
    </row>
    <row r="89" spans="2:24" x14ac:dyDescent="0.35">
      <c r="B89" t="s">
        <v>2066</v>
      </c>
      <c r="C89" s="5"/>
      <c r="D89" s="5"/>
      <c r="E89" s="5"/>
      <c r="F89" s="5"/>
      <c r="G89" s="5"/>
      <c r="H89" s="5"/>
      <c r="I89" s="5"/>
      <c r="J89" s="5"/>
      <c r="K89" s="5"/>
      <c r="L89" s="5"/>
      <c r="M89" s="5"/>
      <c r="N89" s="5"/>
      <c r="O89" s="5"/>
      <c r="P89" s="5"/>
      <c r="Q89" s="5">
        <v>754</v>
      </c>
      <c r="R89" s="5">
        <v>826</v>
      </c>
      <c r="S89" s="5">
        <v>938</v>
      </c>
      <c r="T89" s="5">
        <v>682</v>
      </c>
      <c r="U89" s="5">
        <v>138</v>
      </c>
      <c r="V89" s="5">
        <v>4090</v>
      </c>
      <c r="W89" s="5">
        <v>3505</v>
      </c>
      <c r="X89" s="5"/>
    </row>
    <row r="90" spans="2:24" s="9" customFormat="1" x14ac:dyDescent="0.35">
      <c r="B90" s="9" t="s">
        <v>2067</v>
      </c>
      <c r="C90" s="14"/>
      <c r="D90" s="14"/>
      <c r="E90" s="14"/>
      <c r="F90" s="14"/>
      <c r="G90" s="14"/>
      <c r="H90" s="14"/>
      <c r="I90" s="14"/>
      <c r="J90" s="14"/>
      <c r="K90" s="14"/>
      <c r="L90" s="14"/>
      <c r="M90" s="14"/>
      <c r="N90" s="14"/>
      <c r="O90" s="14"/>
      <c r="P90" s="14"/>
      <c r="Q90" s="14">
        <v>-306</v>
      </c>
      <c r="R90" s="14">
        <v>-505</v>
      </c>
      <c r="S90" s="14">
        <v>-1001</v>
      </c>
      <c r="T90" s="14">
        <v>-1252</v>
      </c>
      <c r="U90" s="14">
        <v>-725</v>
      </c>
      <c r="V90" s="14">
        <v>-863</v>
      </c>
      <c r="W90" s="14">
        <v>-1769</v>
      </c>
      <c r="X90" s="14"/>
    </row>
    <row r="91" spans="2:24" s="10" customFormat="1" x14ac:dyDescent="0.35">
      <c r="B91" s="10" t="s">
        <v>2068</v>
      </c>
      <c r="C91" s="15"/>
      <c r="D91" s="15"/>
      <c r="E91" s="15"/>
      <c r="F91" s="15"/>
      <c r="G91" s="15"/>
      <c r="H91" s="15"/>
      <c r="I91" s="15"/>
      <c r="J91" s="15"/>
      <c r="K91" s="15"/>
      <c r="L91" s="15"/>
      <c r="M91" s="15"/>
      <c r="N91" s="15"/>
      <c r="O91" s="15"/>
      <c r="P91" s="15"/>
      <c r="Q91" s="15">
        <f t="shared" ref="Q91:R91" si="45">SUM(Q89:Q90)</f>
        <v>448</v>
      </c>
      <c r="R91" s="15">
        <f t="shared" si="45"/>
        <v>321</v>
      </c>
      <c r="S91" s="15">
        <f>SUM(S89:S90)</f>
        <v>-63</v>
      </c>
      <c r="T91" s="15">
        <f>SUM(T89:T90)</f>
        <v>-570</v>
      </c>
      <c r="U91" s="15">
        <f>SUM(U89:U90)</f>
        <v>-587</v>
      </c>
      <c r="V91" s="15">
        <f t="shared" ref="V91:W91" si="46">SUM(V89:V90)</f>
        <v>3227</v>
      </c>
      <c r="W91" s="15">
        <f t="shared" si="46"/>
        <v>1736</v>
      </c>
      <c r="X91" s="15"/>
    </row>
    <row r="92" spans="2:24" x14ac:dyDescent="0.35">
      <c r="C92" s="5"/>
      <c r="D92" s="5"/>
      <c r="E92" s="5"/>
      <c r="F92" s="5"/>
      <c r="G92" s="5"/>
      <c r="H92" s="5"/>
      <c r="I92" s="5"/>
      <c r="J92" s="5"/>
      <c r="K92" s="5"/>
      <c r="L92" s="5"/>
      <c r="M92" s="5"/>
      <c r="N92" s="5"/>
      <c r="O92" s="5"/>
      <c r="P92" s="5"/>
      <c r="Q92" s="5"/>
      <c r="R92" s="5"/>
      <c r="S92" s="5"/>
      <c r="T92" s="5"/>
      <c r="U92" s="5"/>
      <c r="V92" s="5"/>
      <c r="W92" s="5"/>
      <c r="X92" s="5"/>
    </row>
    <row r="93" spans="2:24" x14ac:dyDescent="0.35">
      <c r="C93" s="5"/>
      <c r="D93" s="5"/>
      <c r="E93" s="5"/>
      <c r="F93" s="5"/>
      <c r="G93" s="5"/>
      <c r="H93" s="5"/>
      <c r="I93" s="5"/>
      <c r="J93" s="5"/>
      <c r="K93" s="5"/>
      <c r="L93" s="5"/>
      <c r="M93" s="5"/>
      <c r="N93" s="5"/>
      <c r="O93" s="5"/>
      <c r="P93" s="5"/>
      <c r="Q93" s="5"/>
      <c r="R93" s="5"/>
      <c r="S93" s="5"/>
      <c r="T93" s="5"/>
      <c r="U93" s="5"/>
      <c r="V93" s="5"/>
      <c r="W93" s="5"/>
      <c r="X93"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workbookViewId="0"/>
  </sheetViews>
  <sheetFormatPr defaultRowHeight="14.5" x14ac:dyDescent="0.35"/>
  <sheetData>
    <row r="1" spans="1:1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t="s">
        <v>17</v>
      </c>
      <c r="B2" t="s">
        <v>41</v>
      </c>
      <c r="C2" t="s">
        <v>65</v>
      </c>
      <c r="D2" t="s">
        <v>89</v>
      </c>
      <c r="E2" t="s">
        <v>110</v>
      </c>
      <c r="F2" t="s">
        <v>134</v>
      </c>
      <c r="G2" t="s">
        <v>157</v>
      </c>
      <c r="H2" t="s">
        <v>178</v>
      </c>
      <c r="I2" t="s">
        <v>195</v>
      </c>
      <c r="J2" t="s">
        <v>217</v>
      </c>
      <c r="K2" t="s">
        <v>238</v>
      </c>
      <c r="L2" t="s">
        <v>257</v>
      </c>
      <c r="M2" t="s">
        <v>278</v>
      </c>
      <c r="N2" t="s">
        <v>299</v>
      </c>
      <c r="O2" t="s">
        <v>318</v>
      </c>
      <c r="P2" t="s">
        <v>339</v>
      </c>
      <c r="Q2" t="s">
        <v>359</v>
      </c>
      <c r="R2" t="s">
        <v>380</v>
      </c>
    </row>
    <row r="3" spans="1:18" x14ac:dyDescent="0.35">
      <c r="A3" s="1" t="s">
        <v>18</v>
      </c>
      <c r="B3" t="s">
        <v>42</v>
      </c>
      <c r="C3" t="s">
        <v>66</v>
      </c>
      <c r="D3" t="s">
        <v>90</v>
      </c>
      <c r="E3" t="s">
        <v>111</v>
      </c>
      <c r="F3" t="s">
        <v>135</v>
      </c>
      <c r="G3" t="s">
        <v>158</v>
      </c>
      <c r="H3" t="s">
        <v>179</v>
      </c>
      <c r="I3" t="s">
        <v>196</v>
      </c>
      <c r="J3" t="s">
        <v>218</v>
      </c>
      <c r="K3" t="s">
        <v>239</v>
      </c>
      <c r="L3" t="s">
        <v>258</v>
      </c>
      <c r="M3" t="s">
        <v>279</v>
      </c>
      <c r="N3" t="s">
        <v>300</v>
      </c>
      <c r="O3" t="s">
        <v>319</v>
      </c>
      <c r="P3" t="s">
        <v>340</v>
      </c>
      <c r="Q3" t="s">
        <v>360</v>
      </c>
      <c r="R3" t="s">
        <v>381</v>
      </c>
    </row>
    <row r="4" spans="1:18" x14ac:dyDescent="0.35">
      <c r="A4" s="1" t="s">
        <v>19</v>
      </c>
      <c r="B4" t="s">
        <v>43</v>
      </c>
      <c r="C4" t="s">
        <v>67</v>
      </c>
      <c r="D4" t="s">
        <v>91</v>
      </c>
      <c r="E4" t="s">
        <v>112</v>
      </c>
      <c r="F4" t="s">
        <v>136</v>
      </c>
      <c r="G4" t="s">
        <v>159</v>
      </c>
      <c r="H4" t="s">
        <v>180</v>
      </c>
      <c r="I4" t="s">
        <v>197</v>
      </c>
      <c r="J4" t="s">
        <v>219</v>
      </c>
      <c r="K4" t="s">
        <v>240</v>
      </c>
      <c r="L4" t="s">
        <v>259</v>
      </c>
      <c r="M4" t="s">
        <v>280</v>
      </c>
      <c r="N4" t="s">
        <v>301</v>
      </c>
      <c r="O4" t="s">
        <v>320</v>
      </c>
      <c r="P4" t="s">
        <v>341</v>
      </c>
      <c r="Q4" t="s">
        <v>361</v>
      </c>
      <c r="R4" t="s">
        <v>382</v>
      </c>
    </row>
    <row r="5" spans="1:18" x14ac:dyDescent="0.35">
      <c r="A5" s="1" t="s">
        <v>20</v>
      </c>
      <c r="B5" t="s">
        <v>44</v>
      </c>
      <c r="C5" t="s">
        <v>68</v>
      </c>
      <c r="D5" t="s">
        <v>92</v>
      </c>
      <c r="E5" t="s">
        <v>113</v>
      </c>
      <c r="F5" t="s">
        <v>137</v>
      </c>
      <c r="G5" t="s">
        <v>137</v>
      </c>
      <c r="H5" t="s">
        <v>137</v>
      </c>
      <c r="I5" t="s">
        <v>137</v>
      </c>
      <c r="J5" t="s">
        <v>137</v>
      </c>
      <c r="K5" t="s">
        <v>137</v>
      </c>
      <c r="L5" t="s">
        <v>137</v>
      </c>
      <c r="M5" t="s">
        <v>137</v>
      </c>
      <c r="N5" t="s">
        <v>137</v>
      </c>
      <c r="O5" t="s">
        <v>137</v>
      </c>
      <c r="P5" t="s">
        <v>342</v>
      </c>
      <c r="Q5" t="s">
        <v>133</v>
      </c>
      <c r="R5" t="s">
        <v>133</v>
      </c>
    </row>
    <row r="6" spans="1:18" x14ac:dyDescent="0.35">
      <c r="A6" s="1" t="s">
        <v>21</v>
      </c>
      <c r="B6" t="s">
        <v>45</v>
      </c>
      <c r="C6" t="s">
        <v>69</v>
      </c>
      <c r="D6" t="s">
        <v>93</v>
      </c>
      <c r="E6" t="s">
        <v>114</v>
      </c>
      <c r="F6" t="s">
        <v>138</v>
      </c>
      <c r="G6" t="s">
        <v>160</v>
      </c>
      <c r="H6" t="s">
        <v>181</v>
      </c>
      <c r="I6" t="s">
        <v>198</v>
      </c>
      <c r="J6" t="s">
        <v>220</v>
      </c>
      <c r="K6" t="s">
        <v>241</v>
      </c>
      <c r="L6" t="s">
        <v>260</v>
      </c>
      <c r="M6" t="s">
        <v>220</v>
      </c>
      <c r="N6" t="s">
        <v>302</v>
      </c>
      <c r="O6" t="s">
        <v>321</v>
      </c>
      <c r="P6" t="s">
        <v>343</v>
      </c>
      <c r="Q6" t="s">
        <v>362</v>
      </c>
      <c r="R6" t="s">
        <v>114</v>
      </c>
    </row>
    <row r="7" spans="1:18" x14ac:dyDescent="0.35">
      <c r="A7" s="1" t="s">
        <v>22</v>
      </c>
      <c r="B7" t="s">
        <v>46</v>
      </c>
      <c r="C7" t="s">
        <v>70</v>
      </c>
      <c r="D7" t="s">
        <v>94</v>
      </c>
      <c r="E7" t="s">
        <v>115</v>
      </c>
      <c r="F7" t="s">
        <v>139</v>
      </c>
      <c r="G7" t="s">
        <v>161</v>
      </c>
      <c r="H7" t="s">
        <v>182</v>
      </c>
      <c r="I7" t="s">
        <v>199</v>
      </c>
      <c r="J7" t="s">
        <v>221</v>
      </c>
      <c r="K7" t="s">
        <v>242</v>
      </c>
      <c r="L7" t="s">
        <v>261</v>
      </c>
      <c r="M7" t="s">
        <v>281</v>
      </c>
      <c r="N7" t="s">
        <v>303</v>
      </c>
      <c r="O7" t="s">
        <v>322</v>
      </c>
      <c r="P7" t="s">
        <v>344</v>
      </c>
      <c r="Q7" t="s">
        <v>363</v>
      </c>
      <c r="R7" t="s">
        <v>383</v>
      </c>
    </row>
    <row r="8" spans="1:18" x14ac:dyDescent="0.35">
      <c r="A8" s="1" t="s">
        <v>23</v>
      </c>
      <c r="B8" t="s">
        <v>47</v>
      </c>
      <c r="C8" t="s">
        <v>71</v>
      </c>
      <c r="D8" t="s">
        <v>95</v>
      </c>
      <c r="E8" t="s">
        <v>116</v>
      </c>
      <c r="F8" t="s">
        <v>140</v>
      </c>
      <c r="G8" t="s">
        <v>140</v>
      </c>
      <c r="H8" t="s">
        <v>140</v>
      </c>
      <c r="I8" t="s">
        <v>200</v>
      </c>
      <c r="J8" t="s">
        <v>200</v>
      </c>
      <c r="K8" t="s">
        <v>243</v>
      </c>
      <c r="L8" t="s">
        <v>262</v>
      </c>
      <c r="M8" t="s">
        <v>282</v>
      </c>
      <c r="N8" t="s">
        <v>304</v>
      </c>
      <c r="O8" t="s">
        <v>323</v>
      </c>
      <c r="P8" t="s">
        <v>345</v>
      </c>
      <c r="Q8" t="s">
        <v>345</v>
      </c>
      <c r="R8" t="s">
        <v>384</v>
      </c>
    </row>
    <row r="9" spans="1:18" x14ac:dyDescent="0.35">
      <c r="A9" s="1" t="s">
        <v>24</v>
      </c>
      <c r="B9" t="s">
        <v>48</v>
      </c>
      <c r="C9" t="s">
        <v>72</v>
      </c>
      <c r="D9" t="s">
        <v>96</v>
      </c>
      <c r="E9" t="s">
        <v>117</v>
      </c>
      <c r="F9" t="s">
        <v>141</v>
      </c>
      <c r="G9" t="s">
        <v>162</v>
      </c>
      <c r="H9" t="s">
        <v>183</v>
      </c>
      <c r="I9" t="s">
        <v>201</v>
      </c>
      <c r="J9" t="s">
        <v>222</v>
      </c>
      <c r="K9" t="s">
        <v>244</v>
      </c>
      <c r="L9" t="s">
        <v>263</v>
      </c>
      <c r="M9" t="s">
        <v>283</v>
      </c>
      <c r="N9" t="s">
        <v>305</v>
      </c>
      <c r="O9" t="s">
        <v>324</v>
      </c>
      <c r="P9" t="s">
        <v>346</v>
      </c>
      <c r="Q9" t="s">
        <v>364</v>
      </c>
      <c r="R9" t="s">
        <v>385</v>
      </c>
    </row>
    <row r="10" spans="1:18" x14ac:dyDescent="0.35">
      <c r="A10" s="1" t="s">
        <v>25</v>
      </c>
      <c r="B10" t="s">
        <v>49</v>
      </c>
      <c r="C10" t="s">
        <v>73</v>
      </c>
      <c r="D10" t="s">
        <v>49</v>
      </c>
      <c r="E10" t="s">
        <v>118</v>
      </c>
      <c r="F10" t="s">
        <v>142</v>
      </c>
      <c r="G10" t="s">
        <v>163</v>
      </c>
      <c r="H10" t="s">
        <v>184</v>
      </c>
      <c r="I10" t="s">
        <v>202</v>
      </c>
      <c r="J10" t="s">
        <v>223</v>
      </c>
      <c r="K10" t="s">
        <v>202</v>
      </c>
      <c r="L10" t="s">
        <v>264</v>
      </c>
      <c r="M10" t="s">
        <v>284</v>
      </c>
      <c r="N10" t="s">
        <v>306</v>
      </c>
      <c r="O10" t="s">
        <v>325</v>
      </c>
      <c r="P10" t="s">
        <v>118</v>
      </c>
      <c r="Q10" t="s">
        <v>365</v>
      </c>
      <c r="R10" t="s">
        <v>386</v>
      </c>
    </row>
    <row r="11" spans="1:18" x14ac:dyDescent="0.35">
      <c r="A11" s="1" t="s">
        <v>26</v>
      </c>
      <c r="B11" t="s">
        <v>50</v>
      </c>
      <c r="C11" t="s">
        <v>74</v>
      </c>
      <c r="D11" t="s">
        <v>97</v>
      </c>
      <c r="E11" t="s">
        <v>119</v>
      </c>
      <c r="F11" t="s">
        <v>143</v>
      </c>
      <c r="G11" t="s">
        <v>164</v>
      </c>
      <c r="H11" t="s">
        <v>74</v>
      </c>
      <c r="I11" t="s">
        <v>203</v>
      </c>
      <c r="J11" t="s">
        <v>224</v>
      </c>
      <c r="K11" t="s">
        <v>50</v>
      </c>
      <c r="L11" t="s">
        <v>50</v>
      </c>
      <c r="M11" t="s">
        <v>224</v>
      </c>
      <c r="N11" t="s">
        <v>230</v>
      </c>
      <c r="O11" t="s">
        <v>166</v>
      </c>
      <c r="P11" t="s">
        <v>143</v>
      </c>
      <c r="Q11" t="s">
        <v>133</v>
      </c>
      <c r="R11" t="s">
        <v>133</v>
      </c>
    </row>
    <row r="12" spans="1:18" x14ac:dyDescent="0.35">
      <c r="A12" s="1" t="s">
        <v>27</v>
      </c>
      <c r="B12" t="s">
        <v>51</v>
      </c>
      <c r="C12" t="s">
        <v>75</v>
      </c>
      <c r="D12" t="s">
        <v>98</v>
      </c>
      <c r="E12" t="s">
        <v>120</v>
      </c>
      <c r="F12" t="s">
        <v>144</v>
      </c>
      <c r="G12" t="s">
        <v>165</v>
      </c>
      <c r="H12" t="s">
        <v>185</v>
      </c>
      <c r="I12" t="s">
        <v>204</v>
      </c>
      <c r="J12" t="s">
        <v>225</v>
      </c>
      <c r="K12" t="s">
        <v>245</v>
      </c>
      <c r="L12" t="s">
        <v>265</v>
      </c>
      <c r="M12" t="s">
        <v>285</v>
      </c>
      <c r="N12" t="s">
        <v>307</v>
      </c>
      <c r="O12" t="s">
        <v>326</v>
      </c>
      <c r="P12" t="s">
        <v>347</v>
      </c>
      <c r="Q12" t="s">
        <v>366</v>
      </c>
      <c r="R12" t="s">
        <v>387</v>
      </c>
    </row>
    <row r="13" spans="1:18" x14ac:dyDescent="0.35">
      <c r="A13" s="1" t="s">
        <v>28</v>
      </c>
      <c r="B13" t="s">
        <v>52</v>
      </c>
      <c r="C13" t="s">
        <v>76</v>
      </c>
      <c r="D13" t="s">
        <v>99</v>
      </c>
      <c r="E13" t="s">
        <v>121</v>
      </c>
      <c r="F13" t="s">
        <v>145</v>
      </c>
      <c r="G13" t="s">
        <v>166</v>
      </c>
      <c r="H13" t="s">
        <v>166</v>
      </c>
      <c r="I13" t="s">
        <v>205</v>
      </c>
      <c r="J13" t="s">
        <v>226</v>
      </c>
      <c r="K13" t="s">
        <v>246</v>
      </c>
      <c r="L13" t="s">
        <v>266</v>
      </c>
      <c r="M13" t="s">
        <v>286</v>
      </c>
      <c r="N13" t="s">
        <v>76</v>
      </c>
      <c r="O13" t="s">
        <v>327</v>
      </c>
      <c r="P13" t="s">
        <v>348</v>
      </c>
      <c r="Q13" t="s">
        <v>367</v>
      </c>
      <c r="R13" t="s">
        <v>388</v>
      </c>
    </row>
    <row r="14" spans="1:18" x14ac:dyDescent="0.35">
      <c r="A14" s="1" t="s">
        <v>29</v>
      </c>
      <c r="B14" t="s">
        <v>53</v>
      </c>
      <c r="C14" t="s">
        <v>77</v>
      </c>
      <c r="D14" t="s">
        <v>100</v>
      </c>
      <c r="E14" t="s">
        <v>122</v>
      </c>
      <c r="F14" t="s">
        <v>146</v>
      </c>
      <c r="G14" t="s">
        <v>167</v>
      </c>
      <c r="H14" t="s">
        <v>122</v>
      </c>
      <c r="I14" t="s">
        <v>206</v>
      </c>
      <c r="J14" t="s">
        <v>227</v>
      </c>
      <c r="K14" t="s">
        <v>247</v>
      </c>
      <c r="L14" t="s">
        <v>267</v>
      </c>
      <c r="M14" t="s">
        <v>287</v>
      </c>
      <c r="N14" t="s">
        <v>308</v>
      </c>
      <c r="O14" t="s">
        <v>328</v>
      </c>
      <c r="P14" t="s">
        <v>133</v>
      </c>
      <c r="Q14" t="s">
        <v>368</v>
      </c>
      <c r="R14" t="s">
        <v>389</v>
      </c>
    </row>
    <row r="15" spans="1:18" x14ac:dyDescent="0.35">
      <c r="A15" s="1" t="s">
        <v>30</v>
      </c>
      <c r="B15" t="s">
        <v>54</v>
      </c>
      <c r="C15" t="s">
        <v>78</v>
      </c>
      <c r="D15" t="s">
        <v>101</v>
      </c>
      <c r="E15" t="s">
        <v>123</v>
      </c>
      <c r="F15" t="s">
        <v>147</v>
      </c>
      <c r="G15" t="s">
        <v>168</v>
      </c>
      <c r="H15" t="s">
        <v>186</v>
      </c>
      <c r="I15" t="s">
        <v>207</v>
      </c>
      <c r="J15" t="s">
        <v>228</v>
      </c>
      <c r="K15" t="s">
        <v>248</v>
      </c>
      <c r="L15" t="s">
        <v>268</v>
      </c>
      <c r="M15" t="s">
        <v>288</v>
      </c>
      <c r="N15" t="s">
        <v>309</v>
      </c>
      <c r="O15" t="s">
        <v>329</v>
      </c>
      <c r="P15" t="s">
        <v>349</v>
      </c>
      <c r="Q15" t="s">
        <v>369</v>
      </c>
      <c r="R15" t="s">
        <v>390</v>
      </c>
    </row>
    <row r="16" spans="1:18" x14ac:dyDescent="0.35">
      <c r="A16" s="1" t="s">
        <v>31</v>
      </c>
      <c r="B16" t="s">
        <v>55</v>
      </c>
      <c r="C16" t="s">
        <v>79</v>
      </c>
      <c r="D16" t="s">
        <v>102</v>
      </c>
      <c r="E16" t="s">
        <v>124</v>
      </c>
      <c r="F16" t="s">
        <v>148</v>
      </c>
      <c r="G16" t="s">
        <v>169</v>
      </c>
      <c r="H16" t="s">
        <v>187</v>
      </c>
      <c r="I16" t="s">
        <v>208</v>
      </c>
      <c r="J16" t="s">
        <v>229</v>
      </c>
      <c r="K16" t="s">
        <v>155</v>
      </c>
      <c r="L16" t="s">
        <v>269</v>
      </c>
      <c r="M16" t="s">
        <v>289</v>
      </c>
      <c r="N16" t="s">
        <v>310</v>
      </c>
      <c r="O16" t="s">
        <v>330</v>
      </c>
      <c r="P16" t="s">
        <v>350</v>
      </c>
      <c r="Q16" t="s">
        <v>370</v>
      </c>
      <c r="R16" t="s">
        <v>391</v>
      </c>
    </row>
    <row r="17" spans="1:18" x14ac:dyDescent="0.35">
      <c r="A17" s="1" t="s">
        <v>32</v>
      </c>
      <c r="B17" t="s">
        <v>56</v>
      </c>
      <c r="C17" t="s">
        <v>80</v>
      </c>
      <c r="D17" t="s">
        <v>103</v>
      </c>
      <c r="E17" t="s">
        <v>125</v>
      </c>
      <c r="F17" t="s">
        <v>149</v>
      </c>
      <c r="G17" t="s">
        <v>170</v>
      </c>
      <c r="H17" t="s">
        <v>145</v>
      </c>
      <c r="I17" t="s">
        <v>209</v>
      </c>
      <c r="J17" t="s">
        <v>230</v>
      </c>
      <c r="K17" t="s">
        <v>249</v>
      </c>
      <c r="L17" t="s">
        <v>270</v>
      </c>
      <c r="M17" t="s">
        <v>290</v>
      </c>
      <c r="N17" t="s">
        <v>85</v>
      </c>
      <c r="O17" t="s">
        <v>331</v>
      </c>
      <c r="P17" t="s">
        <v>351</v>
      </c>
      <c r="Q17" t="s">
        <v>371</v>
      </c>
      <c r="R17" t="s">
        <v>392</v>
      </c>
    </row>
    <row r="18" spans="1:18" x14ac:dyDescent="0.35">
      <c r="A18" s="1" t="s">
        <v>33</v>
      </c>
      <c r="B18" t="s">
        <v>57</v>
      </c>
      <c r="C18" t="s">
        <v>81</v>
      </c>
      <c r="D18" t="s">
        <v>104</v>
      </c>
      <c r="E18" t="s">
        <v>126</v>
      </c>
      <c r="F18" t="s">
        <v>150</v>
      </c>
      <c r="G18" t="s">
        <v>171</v>
      </c>
      <c r="H18" t="s">
        <v>188</v>
      </c>
      <c r="I18" t="s">
        <v>210</v>
      </c>
      <c r="J18" t="s">
        <v>231</v>
      </c>
      <c r="K18" t="s">
        <v>250</v>
      </c>
      <c r="L18" t="s">
        <v>271</v>
      </c>
      <c r="M18" t="s">
        <v>291</v>
      </c>
      <c r="N18" t="s">
        <v>311</v>
      </c>
      <c r="O18" t="s">
        <v>332</v>
      </c>
      <c r="P18" t="s">
        <v>352</v>
      </c>
      <c r="Q18" t="s">
        <v>372</v>
      </c>
      <c r="R18" t="s">
        <v>393</v>
      </c>
    </row>
    <row r="19" spans="1:18" x14ac:dyDescent="0.35">
      <c r="A19" s="1" t="s">
        <v>34</v>
      </c>
      <c r="B19" t="s">
        <v>58</v>
      </c>
      <c r="C19" t="s">
        <v>82</v>
      </c>
      <c r="D19" t="s">
        <v>105</v>
      </c>
      <c r="E19" t="s">
        <v>127</v>
      </c>
      <c r="F19" t="s">
        <v>151</v>
      </c>
      <c r="G19" t="s">
        <v>172</v>
      </c>
      <c r="H19" t="s">
        <v>189</v>
      </c>
      <c r="I19" t="s">
        <v>211</v>
      </c>
      <c r="J19" t="s">
        <v>232</v>
      </c>
      <c r="K19" t="s">
        <v>251</v>
      </c>
      <c r="L19" t="s">
        <v>272</v>
      </c>
      <c r="M19" t="s">
        <v>292</v>
      </c>
      <c r="N19" t="s">
        <v>312</v>
      </c>
      <c r="O19" t="s">
        <v>333</v>
      </c>
      <c r="P19" t="s">
        <v>353</v>
      </c>
      <c r="Q19" t="s">
        <v>373</v>
      </c>
      <c r="R19" t="s">
        <v>394</v>
      </c>
    </row>
    <row r="20" spans="1:18" x14ac:dyDescent="0.35">
      <c r="A20" s="1" t="s">
        <v>35</v>
      </c>
      <c r="B20" t="s">
        <v>59</v>
      </c>
      <c r="C20" t="s">
        <v>83</v>
      </c>
      <c r="D20" t="s">
        <v>106</v>
      </c>
      <c r="E20" t="s">
        <v>128</v>
      </c>
      <c r="F20" t="s">
        <v>152</v>
      </c>
      <c r="G20" t="s">
        <v>173</v>
      </c>
      <c r="H20" t="s">
        <v>190</v>
      </c>
      <c r="I20" t="s">
        <v>212</v>
      </c>
      <c r="J20" t="s">
        <v>233</v>
      </c>
      <c r="K20" t="s">
        <v>252</v>
      </c>
      <c r="L20" t="s">
        <v>273</v>
      </c>
      <c r="M20" t="s">
        <v>293</v>
      </c>
      <c r="N20" t="s">
        <v>313</v>
      </c>
      <c r="O20" t="s">
        <v>334</v>
      </c>
      <c r="P20" t="s">
        <v>354</v>
      </c>
      <c r="Q20" t="s">
        <v>374</v>
      </c>
      <c r="R20" t="s">
        <v>395</v>
      </c>
    </row>
    <row r="21" spans="1:18" x14ac:dyDescent="0.35">
      <c r="A21" s="1" t="s">
        <v>36</v>
      </c>
      <c r="B21" t="s">
        <v>60</v>
      </c>
      <c r="C21" t="s">
        <v>84</v>
      </c>
      <c r="D21" t="s">
        <v>61</v>
      </c>
      <c r="E21" t="s">
        <v>129</v>
      </c>
      <c r="F21" t="s">
        <v>153</v>
      </c>
      <c r="G21" t="s">
        <v>174</v>
      </c>
      <c r="H21" t="s">
        <v>191</v>
      </c>
      <c r="I21" t="s">
        <v>213</v>
      </c>
      <c r="J21" t="s">
        <v>234</v>
      </c>
      <c r="K21" t="s">
        <v>253</v>
      </c>
      <c r="L21" t="s">
        <v>274</v>
      </c>
      <c r="M21" t="s">
        <v>294</v>
      </c>
      <c r="N21" t="s">
        <v>314</v>
      </c>
      <c r="O21" t="s">
        <v>335</v>
      </c>
      <c r="P21" t="s">
        <v>355</v>
      </c>
      <c r="Q21" t="s">
        <v>375</v>
      </c>
      <c r="R21" t="s">
        <v>396</v>
      </c>
    </row>
    <row r="22" spans="1:18" x14ac:dyDescent="0.35">
      <c r="A22" s="1" t="s">
        <v>37</v>
      </c>
      <c r="B22" t="s">
        <v>61</v>
      </c>
      <c r="C22" t="s">
        <v>85</v>
      </c>
      <c r="D22" t="s">
        <v>79</v>
      </c>
      <c r="E22" t="s">
        <v>130</v>
      </c>
      <c r="F22" t="s">
        <v>154</v>
      </c>
      <c r="G22" t="s">
        <v>175</v>
      </c>
      <c r="H22" t="s">
        <v>192</v>
      </c>
      <c r="I22" t="s">
        <v>214</v>
      </c>
      <c r="J22" t="s">
        <v>235</v>
      </c>
      <c r="K22" t="s">
        <v>254</v>
      </c>
      <c r="L22" t="s">
        <v>275</v>
      </c>
      <c r="M22" t="s">
        <v>295</v>
      </c>
      <c r="N22" t="s">
        <v>103</v>
      </c>
      <c r="O22" t="s">
        <v>336</v>
      </c>
      <c r="P22" t="s">
        <v>356</v>
      </c>
      <c r="Q22" t="s">
        <v>376</v>
      </c>
      <c r="R22" t="s">
        <v>397</v>
      </c>
    </row>
    <row r="23" spans="1:18" x14ac:dyDescent="0.35">
      <c r="A23" s="1" t="s">
        <v>38</v>
      </c>
      <c r="B23" t="s">
        <v>62</v>
      </c>
      <c r="C23" t="s">
        <v>86</v>
      </c>
      <c r="D23" t="s">
        <v>107</v>
      </c>
      <c r="E23" t="s">
        <v>131</v>
      </c>
      <c r="F23" t="s">
        <v>155</v>
      </c>
      <c r="G23" t="s">
        <v>176</v>
      </c>
      <c r="H23" t="s">
        <v>193</v>
      </c>
      <c r="I23" t="s">
        <v>215</v>
      </c>
      <c r="J23" t="s">
        <v>236</v>
      </c>
      <c r="K23" t="s">
        <v>255</v>
      </c>
      <c r="L23" t="s">
        <v>276</v>
      </c>
      <c r="M23" t="s">
        <v>296</v>
      </c>
      <c r="N23" t="s">
        <v>315</v>
      </c>
      <c r="O23" t="s">
        <v>337</v>
      </c>
      <c r="P23" t="s">
        <v>357</v>
      </c>
      <c r="Q23" t="s">
        <v>377</v>
      </c>
      <c r="R23" t="s">
        <v>398</v>
      </c>
    </row>
    <row r="24" spans="1:18" x14ac:dyDescent="0.35">
      <c r="A24" s="1" t="s">
        <v>39</v>
      </c>
      <c r="B24" t="s">
        <v>63</v>
      </c>
      <c r="C24" t="s">
        <v>87</v>
      </c>
      <c r="D24" t="s">
        <v>108</v>
      </c>
      <c r="E24" t="s">
        <v>132</v>
      </c>
      <c r="F24" t="s">
        <v>156</v>
      </c>
      <c r="G24" t="s">
        <v>177</v>
      </c>
      <c r="H24" t="s">
        <v>194</v>
      </c>
      <c r="I24" t="s">
        <v>216</v>
      </c>
      <c r="J24" t="s">
        <v>237</v>
      </c>
      <c r="K24" t="s">
        <v>256</v>
      </c>
      <c r="L24" t="s">
        <v>277</v>
      </c>
      <c r="M24" t="s">
        <v>297</v>
      </c>
      <c r="N24" t="s">
        <v>316</v>
      </c>
      <c r="O24" t="s">
        <v>338</v>
      </c>
      <c r="P24" t="s">
        <v>358</v>
      </c>
      <c r="Q24" t="s">
        <v>378</v>
      </c>
      <c r="R24" t="s">
        <v>378</v>
      </c>
    </row>
    <row r="25" spans="1:18" x14ac:dyDescent="0.35">
      <c r="A25" s="1" t="s">
        <v>40</v>
      </c>
      <c r="B25" t="s">
        <v>64</v>
      </c>
      <c r="C25" t="s">
        <v>88</v>
      </c>
      <c r="D25" t="s">
        <v>109</v>
      </c>
      <c r="E25" t="s">
        <v>133</v>
      </c>
      <c r="F25" t="s">
        <v>133</v>
      </c>
      <c r="G25" t="s">
        <v>133</v>
      </c>
      <c r="H25" t="s">
        <v>133</v>
      </c>
      <c r="I25" t="s">
        <v>133</v>
      </c>
      <c r="J25" t="s">
        <v>236</v>
      </c>
      <c r="K25" t="s">
        <v>133</v>
      </c>
      <c r="L25" t="s">
        <v>133</v>
      </c>
      <c r="M25" t="s">
        <v>298</v>
      </c>
      <c r="N25" t="s">
        <v>317</v>
      </c>
      <c r="O25" t="s">
        <v>133</v>
      </c>
      <c r="P25" t="s">
        <v>133</v>
      </c>
      <c r="Q25" t="s">
        <v>379</v>
      </c>
      <c r="R25" t="s">
        <v>399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9"/>
  <sheetViews>
    <sheetView workbookViewId="0"/>
  </sheetViews>
  <sheetFormatPr defaultRowHeight="14.5" x14ac:dyDescent="0.35"/>
  <sheetData>
    <row r="1" spans="1:33" x14ac:dyDescent="0.3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c r="P1" s="1" t="s">
        <v>414</v>
      </c>
      <c r="Q1" s="1" t="s">
        <v>415</v>
      </c>
      <c r="R1" s="1" t="s">
        <v>0</v>
      </c>
      <c r="S1" s="1" t="s">
        <v>1</v>
      </c>
      <c r="T1" s="1" t="s">
        <v>2</v>
      </c>
      <c r="U1" s="1" t="s">
        <v>3</v>
      </c>
      <c r="V1" s="1" t="s">
        <v>4</v>
      </c>
      <c r="W1" s="1" t="s">
        <v>5</v>
      </c>
      <c r="X1" s="1" t="s">
        <v>6</v>
      </c>
      <c r="Y1" s="1" t="s">
        <v>7</v>
      </c>
      <c r="Z1" s="1" t="s">
        <v>8</v>
      </c>
      <c r="AA1" s="1" t="s">
        <v>9</v>
      </c>
      <c r="AB1" s="1" t="s">
        <v>10</v>
      </c>
      <c r="AC1" s="1" t="s">
        <v>11</v>
      </c>
      <c r="AD1" s="1" t="s">
        <v>12</v>
      </c>
      <c r="AE1" s="1" t="s">
        <v>13</v>
      </c>
      <c r="AF1" s="1" t="s">
        <v>14</v>
      </c>
      <c r="AG1" s="1" t="s">
        <v>15</v>
      </c>
    </row>
    <row r="2" spans="1:33" x14ac:dyDescent="0.35">
      <c r="A2" s="1" t="s">
        <v>416</v>
      </c>
      <c r="B2" t="s">
        <v>444</v>
      </c>
      <c r="C2" t="s">
        <v>462</v>
      </c>
      <c r="D2" t="s">
        <v>479</v>
      </c>
      <c r="E2" t="s">
        <v>499</v>
      </c>
      <c r="F2" t="s">
        <v>520</v>
      </c>
      <c r="G2" t="s">
        <v>542</v>
      </c>
      <c r="H2" t="s">
        <v>565</v>
      </c>
      <c r="I2" t="s">
        <v>585</v>
      </c>
      <c r="J2" t="s">
        <v>608</v>
      </c>
      <c r="K2" t="s">
        <v>631</v>
      </c>
      <c r="L2" t="s">
        <v>649</v>
      </c>
      <c r="M2" t="s">
        <v>668</v>
      </c>
      <c r="N2" t="s">
        <v>688</v>
      </c>
      <c r="O2" t="s">
        <v>709</v>
      </c>
      <c r="P2" t="s">
        <v>730</v>
      </c>
      <c r="Q2" t="s">
        <v>755</v>
      </c>
      <c r="R2" t="s">
        <v>51</v>
      </c>
      <c r="S2" t="s">
        <v>75</v>
      </c>
      <c r="T2" t="s">
        <v>98</v>
      </c>
      <c r="U2" t="s">
        <v>120</v>
      </c>
      <c r="V2" t="s">
        <v>144</v>
      </c>
      <c r="W2" t="s">
        <v>165</v>
      </c>
      <c r="X2" t="s">
        <v>185</v>
      </c>
      <c r="Y2" t="s">
        <v>204</v>
      </c>
      <c r="Z2" t="s">
        <v>225</v>
      </c>
      <c r="AA2" t="s">
        <v>245</v>
      </c>
      <c r="AB2" t="s">
        <v>265</v>
      </c>
      <c r="AC2" t="s">
        <v>285</v>
      </c>
      <c r="AD2" t="s">
        <v>307</v>
      </c>
      <c r="AE2" t="s">
        <v>326</v>
      </c>
      <c r="AF2" t="s">
        <v>347</v>
      </c>
      <c r="AG2" t="s">
        <v>366</v>
      </c>
    </row>
    <row r="3" spans="1:33" x14ac:dyDescent="0.35">
      <c r="A3" s="1" t="s">
        <v>417</v>
      </c>
      <c r="B3" t="s">
        <v>445</v>
      </c>
      <c r="C3" t="s">
        <v>463</v>
      </c>
      <c r="D3" t="s">
        <v>480</v>
      </c>
      <c r="E3" t="s">
        <v>500</v>
      </c>
      <c r="F3" t="s">
        <v>521</v>
      </c>
      <c r="G3" t="s">
        <v>543</v>
      </c>
      <c r="H3" t="s">
        <v>566</v>
      </c>
      <c r="I3" t="s">
        <v>586</v>
      </c>
      <c r="J3" t="s">
        <v>609</v>
      </c>
      <c r="K3" t="s">
        <v>632</v>
      </c>
      <c r="L3" t="s">
        <v>650</v>
      </c>
      <c r="M3" t="s">
        <v>669</v>
      </c>
      <c r="N3" t="s">
        <v>689</v>
      </c>
      <c r="O3" t="s">
        <v>710</v>
      </c>
      <c r="P3" t="s">
        <v>731</v>
      </c>
      <c r="Q3" t="s">
        <v>756</v>
      </c>
      <c r="R3" t="s">
        <v>778</v>
      </c>
      <c r="S3" t="s">
        <v>798</v>
      </c>
      <c r="T3" t="s">
        <v>817</v>
      </c>
      <c r="U3" t="s">
        <v>835</v>
      </c>
      <c r="V3" t="s">
        <v>852</v>
      </c>
      <c r="W3" t="s">
        <v>867</v>
      </c>
      <c r="X3" t="s">
        <v>884</v>
      </c>
      <c r="Y3" t="s">
        <v>899</v>
      </c>
      <c r="Z3" t="s">
        <v>916</v>
      </c>
      <c r="AA3" t="s">
        <v>933</v>
      </c>
      <c r="AB3" t="s">
        <v>949</v>
      </c>
      <c r="AC3" t="s">
        <v>965</v>
      </c>
      <c r="AD3" t="s">
        <v>982</v>
      </c>
      <c r="AE3" t="s">
        <v>1001</v>
      </c>
      <c r="AF3" t="s">
        <v>1018</v>
      </c>
      <c r="AG3" t="s">
        <v>1033</v>
      </c>
    </row>
    <row r="4" spans="1:33" x14ac:dyDescent="0.35">
      <c r="A4" s="1" t="s">
        <v>418</v>
      </c>
      <c r="B4" t="s">
        <v>446</v>
      </c>
      <c r="C4" t="s">
        <v>464</v>
      </c>
      <c r="D4" t="s">
        <v>323</v>
      </c>
      <c r="E4" t="s">
        <v>501</v>
      </c>
      <c r="F4" t="s">
        <v>522</v>
      </c>
      <c r="G4" t="s">
        <v>544</v>
      </c>
      <c r="H4" t="s">
        <v>567</v>
      </c>
      <c r="I4" t="s">
        <v>587</v>
      </c>
      <c r="J4" t="s">
        <v>610</v>
      </c>
      <c r="K4" t="s">
        <v>602</v>
      </c>
      <c r="L4" t="s">
        <v>651</v>
      </c>
      <c r="M4" t="s">
        <v>670</v>
      </c>
      <c r="N4" t="s">
        <v>368</v>
      </c>
      <c r="O4" t="s">
        <v>711</v>
      </c>
      <c r="P4" t="s">
        <v>732</v>
      </c>
      <c r="Q4" t="s">
        <v>757</v>
      </c>
      <c r="R4" t="s">
        <v>779</v>
      </c>
      <c r="S4" t="s">
        <v>799</v>
      </c>
      <c r="T4" t="s">
        <v>818</v>
      </c>
      <c r="U4" t="s">
        <v>836</v>
      </c>
      <c r="V4" t="s">
        <v>309</v>
      </c>
      <c r="W4" t="s">
        <v>868</v>
      </c>
      <c r="X4" t="s">
        <v>885</v>
      </c>
      <c r="Y4" t="s">
        <v>900</v>
      </c>
      <c r="Z4" t="s">
        <v>917</v>
      </c>
      <c r="AA4" t="s">
        <v>934</v>
      </c>
      <c r="AB4" t="s">
        <v>950</v>
      </c>
      <c r="AC4" t="s">
        <v>966</v>
      </c>
      <c r="AD4" t="s">
        <v>983</v>
      </c>
      <c r="AE4" t="s">
        <v>1002</v>
      </c>
      <c r="AF4" t="s">
        <v>946</v>
      </c>
      <c r="AG4" t="s">
        <v>1034</v>
      </c>
    </row>
    <row r="5" spans="1:33" x14ac:dyDescent="0.35">
      <c r="A5" s="1" t="s">
        <v>419</v>
      </c>
      <c r="B5" t="s">
        <v>447</v>
      </c>
      <c r="C5" t="s">
        <v>465</v>
      </c>
      <c r="D5" t="s">
        <v>481</v>
      </c>
      <c r="E5" t="s">
        <v>502</v>
      </c>
      <c r="F5" t="s">
        <v>523</v>
      </c>
      <c r="G5" t="s">
        <v>545</v>
      </c>
      <c r="H5" t="s">
        <v>568</v>
      </c>
      <c r="I5" t="s">
        <v>588</v>
      </c>
      <c r="J5" t="s">
        <v>611</v>
      </c>
      <c r="K5" t="s">
        <v>633</v>
      </c>
      <c r="L5" t="s">
        <v>620</v>
      </c>
      <c r="M5" t="s">
        <v>671</v>
      </c>
      <c r="N5" t="s">
        <v>690</v>
      </c>
      <c r="O5" t="s">
        <v>712</v>
      </c>
      <c r="P5" t="s">
        <v>733</v>
      </c>
      <c r="Q5" t="s">
        <v>758</v>
      </c>
      <c r="R5" t="s">
        <v>780</v>
      </c>
      <c r="S5" t="s">
        <v>800</v>
      </c>
      <c r="T5" t="s">
        <v>819</v>
      </c>
      <c r="U5" t="s">
        <v>837</v>
      </c>
      <c r="V5" t="s">
        <v>853</v>
      </c>
      <c r="W5" t="s">
        <v>869</v>
      </c>
      <c r="X5" t="s">
        <v>886</v>
      </c>
      <c r="Y5" t="s">
        <v>901</v>
      </c>
      <c r="Z5" t="s">
        <v>918</v>
      </c>
      <c r="AA5" t="s">
        <v>935</v>
      </c>
      <c r="AB5" t="s">
        <v>951</v>
      </c>
      <c r="AC5" t="s">
        <v>744</v>
      </c>
      <c r="AD5" t="s">
        <v>984</v>
      </c>
      <c r="AE5" t="s">
        <v>1003</v>
      </c>
      <c r="AF5" t="s">
        <v>1019</v>
      </c>
      <c r="AG5" t="s">
        <v>1035</v>
      </c>
    </row>
    <row r="6" spans="1:33" x14ac:dyDescent="0.35">
      <c r="A6" s="1" t="s">
        <v>420</v>
      </c>
      <c r="B6" t="s">
        <v>448</v>
      </c>
      <c r="C6" t="s">
        <v>466</v>
      </c>
      <c r="D6" t="s">
        <v>482</v>
      </c>
      <c r="E6" t="s">
        <v>503</v>
      </c>
      <c r="F6" t="s">
        <v>524</v>
      </c>
      <c r="G6" t="s">
        <v>546</v>
      </c>
      <c r="H6" t="s">
        <v>569</v>
      </c>
      <c r="I6" t="s">
        <v>589</v>
      </c>
      <c r="J6" t="s">
        <v>612</v>
      </c>
      <c r="K6" t="s">
        <v>634</v>
      </c>
      <c r="L6" t="s">
        <v>652</v>
      </c>
      <c r="M6" t="s">
        <v>672</v>
      </c>
      <c r="N6" t="s">
        <v>691</v>
      </c>
      <c r="O6" t="s">
        <v>713</v>
      </c>
      <c r="P6" t="s">
        <v>734</v>
      </c>
      <c r="Q6" t="s">
        <v>759</v>
      </c>
      <c r="R6" t="s">
        <v>781</v>
      </c>
      <c r="S6" t="s">
        <v>801</v>
      </c>
      <c r="T6" t="s">
        <v>820</v>
      </c>
      <c r="U6" t="s">
        <v>838</v>
      </c>
      <c r="V6" t="s">
        <v>854</v>
      </c>
      <c r="W6" t="s">
        <v>870</v>
      </c>
      <c r="X6" t="s">
        <v>887</v>
      </c>
      <c r="Y6" t="s">
        <v>902</v>
      </c>
      <c r="Z6" t="s">
        <v>919</v>
      </c>
      <c r="AA6" t="s">
        <v>936</v>
      </c>
      <c r="AB6" t="s">
        <v>952</v>
      </c>
      <c r="AC6" t="s">
        <v>967</v>
      </c>
      <c r="AD6" t="s">
        <v>985</v>
      </c>
      <c r="AE6" t="s">
        <v>1004</v>
      </c>
      <c r="AF6" t="s">
        <v>1020</v>
      </c>
      <c r="AG6" t="s">
        <v>1036</v>
      </c>
    </row>
    <row r="7" spans="1:33" x14ac:dyDescent="0.35">
      <c r="A7" s="1" t="s">
        <v>421</v>
      </c>
      <c r="B7" t="s">
        <v>133</v>
      </c>
      <c r="C7" t="s">
        <v>133</v>
      </c>
      <c r="D7" t="s">
        <v>133</v>
      </c>
      <c r="E7" t="s">
        <v>133</v>
      </c>
      <c r="F7" t="s">
        <v>133</v>
      </c>
      <c r="G7" t="s">
        <v>133</v>
      </c>
      <c r="H7" t="s">
        <v>133</v>
      </c>
      <c r="I7" t="s">
        <v>133</v>
      </c>
      <c r="J7" t="s">
        <v>133</v>
      </c>
      <c r="K7" t="s">
        <v>133</v>
      </c>
      <c r="L7" t="s">
        <v>133</v>
      </c>
      <c r="M7" t="s">
        <v>133</v>
      </c>
      <c r="N7" t="s">
        <v>133</v>
      </c>
      <c r="O7" t="s">
        <v>133</v>
      </c>
      <c r="P7" t="s">
        <v>133</v>
      </c>
      <c r="Q7" t="s">
        <v>133</v>
      </c>
      <c r="R7" t="s">
        <v>133</v>
      </c>
      <c r="S7" t="s">
        <v>133</v>
      </c>
      <c r="T7" t="s">
        <v>133</v>
      </c>
      <c r="U7" t="s">
        <v>133</v>
      </c>
      <c r="V7" t="s">
        <v>133</v>
      </c>
      <c r="W7" t="s">
        <v>133</v>
      </c>
      <c r="X7" t="s">
        <v>133</v>
      </c>
      <c r="Y7" t="s">
        <v>133</v>
      </c>
      <c r="Z7" t="s">
        <v>133</v>
      </c>
      <c r="AA7" t="s">
        <v>133</v>
      </c>
      <c r="AB7" t="s">
        <v>133</v>
      </c>
      <c r="AC7" t="s">
        <v>133</v>
      </c>
      <c r="AD7" t="s">
        <v>133</v>
      </c>
      <c r="AE7" t="s">
        <v>133</v>
      </c>
      <c r="AF7" t="s">
        <v>133</v>
      </c>
      <c r="AG7" t="s">
        <v>133</v>
      </c>
    </row>
    <row r="8" spans="1:33" x14ac:dyDescent="0.35">
      <c r="A8" s="1" t="s">
        <v>422</v>
      </c>
      <c r="B8" t="s">
        <v>133</v>
      </c>
      <c r="C8" t="s">
        <v>133</v>
      </c>
      <c r="D8" t="s">
        <v>483</v>
      </c>
      <c r="E8" t="s">
        <v>504</v>
      </c>
      <c r="F8" t="s">
        <v>525</v>
      </c>
      <c r="G8" t="s">
        <v>547</v>
      </c>
      <c r="H8" t="s">
        <v>570</v>
      </c>
      <c r="I8" t="s">
        <v>590</v>
      </c>
      <c r="J8" t="s">
        <v>613</v>
      </c>
      <c r="K8" t="s">
        <v>635</v>
      </c>
      <c r="L8" t="s">
        <v>653</v>
      </c>
      <c r="M8" t="s">
        <v>579</v>
      </c>
      <c r="N8" t="s">
        <v>692</v>
      </c>
      <c r="O8" t="s">
        <v>714</v>
      </c>
      <c r="P8" t="s">
        <v>735</v>
      </c>
      <c r="Q8" t="s">
        <v>760</v>
      </c>
      <c r="R8" t="s">
        <v>782</v>
      </c>
      <c r="S8" t="s">
        <v>802</v>
      </c>
      <c r="T8" t="s">
        <v>821</v>
      </c>
      <c r="U8" t="s">
        <v>839</v>
      </c>
      <c r="V8" t="s">
        <v>855</v>
      </c>
      <c r="W8" t="s">
        <v>871</v>
      </c>
      <c r="X8" t="s">
        <v>888</v>
      </c>
      <c r="Y8" t="s">
        <v>855</v>
      </c>
      <c r="Z8" t="s">
        <v>505</v>
      </c>
      <c r="AA8" t="s">
        <v>503</v>
      </c>
      <c r="AB8" t="s">
        <v>953</v>
      </c>
      <c r="AC8" t="s">
        <v>968</v>
      </c>
      <c r="AD8" t="s">
        <v>986</v>
      </c>
      <c r="AE8" t="s">
        <v>1005</v>
      </c>
      <c r="AF8" t="s">
        <v>1021</v>
      </c>
      <c r="AG8" t="s">
        <v>1037</v>
      </c>
    </row>
    <row r="9" spans="1:33" x14ac:dyDescent="0.35">
      <c r="A9" s="1" t="s">
        <v>423</v>
      </c>
      <c r="B9" t="s">
        <v>133</v>
      </c>
      <c r="C9" t="s">
        <v>133</v>
      </c>
      <c r="D9" t="s">
        <v>133</v>
      </c>
      <c r="E9" t="s">
        <v>133</v>
      </c>
      <c r="F9" t="s">
        <v>133</v>
      </c>
      <c r="G9" t="s">
        <v>133</v>
      </c>
      <c r="H9" t="s">
        <v>133</v>
      </c>
      <c r="I9" t="s">
        <v>133</v>
      </c>
      <c r="J9" t="s">
        <v>133</v>
      </c>
      <c r="K9" t="s">
        <v>133</v>
      </c>
      <c r="L9" t="s">
        <v>133</v>
      </c>
      <c r="M9" t="s">
        <v>133</v>
      </c>
      <c r="N9" t="s">
        <v>692</v>
      </c>
      <c r="O9" t="s">
        <v>714</v>
      </c>
      <c r="P9" t="s">
        <v>735</v>
      </c>
      <c r="Q9" t="s">
        <v>760</v>
      </c>
      <c r="R9" t="s">
        <v>782</v>
      </c>
      <c r="S9" t="s">
        <v>802</v>
      </c>
      <c r="T9" t="s">
        <v>821</v>
      </c>
      <c r="U9" t="s">
        <v>839</v>
      </c>
      <c r="V9" t="s">
        <v>855</v>
      </c>
      <c r="W9" t="s">
        <v>871</v>
      </c>
      <c r="X9" t="s">
        <v>888</v>
      </c>
      <c r="Y9" t="s">
        <v>855</v>
      </c>
      <c r="Z9" t="s">
        <v>505</v>
      </c>
      <c r="AA9" t="s">
        <v>503</v>
      </c>
      <c r="AB9" t="s">
        <v>953</v>
      </c>
      <c r="AC9" t="s">
        <v>968</v>
      </c>
      <c r="AD9" t="s">
        <v>986</v>
      </c>
      <c r="AE9" t="s">
        <v>1005</v>
      </c>
      <c r="AF9" t="s">
        <v>1021</v>
      </c>
      <c r="AG9" t="s">
        <v>133</v>
      </c>
    </row>
    <row r="10" spans="1:33" x14ac:dyDescent="0.35">
      <c r="A10" s="1" t="s">
        <v>424</v>
      </c>
      <c r="B10" t="s">
        <v>133</v>
      </c>
      <c r="C10" t="s">
        <v>133</v>
      </c>
      <c r="D10" t="s">
        <v>133</v>
      </c>
      <c r="E10" t="s">
        <v>133</v>
      </c>
      <c r="F10" t="s">
        <v>133</v>
      </c>
      <c r="G10" t="s">
        <v>133</v>
      </c>
      <c r="H10" t="s">
        <v>133</v>
      </c>
      <c r="I10" t="s">
        <v>133</v>
      </c>
      <c r="J10" t="s">
        <v>133</v>
      </c>
      <c r="K10" t="s">
        <v>133</v>
      </c>
      <c r="L10" t="s">
        <v>133</v>
      </c>
      <c r="M10" t="s">
        <v>133</v>
      </c>
      <c r="N10" t="s">
        <v>133</v>
      </c>
      <c r="O10" t="s">
        <v>133</v>
      </c>
      <c r="P10" t="s">
        <v>133</v>
      </c>
      <c r="Q10" t="s">
        <v>133</v>
      </c>
      <c r="R10" t="s">
        <v>133</v>
      </c>
      <c r="S10" t="s">
        <v>133</v>
      </c>
      <c r="T10" t="s">
        <v>133</v>
      </c>
      <c r="U10" t="s">
        <v>133</v>
      </c>
      <c r="V10" t="s">
        <v>133</v>
      </c>
      <c r="W10" t="s">
        <v>133</v>
      </c>
      <c r="X10" t="s">
        <v>133</v>
      </c>
      <c r="Y10" t="s">
        <v>133</v>
      </c>
      <c r="Z10" t="s">
        <v>133</v>
      </c>
      <c r="AA10" t="s">
        <v>133</v>
      </c>
      <c r="AB10" t="s">
        <v>133</v>
      </c>
      <c r="AC10" t="s">
        <v>133</v>
      </c>
      <c r="AD10" t="s">
        <v>133</v>
      </c>
      <c r="AE10" t="s">
        <v>133</v>
      </c>
      <c r="AF10" t="s">
        <v>133</v>
      </c>
      <c r="AG10" t="s">
        <v>133</v>
      </c>
    </row>
    <row r="11" spans="1:33" x14ac:dyDescent="0.35">
      <c r="A11" s="1" t="s">
        <v>425</v>
      </c>
      <c r="B11" t="s">
        <v>448</v>
      </c>
      <c r="C11" t="s">
        <v>466</v>
      </c>
      <c r="D11" t="s">
        <v>484</v>
      </c>
      <c r="E11" t="s">
        <v>505</v>
      </c>
      <c r="F11" t="s">
        <v>526</v>
      </c>
      <c r="G11" t="s">
        <v>548</v>
      </c>
      <c r="H11" t="s">
        <v>505</v>
      </c>
      <c r="I11" t="s">
        <v>591</v>
      </c>
      <c r="J11" t="s">
        <v>614</v>
      </c>
      <c r="K11" t="s">
        <v>636</v>
      </c>
      <c r="L11" t="s">
        <v>654</v>
      </c>
      <c r="M11" t="s">
        <v>673</v>
      </c>
      <c r="N11" t="s">
        <v>693</v>
      </c>
      <c r="O11" t="s">
        <v>693</v>
      </c>
      <c r="P11" t="s">
        <v>736</v>
      </c>
      <c r="Q11" t="s">
        <v>761</v>
      </c>
      <c r="R11" t="s">
        <v>783</v>
      </c>
      <c r="S11" t="s">
        <v>803</v>
      </c>
      <c r="T11" t="s">
        <v>822</v>
      </c>
      <c r="U11" t="s">
        <v>840</v>
      </c>
      <c r="V11" t="s">
        <v>856</v>
      </c>
      <c r="W11" t="s">
        <v>872</v>
      </c>
      <c r="X11" t="s">
        <v>889</v>
      </c>
      <c r="Y11" t="s">
        <v>206</v>
      </c>
      <c r="Z11" t="s">
        <v>920</v>
      </c>
      <c r="AA11" t="s">
        <v>937</v>
      </c>
      <c r="AB11" t="s">
        <v>954</v>
      </c>
      <c r="AC11" t="s">
        <v>969</v>
      </c>
      <c r="AD11" t="s">
        <v>987</v>
      </c>
      <c r="AE11" t="s">
        <v>1006</v>
      </c>
      <c r="AF11" t="s">
        <v>856</v>
      </c>
      <c r="AG11" t="s">
        <v>1038</v>
      </c>
    </row>
    <row r="12" spans="1:33" x14ac:dyDescent="0.35">
      <c r="A12" s="1" t="s">
        <v>426</v>
      </c>
      <c r="B12" t="s">
        <v>449</v>
      </c>
      <c r="C12" t="s">
        <v>467</v>
      </c>
      <c r="D12" t="s">
        <v>485</v>
      </c>
      <c r="E12" t="s">
        <v>506</v>
      </c>
      <c r="F12" t="s">
        <v>527</v>
      </c>
      <c r="G12" t="s">
        <v>549</v>
      </c>
      <c r="H12" t="s">
        <v>571</v>
      </c>
      <c r="I12" t="s">
        <v>592</v>
      </c>
      <c r="J12" t="s">
        <v>615</v>
      </c>
      <c r="K12" t="s">
        <v>637</v>
      </c>
      <c r="L12" t="s">
        <v>655</v>
      </c>
      <c r="M12" t="s">
        <v>674</v>
      </c>
      <c r="N12" t="s">
        <v>694</v>
      </c>
      <c r="O12" t="s">
        <v>715</v>
      </c>
      <c r="P12" t="s">
        <v>737</v>
      </c>
      <c r="Q12" t="s">
        <v>762</v>
      </c>
      <c r="R12" t="s">
        <v>784</v>
      </c>
      <c r="S12" t="s">
        <v>804</v>
      </c>
      <c r="T12" t="s">
        <v>823</v>
      </c>
      <c r="U12" t="s">
        <v>841</v>
      </c>
      <c r="V12" t="s">
        <v>857</v>
      </c>
      <c r="W12" t="s">
        <v>873</v>
      </c>
      <c r="X12" t="s">
        <v>890</v>
      </c>
      <c r="Y12" t="s">
        <v>903</v>
      </c>
      <c r="Z12" t="s">
        <v>921</v>
      </c>
      <c r="AA12" t="s">
        <v>938</v>
      </c>
      <c r="AB12" t="s">
        <v>955</v>
      </c>
      <c r="AC12" t="s">
        <v>970</v>
      </c>
      <c r="AD12" t="s">
        <v>988</v>
      </c>
      <c r="AE12" t="s">
        <v>1007</v>
      </c>
      <c r="AF12" t="s">
        <v>1022</v>
      </c>
      <c r="AG12" t="s">
        <v>1039</v>
      </c>
    </row>
    <row r="13" spans="1:33" x14ac:dyDescent="0.35">
      <c r="A13" s="1" t="s">
        <v>427</v>
      </c>
      <c r="B13" t="s">
        <v>133</v>
      </c>
      <c r="C13" t="s">
        <v>133</v>
      </c>
      <c r="D13" t="s">
        <v>133</v>
      </c>
      <c r="E13" t="s">
        <v>133</v>
      </c>
      <c r="F13" t="s">
        <v>133</v>
      </c>
      <c r="G13" t="s">
        <v>133</v>
      </c>
      <c r="H13" t="s">
        <v>133</v>
      </c>
      <c r="I13" t="s">
        <v>133</v>
      </c>
      <c r="J13" t="s">
        <v>133</v>
      </c>
      <c r="K13" t="s">
        <v>133</v>
      </c>
      <c r="L13" t="s">
        <v>133</v>
      </c>
      <c r="M13" t="s">
        <v>675</v>
      </c>
      <c r="N13" t="s">
        <v>695</v>
      </c>
      <c r="O13" t="s">
        <v>716</v>
      </c>
      <c r="P13" t="s">
        <v>738</v>
      </c>
      <c r="Q13" t="s">
        <v>598</v>
      </c>
      <c r="R13" t="s">
        <v>621</v>
      </c>
      <c r="S13" t="s">
        <v>805</v>
      </c>
      <c r="T13" t="s">
        <v>738</v>
      </c>
      <c r="U13" t="s">
        <v>133</v>
      </c>
      <c r="V13" t="s">
        <v>576</v>
      </c>
      <c r="W13" t="s">
        <v>716</v>
      </c>
      <c r="X13" t="s">
        <v>576</v>
      </c>
      <c r="Y13" t="s">
        <v>904</v>
      </c>
      <c r="Z13" t="s">
        <v>675</v>
      </c>
      <c r="AA13" t="s">
        <v>904</v>
      </c>
      <c r="AB13" t="s">
        <v>695</v>
      </c>
      <c r="AC13" t="s">
        <v>971</v>
      </c>
      <c r="AD13" t="s">
        <v>989</v>
      </c>
      <c r="AE13" t="s">
        <v>971</v>
      </c>
      <c r="AF13" t="s">
        <v>576</v>
      </c>
      <c r="AG13" t="s">
        <v>1040</v>
      </c>
    </row>
    <row r="14" spans="1:33" x14ac:dyDescent="0.35">
      <c r="A14" s="1" t="s">
        <v>428</v>
      </c>
      <c r="B14" t="s">
        <v>133</v>
      </c>
      <c r="C14" t="s">
        <v>133</v>
      </c>
      <c r="D14" t="s">
        <v>133</v>
      </c>
      <c r="E14" t="s">
        <v>133</v>
      </c>
      <c r="F14" t="s">
        <v>133</v>
      </c>
      <c r="G14" t="s">
        <v>133</v>
      </c>
      <c r="H14" t="s">
        <v>133</v>
      </c>
      <c r="I14" t="s">
        <v>133</v>
      </c>
      <c r="J14" t="s">
        <v>133</v>
      </c>
      <c r="K14" t="s">
        <v>133</v>
      </c>
      <c r="L14" t="s">
        <v>133</v>
      </c>
      <c r="M14" t="s">
        <v>457</v>
      </c>
      <c r="N14" t="s">
        <v>696</v>
      </c>
      <c r="O14" t="s">
        <v>243</v>
      </c>
      <c r="P14" t="s">
        <v>739</v>
      </c>
      <c r="Q14" t="s">
        <v>563</v>
      </c>
      <c r="R14" t="s">
        <v>785</v>
      </c>
      <c r="S14" t="s">
        <v>806</v>
      </c>
      <c r="T14" t="s">
        <v>824</v>
      </c>
      <c r="U14" t="s">
        <v>842</v>
      </c>
      <c r="V14" t="s">
        <v>858</v>
      </c>
      <c r="W14" t="s">
        <v>874</v>
      </c>
      <c r="X14" t="s">
        <v>891</v>
      </c>
      <c r="Y14" t="s">
        <v>905</v>
      </c>
      <c r="Z14" t="s">
        <v>601</v>
      </c>
      <c r="AA14" t="s">
        <v>891</v>
      </c>
      <c r="AB14" t="s">
        <v>956</v>
      </c>
      <c r="AC14" t="s">
        <v>972</v>
      </c>
      <c r="AD14" t="s">
        <v>990</v>
      </c>
      <c r="AE14" t="s">
        <v>1008</v>
      </c>
      <c r="AF14" t="s">
        <v>1023</v>
      </c>
      <c r="AG14" t="s">
        <v>530</v>
      </c>
    </row>
    <row r="15" spans="1:33" x14ac:dyDescent="0.35">
      <c r="A15" s="1" t="s">
        <v>429</v>
      </c>
      <c r="B15" t="s">
        <v>448</v>
      </c>
      <c r="C15" t="s">
        <v>466</v>
      </c>
      <c r="D15" t="s">
        <v>486</v>
      </c>
      <c r="E15" t="s">
        <v>507</v>
      </c>
      <c r="F15" t="s">
        <v>507</v>
      </c>
      <c r="G15" t="s">
        <v>550</v>
      </c>
      <c r="H15" t="s">
        <v>572</v>
      </c>
      <c r="I15" t="s">
        <v>593</v>
      </c>
      <c r="J15" t="s">
        <v>616</v>
      </c>
      <c r="K15" t="s">
        <v>638</v>
      </c>
      <c r="L15" t="s">
        <v>574</v>
      </c>
      <c r="M15" t="s">
        <v>676</v>
      </c>
      <c r="N15" t="s">
        <v>697</v>
      </c>
      <c r="O15" t="s">
        <v>717</v>
      </c>
      <c r="P15" t="s">
        <v>740</v>
      </c>
      <c r="Q15" t="s">
        <v>763</v>
      </c>
      <c r="R15" t="s">
        <v>53</v>
      </c>
      <c r="S15" t="s">
        <v>77</v>
      </c>
      <c r="T15" t="s">
        <v>100</v>
      </c>
      <c r="U15" t="s">
        <v>122</v>
      </c>
      <c r="V15" t="s">
        <v>146</v>
      </c>
      <c r="W15" t="s">
        <v>167</v>
      </c>
      <c r="X15" t="s">
        <v>122</v>
      </c>
      <c r="Y15" t="s">
        <v>206</v>
      </c>
      <c r="Z15" t="s">
        <v>227</v>
      </c>
      <c r="AA15" t="s">
        <v>247</v>
      </c>
      <c r="AB15" t="s">
        <v>267</v>
      </c>
      <c r="AC15" t="s">
        <v>287</v>
      </c>
      <c r="AD15" t="s">
        <v>308</v>
      </c>
      <c r="AE15" t="s">
        <v>328</v>
      </c>
      <c r="AF15" t="s">
        <v>133</v>
      </c>
      <c r="AG15" t="s">
        <v>368</v>
      </c>
    </row>
    <row r="16" spans="1:33" x14ac:dyDescent="0.35">
      <c r="A16" s="1" t="s">
        <v>430</v>
      </c>
      <c r="B16" t="s">
        <v>450</v>
      </c>
      <c r="C16" t="s">
        <v>468</v>
      </c>
      <c r="D16" t="s">
        <v>487</v>
      </c>
      <c r="E16" t="s">
        <v>508</v>
      </c>
      <c r="F16" t="s">
        <v>528</v>
      </c>
      <c r="G16" t="s">
        <v>551</v>
      </c>
      <c r="H16" t="s">
        <v>122</v>
      </c>
      <c r="I16" t="s">
        <v>594</v>
      </c>
      <c r="J16" t="s">
        <v>617</v>
      </c>
      <c r="K16" t="s">
        <v>639</v>
      </c>
      <c r="L16" t="s">
        <v>656</v>
      </c>
      <c r="M16" t="s">
        <v>677</v>
      </c>
      <c r="N16" t="s">
        <v>698</v>
      </c>
      <c r="O16" t="s">
        <v>718</v>
      </c>
      <c r="P16" t="s">
        <v>741</v>
      </c>
      <c r="Q16" t="s">
        <v>764</v>
      </c>
      <c r="R16" t="s">
        <v>786</v>
      </c>
      <c r="S16" t="s">
        <v>807</v>
      </c>
      <c r="T16" t="s">
        <v>825</v>
      </c>
      <c r="U16" t="s">
        <v>843</v>
      </c>
      <c r="V16" t="s">
        <v>859</v>
      </c>
      <c r="W16" t="s">
        <v>875</v>
      </c>
      <c r="X16" t="s">
        <v>892</v>
      </c>
      <c r="Y16" t="s">
        <v>906</v>
      </c>
      <c r="Z16" t="s">
        <v>922</v>
      </c>
      <c r="AA16" t="s">
        <v>939</v>
      </c>
      <c r="AB16" t="s">
        <v>957</v>
      </c>
      <c r="AC16" t="s">
        <v>973</v>
      </c>
      <c r="AD16" t="s">
        <v>991</v>
      </c>
      <c r="AE16" t="s">
        <v>1009</v>
      </c>
      <c r="AF16" t="s">
        <v>1024</v>
      </c>
      <c r="AG16" t="s">
        <v>1041</v>
      </c>
    </row>
    <row r="17" spans="1:33" x14ac:dyDescent="0.35">
      <c r="A17" s="1" t="s">
        <v>431</v>
      </c>
      <c r="B17" t="s">
        <v>451</v>
      </c>
      <c r="C17" t="s">
        <v>469</v>
      </c>
      <c r="D17" t="s">
        <v>488</v>
      </c>
      <c r="E17" t="s">
        <v>509</v>
      </c>
      <c r="F17" t="s">
        <v>529</v>
      </c>
      <c r="G17" t="s">
        <v>552</v>
      </c>
      <c r="H17" t="s">
        <v>573</v>
      </c>
      <c r="I17" t="s">
        <v>595</v>
      </c>
      <c r="J17" t="s">
        <v>618</v>
      </c>
      <c r="K17" t="s">
        <v>640</v>
      </c>
      <c r="L17" t="s">
        <v>657</v>
      </c>
      <c r="M17" t="s">
        <v>678</v>
      </c>
      <c r="N17" t="s">
        <v>699</v>
      </c>
      <c r="O17" t="s">
        <v>719</v>
      </c>
      <c r="P17" t="s">
        <v>742</v>
      </c>
      <c r="Q17" t="s">
        <v>765</v>
      </c>
      <c r="R17" t="s">
        <v>787</v>
      </c>
      <c r="S17" t="s">
        <v>808</v>
      </c>
      <c r="T17" t="s">
        <v>826</v>
      </c>
      <c r="U17" t="s">
        <v>844</v>
      </c>
      <c r="V17" t="s">
        <v>860</v>
      </c>
      <c r="W17" t="s">
        <v>876</v>
      </c>
      <c r="X17" t="s">
        <v>893</v>
      </c>
      <c r="Y17" t="s">
        <v>907</v>
      </c>
      <c r="Z17" t="s">
        <v>626</v>
      </c>
      <c r="AA17" t="s">
        <v>940</v>
      </c>
      <c r="AB17" t="s">
        <v>958</v>
      </c>
      <c r="AC17" t="s">
        <v>974</v>
      </c>
      <c r="AD17" t="s">
        <v>992</v>
      </c>
      <c r="AE17" t="s">
        <v>1010</v>
      </c>
      <c r="AF17" t="s">
        <v>1025</v>
      </c>
      <c r="AG17" t="s">
        <v>1042</v>
      </c>
    </row>
    <row r="18" spans="1:33" x14ac:dyDescent="0.35">
      <c r="A18" s="1" t="s">
        <v>432</v>
      </c>
      <c r="B18" t="s">
        <v>452</v>
      </c>
      <c r="C18" t="s">
        <v>470</v>
      </c>
      <c r="D18" t="s">
        <v>489</v>
      </c>
      <c r="E18" t="s">
        <v>510</v>
      </c>
      <c r="F18" t="s">
        <v>530</v>
      </c>
      <c r="G18" t="s">
        <v>553</v>
      </c>
      <c r="H18" t="s">
        <v>574</v>
      </c>
      <c r="I18" t="s">
        <v>596</v>
      </c>
      <c r="J18" t="s">
        <v>619</v>
      </c>
      <c r="K18" t="s">
        <v>641</v>
      </c>
      <c r="L18" t="s">
        <v>658</v>
      </c>
      <c r="M18" t="s">
        <v>679</v>
      </c>
      <c r="N18" t="s">
        <v>696</v>
      </c>
      <c r="O18" t="s">
        <v>720</v>
      </c>
      <c r="P18" t="s">
        <v>743</v>
      </c>
      <c r="Q18" t="s">
        <v>766</v>
      </c>
      <c r="R18" t="s">
        <v>788</v>
      </c>
      <c r="S18" t="s">
        <v>809</v>
      </c>
      <c r="T18" t="s">
        <v>827</v>
      </c>
      <c r="U18" t="s">
        <v>845</v>
      </c>
      <c r="V18" t="s">
        <v>861</v>
      </c>
      <c r="W18" t="s">
        <v>877</v>
      </c>
      <c r="X18" t="s">
        <v>894</v>
      </c>
      <c r="Y18" t="s">
        <v>908</v>
      </c>
      <c r="Z18" t="s">
        <v>923</v>
      </c>
      <c r="AA18" t="s">
        <v>941</v>
      </c>
      <c r="AB18" t="s">
        <v>570</v>
      </c>
      <c r="AC18" t="s">
        <v>975</v>
      </c>
      <c r="AD18" t="s">
        <v>993</v>
      </c>
      <c r="AE18" t="s">
        <v>1011</v>
      </c>
      <c r="AF18" t="s">
        <v>1026</v>
      </c>
      <c r="AG18" t="s">
        <v>1043</v>
      </c>
    </row>
    <row r="19" spans="1:33" x14ac:dyDescent="0.35">
      <c r="A19" s="1" t="s">
        <v>433</v>
      </c>
      <c r="B19" t="s">
        <v>453</v>
      </c>
      <c r="C19" t="s">
        <v>471</v>
      </c>
      <c r="D19" t="s">
        <v>490</v>
      </c>
      <c r="E19" t="s">
        <v>511</v>
      </c>
      <c r="F19" t="s">
        <v>531</v>
      </c>
      <c r="G19" t="s">
        <v>554</v>
      </c>
      <c r="H19" t="s">
        <v>575</v>
      </c>
      <c r="I19" t="s">
        <v>597</v>
      </c>
      <c r="J19" t="s">
        <v>620</v>
      </c>
      <c r="K19" t="s">
        <v>642</v>
      </c>
      <c r="L19" t="s">
        <v>659</v>
      </c>
      <c r="M19" t="s">
        <v>680</v>
      </c>
      <c r="N19" t="s">
        <v>700</v>
      </c>
      <c r="O19" t="s">
        <v>721</v>
      </c>
      <c r="P19" t="s">
        <v>744</v>
      </c>
      <c r="Q19" t="s">
        <v>767</v>
      </c>
      <c r="R19" t="s">
        <v>789</v>
      </c>
      <c r="S19" t="s">
        <v>810</v>
      </c>
      <c r="T19" t="s">
        <v>828</v>
      </c>
      <c r="U19" t="s">
        <v>846</v>
      </c>
      <c r="V19" t="s">
        <v>862</v>
      </c>
      <c r="W19" t="s">
        <v>878</v>
      </c>
      <c r="X19" t="s">
        <v>895</v>
      </c>
      <c r="Y19" t="s">
        <v>909</v>
      </c>
      <c r="Z19" t="s">
        <v>924</v>
      </c>
      <c r="AA19" t="s">
        <v>942</v>
      </c>
      <c r="AB19" t="s">
        <v>959</v>
      </c>
      <c r="AC19" t="s">
        <v>976</v>
      </c>
      <c r="AD19" t="s">
        <v>810</v>
      </c>
      <c r="AE19" t="s">
        <v>1012</v>
      </c>
      <c r="AF19" t="s">
        <v>1027</v>
      </c>
      <c r="AG19" t="s">
        <v>1044</v>
      </c>
    </row>
    <row r="20" spans="1:33" x14ac:dyDescent="0.35">
      <c r="A20" s="1" t="s">
        <v>434</v>
      </c>
      <c r="B20" t="s">
        <v>454</v>
      </c>
      <c r="C20" t="s">
        <v>472</v>
      </c>
      <c r="D20" t="s">
        <v>491</v>
      </c>
      <c r="E20" t="s">
        <v>512</v>
      </c>
      <c r="F20" t="s">
        <v>532</v>
      </c>
      <c r="G20" t="s">
        <v>555</v>
      </c>
      <c r="H20" t="s">
        <v>576</v>
      </c>
      <c r="I20" t="s">
        <v>598</v>
      </c>
      <c r="J20" t="s">
        <v>621</v>
      </c>
      <c r="K20" t="s">
        <v>643</v>
      </c>
      <c r="L20" t="s">
        <v>660</v>
      </c>
      <c r="M20" t="s">
        <v>681</v>
      </c>
      <c r="N20" t="s">
        <v>701</v>
      </c>
      <c r="O20" t="s">
        <v>722</v>
      </c>
      <c r="P20" t="s">
        <v>745</v>
      </c>
      <c r="Q20" t="s">
        <v>768</v>
      </c>
      <c r="R20" t="s">
        <v>790</v>
      </c>
      <c r="S20" t="s">
        <v>660</v>
      </c>
      <c r="T20" t="s">
        <v>790</v>
      </c>
      <c r="U20" t="s">
        <v>847</v>
      </c>
      <c r="V20" t="s">
        <v>863</v>
      </c>
      <c r="W20" t="s">
        <v>516</v>
      </c>
      <c r="X20" t="s">
        <v>896</v>
      </c>
      <c r="Y20" t="s">
        <v>910</v>
      </c>
      <c r="Z20" t="s">
        <v>925</v>
      </c>
      <c r="AA20" t="s">
        <v>943</v>
      </c>
      <c r="AB20" t="s">
        <v>960</v>
      </c>
      <c r="AC20" t="s">
        <v>977</v>
      </c>
      <c r="AD20" t="s">
        <v>994</v>
      </c>
      <c r="AE20" t="s">
        <v>1013</v>
      </c>
      <c r="AF20" t="s">
        <v>1028</v>
      </c>
      <c r="AG20" t="s">
        <v>1045</v>
      </c>
    </row>
    <row r="21" spans="1:33" x14ac:dyDescent="0.35">
      <c r="A21" s="1" t="s">
        <v>435</v>
      </c>
      <c r="B21" t="s">
        <v>455</v>
      </c>
      <c r="C21" t="s">
        <v>473</v>
      </c>
      <c r="D21" t="s">
        <v>492</v>
      </c>
      <c r="E21" t="s">
        <v>513</v>
      </c>
      <c r="F21" t="s">
        <v>533</v>
      </c>
      <c r="G21" t="s">
        <v>556</v>
      </c>
      <c r="H21" t="s">
        <v>577</v>
      </c>
      <c r="I21" t="s">
        <v>599</v>
      </c>
      <c r="J21" t="s">
        <v>622</v>
      </c>
      <c r="K21" t="s">
        <v>541</v>
      </c>
      <c r="L21" t="s">
        <v>661</v>
      </c>
      <c r="M21" t="s">
        <v>682</v>
      </c>
      <c r="N21" t="s">
        <v>702</v>
      </c>
      <c r="O21" t="s">
        <v>723</v>
      </c>
      <c r="P21" t="s">
        <v>746</v>
      </c>
      <c r="Q21" t="s">
        <v>769</v>
      </c>
      <c r="R21" t="s">
        <v>791</v>
      </c>
      <c r="S21" t="s">
        <v>811</v>
      </c>
      <c r="T21" t="s">
        <v>829</v>
      </c>
      <c r="U21" t="s">
        <v>848</v>
      </c>
      <c r="V21" t="s">
        <v>864</v>
      </c>
      <c r="W21" t="s">
        <v>879</v>
      </c>
      <c r="X21" t="s">
        <v>716</v>
      </c>
      <c r="Y21" t="s">
        <v>911</v>
      </c>
      <c r="Z21" t="s">
        <v>926</v>
      </c>
      <c r="AA21" t="s">
        <v>944</v>
      </c>
      <c r="AB21" t="s">
        <v>961</v>
      </c>
      <c r="AC21" t="s">
        <v>559</v>
      </c>
      <c r="AD21" t="s">
        <v>995</v>
      </c>
      <c r="AE21" t="s">
        <v>1014</v>
      </c>
      <c r="AF21" t="s">
        <v>1029</v>
      </c>
      <c r="AG21" t="s">
        <v>1046</v>
      </c>
    </row>
    <row r="22" spans="1:33" x14ac:dyDescent="0.35">
      <c r="A22" s="1" t="s">
        <v>436</v>
      </c>
      <c r="B22" t="s">
        <v>456</v>
      </c>
      <c r="C22" t="s">
        <v>474</v>
      </c>
      <c r="D22" t="s">
        <v>493</v>
      </c>
      <c r="E22" t="s">
        <v>514</v>
      </c>
      <c r="F22" t="s">
        <v>534</v>
      </c>
      <c r="G22" t="s">
        <v>557</v>
      </c>
      <c r="H22" t="s">
        <v>578</v>
      </c>
      <c r="I22" t="s">
        <v>600</v>
      </c>
      <c r="J22" t="s">
        <v>623</v>
      </c>
      <c r="K22" t="s">
        <v>644</v>
      </c>
      <c r="L22" t="s">
        <v>662</v>
      </c>
      <c r="M22" t="s">
        <v>683</v>
      </c>
      <c r="N22" t="s">
        <v>703</v>
      </c>
      <c r="O22" t="s">
        <v>724</v>
      </c>
      <c r="P22" t="s">
        <v>747</v>
      </c>
      <c r="Q22" t="s">
        <v>770</v>
      </c>
      <c r="R22" t="s">
        <v>792</v>
      </c>
      <c r="S22" t="s">
        <v>812</v>
      </c>
      <c r="T22" t="s">
        <v>830</v>
      </c>
      <c r="U22" t="s">
        <v>849</v>
      </c>
      <c r="V22" t="s">
        <v>865</v>
      </c>
      <c r="W22" t="s">
        <v>880</v>
      </c>
      <c r="X22" t="s">
        <v>897</v>
      </c>
      <c r="Y22" t="s">
        <v>912</v>
      </c>
      <c r="Z22" t="s">
        <v>927</v>
      </c>
      <c r="AA22" t="s">
        <v>945</v>
      </c>
      <c r="AB22" t="s">
        <v>962</v>
      </c>
      <c r="AC22" t="s">
        <v>978</v>
      </c>
      <c r="AD22" t="s">
        <v>996</v>
      </c>
      <c r="AE22" t="s">
        <v>1015</v>
      </c>
      <c r="AF22" t="s">
        <v>1030</v>
      </c>
      <c r="AG22" t="s">
        <v>1047</v>
      </c>
    </row>
    <row r="23" spans="1:33" x14ac:dyDescent="0.35">
      <c r="A23" s="1" t="s">
        <v>437</v>
      </c>
      <c r="B23" t="s">
        <v>457</v>
      </c>
      <c r="C23" t="s">
        <v>475</v>
      </c>
      <c r="D23" t="s">
        <v>494</v>
      </c>
      <c r="E23" t="s">
        <v>515</v>
      </c>
      <c r="F23" t="s">
        <v>535</v>
      </c>
      <c r="G23" t="s">
        <v>558</v>
      </c>
      <c r="H23" t="s">
        <v>579</v>
      </c>
      <c r="I23" t="s">
        <v>601</v>
      </c>
      <c r="J23" t="s">
        <v>624</v>
      </c>
      <c r="K23" t="s">
        <v>645</v>
      </c>
      <c r="L23" t="s">
        <v>663</v>
      </c>
      <c r="M23" t="s">
        <v>684</v>
      </c>
      <c r="N23" t="s">
        <v>704</v>
      </c>
      <c r="O23" t="s">
        <v>725</v>
      </c>
      <c r="P23" t="s">
        <v>748</v>
      </c>
      <c r="Q23" t="s">
        <v>771</v>
      </c>
      <c r="R23" t="s">
        <v>793</v>
      </c>
      <c r="S23" t="s">
        <v>813</v>
      </c>
      <c r="T23" t="s">
        <v>831</v>
      </c>
      <c r="U23" t="s">
        <v>850</v>
      </c>
      <c r="V23" t="s">
        <v>708</v>
      </c>
      <c r="W23" t="s">
        <v>881</v>
      </c>
      <c r="X23" t="s">
        <v>898</v>
      </c>
      <c r="Y23" t="s">
        <v>913</v>
      </c>
      <c r="Z23" t="s">
        <v>928</v>
      </c>
      <c r="AA23" t="s">
        <v>946</v>
      </c>
      <c r="AB23" t="s">
        <v>963</v>
      </c>
      <c r="AC23" t="s">
        <v>979</v>
      </c>
      <c r="AD23" t="s">
        <v>997</v>
      </c>
      <c r="AE23" t="s">
        <v>1000</v>
      </c>
      <c r="AF23" t="s">
        <v>1031</v>
      </c>
      <c r="AG23" t="s">
        <v>926</v>
      </c>
    </row>
    <row r="24" spans="1:33" x14ac:dyDescent="0.35">
      <c r="A24" s="1" t="s">
        <v>438</v>
      </c>
      <c r="B24" t="s">
        <v>458</v>
      </c>
      <c r="C24" t="s">
        <v>476</v>
      </c>
      <c r="D24" t="s">
        <v>495</v>
      </c>
      <c r="E24" t="s">
        <v>516</v>
      </c>
      <c r="F24" t="s">
        <v>536</v>
      </c>
      <c r="G24" t="s">
        <v>559</v>
      </c>
      <c r="H24" t="s">
        <v>580</v>
      </c>
      <c r="I24" t="s">
        <v>602</v>
      </c>
      <c r="J24" t="s">
        <v>625</v>
      </c>
      <c r="K24" t="s">
        <v>646</v>
      </c>
      <c r="L24" t="s">
        <v>664</v>
      </c>
      <c r="M24" t="s">
        <v>685</v>
      </c>
      <c r="N24" t="s">
        <v>705</v>
      </c>
      <c r="O24" t="s">
        <v>726</v>
      </c>
      <c r="P24" t="s">
        <v>749</v>
      </c>
      <c r="Q24" t="s">
        <v>772</v>
      </c>
      <c r="R24" t="s">
        <v>54</v>
      </c>
      <c r="S24" t="s">
        <v>78</v>
      </c>
      <c r="T24" t="s">
        <v>101</v>
      </c>
      <c r="U24" t="s">
        <v>123</v>
      </c>
      <c r="V24" t="s">
        <v>147</v>
      </c>
      <c r="W24" t="s">
        <v>168</v>
      </c>
      <c r="X24" t="s">
        <v>186</v>
      </c>
      <c r="Y24" t="s">
        <v>207</v>
      </c>
      <c r="Z24" t="s">
        <v>228</v>
      </c>
      <c r="AA24" t="s">
        <v>248</v>
      </c>
      <c r="AB24" t="s">
        <v>268</v>
      </c>
      <c r="AC24" t="s">
        <v>288</v>
      </c>
      <c r="AD24" t="s">
        <v>309</v>
      </c>
      <c r="AE24" t="s">
        <v>329</v>
      </c>
      <c r="AF24" t="s">
        <v>349</v>
      </c>
      <c r="AG24" t="s">
        <v>369</v>
      </c>
    </row>
    <row r="25" spans="1:33" x14ac:dyDescent="0.35">
      <c r="A25" s="1" t="s">
        <v>439</v>
      </c>
      <c r="B25" t="s">
        <v>459</v>
      </c>
      <c r="C25" t="s">
        <v>477</v>
      </c>
      <c r="D25" t="s">
        <v>496</v>
      </c>
      <c r="E25" t="s">
        <v>517</v>
      </c>
      <c r="F25" t="s">
        <v>537</v>
      </c>
      <c r="G25" t="s">
        <v>560</v>
      </c>
      <c r="H25" t="s">
        <v>581</v>
      </c>
      <c r="I25" t="s">
        <v>603</v>
      </c>
      <c r="J25" t="s">
        <v>626</v>
      </c>
      <c r="K25" t="s">
        <v>647</v>
      </c>
      <c r="L25" t="s">
        <v>665</v>
      </c>
      <c r="M25" t="s">
        <v>686</v>
      </c>
      <c r="N25" t="s">
        <v>706</v>
      </c>
      <c r="O25" t="s">
        <v>727</v>
      </c>
      <c r="P25" t="s">
        <v>750</v>
      </c>
      <c r="Q25" t="s">
        <v>773</v>
      </c>
      <c r="R25" t="s">
        <v>794</v>
      </c>
      <c r="S25" t="s">
        <v>814</v>
      </c>
      <c r="T25" t="s">
        <v>832</v>
      </c>
      <c r="U25" t="s">
        <v>851</v>
      </c>
      <c r="V25" t="s">
        <v>866</v>
      </c>
      <c r="W25" t="s">
        <v>882</v>
      </c>
      <c r="X25" t="s">
        <v>862</v>
      </c>
      <c r="Y25" t="s">
        <v>914</v>
      </c>
      <c r="Z25" t="s">
        <v>929</v>
      </c>
      <c r="AA25" t="s">
        <v>947</v>
      </c>
      <c r="AB25" t="s">
        <v>964</v>
      </c>
      <c r="AC25" t="s">
        <v>980</v>
      </c>
      <c r="AD25" t="s">
        <v>998</v>
      </c>
      <c r="AE25" t="s">
        <v>1016</v>
      </c>
      <c r="AF25" t="s">
        <v>1032</v>
      </c>
      <c r="AG25" t="s">
        <v>1048</v>
      </c>
    </row>
    <row r="26" spans="1:33" x14ac:dyDescent="0.35">
      <c r="A26" s="1" t="s">
        <v>440</v>
      </c>
      <c r="B26" t="s">
        <v>460</v>
      </c>
      <c r="C26" t="s">
        <v>478</v>
      </c>
      <c r="D26" t="s">
        <v>497</v>
      </c>
      <c r="E26" t="s">
        <v>518</v>
      </c>
      <c r="F26" t="s">
        <v>538</v>
      </c>
      <c r="G26" t="s">
        <v>561</v>
      </c>
      <c r="H26" t="s">
        <v>582</v>
      </c>
      <c r="I26" t="s">
        <v>604</v>
      </c>
      <c r="J26" t="s">
        <v>627</v>
      </c>
      <c r="K26" t="s">
        <v>648</v>
      </c>
      <c r="L26" t="s">
        <v>666</v>
      </c>
      <c r="M26" t="s">
        <v>687</v>
      </c>
      <c r="N26" t="s">
        <v>707</v>
      </c>
      <c r="O26" t="s">
        <v>728</v>
      </c>
      <c r="P26" t="s">
        <v>751</v>
      </c>
      <c r="Q26" t="s">
        <v>774</v>
      </c>
      <c r="R26" t="s">
        <v>795</v>
      </c>
      <c r="S26" t="s">
        <v>66</v>
      </c>
      <c r="T26" t="s">
        <v>833</v>
      </c>
      <c r="U26" t="s">
        <v>111</v>
      </c>
      <c r="V26" t="s">
        <v>135</v>
      </c>
      <c r="W26" t="s">
        <v>883</v>
      </c>
      <c r="X26" t="s">
        <v>179</v>
      </c>
      <c r="Y26" t="s">
        <v>915</v>
      </c>
      <c r="Z26" t="s">
        <v>930</v>
      </c>
      <c r="AA26" t="s">
        <v>948</v>
      </c>
      <c r="AB26" t="s">
        <v>258</v>
      </c>
      <c r="AC26" t="s">
        <v>279</v>
      </c>
      <c r="AD26" t="s">
        <v>300</v>
      </c>
      <c r="AE26" t="s">
        <v>1017</v>
      </c>
      <c r="AF26" t="s">
        <v>340</v>
      </c>
      <c r="AG26" t="s">
        <v>360</v>
      </c>
    </row>
    <row r="27" spans="1:33" x14ac:dyDescent="0.35">
      <c r="A27" s="1" t="s">
        <v>441</v>
      </c>
      <c r="B27" t="s">
        <v>460</v>
      </c>
      <c r="C27" t="s">
        <v>478</v>
      </c>
      <c r="D27" t="s">
        <v>497</v>
      </c>
      <c r="E27" t="s">
        <v>518</v>
      </c>
      <c r="F27" t="s">
        <v>539</v>
      </c>
      <c r="G27" t="s">
        <v>562</v>
      </c>
      <c r="H27" t="s">
        <v>583</v>
      </c>
      <c r="I27" t="s">
        <v>605</v>
      </c>
      <c r="J27" t="s">
        <v>628</v>
      </c>
      <c r="K27" t="s">
        <v>648</v>
      </c>
      <c r="L27" t="s">
        <v>666</v>
      </c>
      <c r="M27" t="s">
        <v>687</v>
      </c>
      <c r="N27" t="s">
        <v>707</v>
      </c>
      <c r="O27" t="s">
        <v>728</v>
      </c>
      <c r="P27" t="s">
        <v>752</v>
      </c>
      <c r="Q27" t="s">
        <v>775</v>
      </c>
      <c r="R27" t="s">
        <v>796</v>
      </c>
      <c r="S27" t="s">
        <v>815</v>
      </c>
      <c r="T27" t="s">
        <v>834</v>
      </c>
      <c r="U27" t="s">
        <v>111</v>
      </c>
      <c r="V27" t="s">
        <v>135</v>
      </c>
      <c r="W27" t="s">
        <v>883</v>
      </c>
      <c r="X27" t="s">
        <v>179</v>
      </c>
      <c r="Y27" t="s">
        <v>915</v>
      </c>
      <c r="Z27" t="s">
        <v>931</v>
      </c>
      <c r="AA27" t="s">
        <v>948</v>
      </c>
      <c r="AB27" t="s">
        <v>258</v>
      </c>
      <c r="AC27" t="s">
        <v>981</v>
      </c>
      <c r="AD27" t="s">
        <v>999</v>
      </c>
      <c r="AE27" t="s">
        <v>1017</v>
      </c>
      <c r="AF27" t="s">
        <v>340</v>
      </c>
      <c r="AG27" t="s">
        <v>360</v>
      </c>
    </row>
    <row r="28" spans="1:33" x14ac:dyDescent="0.35">
      <c r="A28" s="1" t="s">
        <v>442</v>
      </c>
      <c r="B28" t="s">
        <v>461</v>
      </c>
      <c r="C28" t="s">
        <v>461</v>
      </c>
      <c r="D28" t="s">
        <v>498</v>
      </c>
      <c r="E28" t="s">
        <v>519</v>
      </c>
      <c r="F28" t="s">
        <v>540</v>
      </c>
      <c r="G28" t="s">
        <v>563</v>
      </c>
      <c r="H28" t="s">
        <v>584</v>
      </c>
      <c r="I28" t="s">
        <v>606</v>
      </c>
      <c r="J28" t="s">
        <v>629</v>
      </c>
      <c r="K28" t="s">
        <v>629</v>
      </c>
      <c r="L28" t="s">
        <v>667</v>
      </c>
      <c r="M28" t="s">
        <v>667</v>
      </c>
      <c r="N28" t="s">
        <v>708</v>
      </c>
      <c r="O28" t="s">
        <v>729</v>
      </c>
      <c r="P28" t="s">
        <v>753</v>
      </c>
      <c r="Q28" t="s">
        <v>776</v>
      </c>
      <c r="R28" t="s">
        <v>47</v>
      </c>
      <c r="S28" t="s">
        <v>71</v>
      </c>
      <c r="T28" t="s">
        <v>95</v>
      </c>
      <c r="U28" t="s">
        <v>116</v>
      </c>
      <c r="V28" t="s">
        <v>140</v>
      </c>
      <c r="W28" t="s">
        <v>140</v>
      </c>
      <c r="X28" t="s">
        <v>140</v>
      </c>
      <c r="Y28" t="s">
        <v>200</v>
      </c>
      <c r="Z28" t="s">
        <v>200</v>
      </c>
      <c r="AA28" t="s">
        <v>243</v>
      </c>
      <c r="AB28" t="s">
        <v>262</v>
      </c>
      <c r="AC28" t="s">
        <v>282</v>
      </c>
      <c r="AD28" t="s">
        <v>304</v>
      </c>
      <c r="AE28" t="s">
        <v>323</v>
      </c>
      <c r="AF28" t="s">
        <v>345</v>
      </c>
      <c r="AG28" t="s">
        <v>345</v>
      </c>
    </row>
    <row r="29" spans="1:33" x14ac:dyDescent="0.35">
      <c r="A29" s="1" t="s">
        <v>443</v>
      </c>
      <c r="B29" t="s">
        <v>461</v>
      </c>
      <c r="C29" t="s">
        <v>461</v>
      </c>
      <c r="D29" t="s">
        <v>498</v>
      </c>
      <c r="E29" t="s">
        <v>519</v>
      </c>
      <c r="F29" t="s">
        <v>541</v>
      </c>
      <c r="G29" t="s">
        <v>564</v>
      </c>
      <c r="H29" t="s">
        <v>584</v>
      </c>
      <c r="I29" t="s">
        <v>607</v>
      </c>
      <c r="J29" t="s">
        <v>630</v>
      </c>
      <c r="K29" t="s">
        <v>629</v>
      </c>
      <c r="L29" t="s">
        <v>667</v>
      </c>
      <c r="M29" t="s">
        <v>667</v>
      </c>
      <c r="N29" t="s">
        <v>708</v>
      </c>
      <c r="O29" t="s">
        <v>729</v>
      </c>
      <c r="P29" t="s">
        <v>754</v>
      </c>
      <c r="Q29" t="s">
        <v>777</v>
      </c>
      <c r="R29" t="s">
        <v>797</v>
      </c>
      <c r="S29" t="s">
        <v>816</v>
      </c>
      <c r="T29" t="s">
        <v>71</v>
      </c>
      <c r="U29" t="s">
        <v>116</v>
      </c>
      <c r="V29" t="s">
        <v>140</v>
      </c>
      <c r="W29" t="s">
        <v>140</v>
      </c>
      <c r="X29" t="s">
        <v>140</v>
      </c>
      <c r="Y29" t="s">
        <v>200</v>
      </c>
      <c r="Z29" t="s">
        <v>932</v>
      </c>
      <c r="AA29" t="s">
        <v>243</v>
      </c>
      <c r="AB29" t="s">
        <v>262</v>
      </c>
      <c r="AC29" t="s">
        <v>304</v>
      </c>
      <c r="AD29" t="s">
        <v>1000</v>
      </c>
      <c r="AE29" t="s">
        <v>323</v>
      </c>
      <c r="AF29" t="s">
        <v>345</v>
      </c>
      <c r="AG29" t="s">
        <v>345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0"/>
  <sheetViews>
    <sheetView workbookViewId="0">
      <selection activeCell="H48" sqref="H48"/>
    </sheetView>
  </sheetViews>
  <sheetFormatPr defaultRowHeight="14.5" x14ac:dyDescent="0.35"/>
  <cols>
    <col min="1" max="1" width="20.90625" customWidth="1"/>
  </cols>
  <sheetData>
    <row r="1" spans="1:33" x14ac:dyDescent="0.3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c r="P1" s="1" t="s">
        <v>414</v>
      </c>
      <c r="Q1" s="1" t="s">
        <v>415</v>
      </c>
      <c r="R1" s="1" t="s">
        <v>0</v>
      </c>
      <c r="S1" s="1" t="s">
        <v>1</v>
      </c>
      <c r="T1" s="1" t="s">
        <v>2</v>
      </c>
      <c r="U1" s="1" t="s">
        <v>3</v>
      </c>
      <c r="V1" s="1" t="s">
        <v>4</v>
      </c>
      <c r="W1" s="1" t="s">
        <v>5</v>
      </c>
      <c r="X1" s="1" t="s">
        <v>6</v>
      </c>
      <c r="Y1" s="1" t="s">
        <v>7</v>
      </c>
      <c r="Z1" s="1" t="s">
        <v>8</v>
      </c>
      <c r="AA1" s="1" t="s">
        <v>9</v>
      </c>
      <c r="AB1" s="1" t="s">
        <v>10</v>
      </c>
      <c r="AC1" s="1" t="s">
        <v>11</v>
      </c>
      <c r="AD1" s="1" t="s">
        <v>12</v>
      </c>
      <c r="AE1" s="1" t="s">
        <v>13</v>
      </c>
      <c r="AF1" s="1" t="s">
        <v>14</v>
      </c>
      <c r="AG1" s="1" t="s">
        <v>15</v>
      </c>
    </row>
    <row r="2" spans="1:33" x14ac:dyDescent="0.35">
      <c r="A2" s="1" t="s">
        <v>1049</v>
      </c>
      <c r="B2" t="s">
        <v>1088</v>
      </c>
      <c r="C2" t="s">
        <v>563</v>
      </c>
      <c r="D2" t="s">
        <v>1118</v>
      </c>
      <c r="E2" t="s">
        <v>563</v>
      </c>
      <c r="F2" t="s">
        <v>663</v>
      </c>
      <c r="G2" t="s">
        <v>805</v>
      </c>
      <c r="H2" t="s">
        <v>989</v>
      </c>
      <c r="I2" t="s">
        <v>1198</v>
      </c>
      <c r="J2" t="s">
        <v>1217</v>
      </c>
      <c r="K2" t="s">
        <v>1118</v>
      </c>
      <c r="L2" t="s">
        <v>1252</v>
      </c>
      <c r="M2" t="s">
        <v>1272</v>
      </c>
      <c r="N2" t="s">
        <v>1293</v>
      </c>
      <c r="O2" t="s">
        <v>1313</v>
      </c>
      <c r="P2" t="s">
        <v>1335</v>
      </c>
      <c r="Q2" t="s">
        <v>1361</v>
      </c>
      <c r="R2" t="s">
        <v>1384</v>
      </c>
      <c r="S2" t="s">
        <v>1407</v>
      </c>
      <c r="T2" t="s">
        <v>522</v>
      </c>
      <c r="U2" t="s">
        <v>1460</v>
      </c>
      <c r="V2" t="s">
        <v>1484</v>
      </c>
      <c r="W2" t="s">
        <v>1504</v>
      </c>
      <c r="X2" t="s">
        <v>1527</v>
      </c>
      <c r="Y2" t="s">
        <v>782</v>
      </c>
      <c r="Z2" t="s">
        <v>1567</v>
      </c>
      <c r="AA2" t="s">
        <v>1585</v>
      </c>
      <c r="AB2" t="s">
        <v>1605</v>
      </c>
      <c r="AC2" t="s">
        <v>1625</v>
      </c>
      <c r="AD2" t="s">
        <v>1647</v>
      </c>
      <c r="AE2" t="s">
        <v>1667</v>
      </c>
      <c r="AF2" t="s">
        <v>1687</v>
      </c>
      <c r="AG2" t="s">
        <v>1711</v>
      </c>
    </row>
    <row r="3" spans="1:33" x14ac:dyDescent="0.35">
      <c r="A3" s="1" t="s">
        <v>1050</v>
      </c>
      <c r="B3" t="s">
        <v>133</v>
      </c>
      <c r="C3" t="s">
        <v>133</v>
      </c>
      <c r="D3" t="s">
        <v>133</v>
      </c>
      <c r="E3" t="s">
        <v>133</v>
      </c>
      <c r="F3" t="s">
        <v>133</v>
      </c>
      <c r="G3" t="s">
        <v>133</v>
      </c>
      <c r="H3" t="s">
        <v>133</v>
      </c>
      <c r="I3" t="s">
        <v>133</v>
      </c>
      <c r="J3" t="s">
        <v>133</v>
      </c>
      <c r="K3" t="s">
        <v>133</v>
      </c>
      <c r="L3" t="s">
        <v>133</v>
      </c>
      <c r="M3" t="s">
        <v>133</v>
      </c>
      <c r="N3" t="s">
        <v>133</v>
      </c>
      <c r="O3" t="s">
        <v>133</v>
      </c>
      <c r="P3" t="s">
        <v>133</v>
      </c>
      <c r="Q3" t="s">
        <v>133</v>
      </c>
      <c r="R3" t="s">
        <v>133</v>
      </c>
      <c r="S3" t="s">
        <v>133</v>
      </c>
      <c r="T3" t="s">
        <v>133</v>
      </c>
      <c r="U3" t="s">
        <v>133</v>
      </c>
      <c r="V3" t="s">
        <v>133</v>
      </c>
      <c r="W3" t="s">
        <v>133</v>
      </c>
      <c r="X3" t="s">
        <v>133</v>
      </c>
      <c r="Y3" t="s">
        <v>133</v>
      </c>
      <c r="Z3" t="s">
        <v>133</v>
      </c>
      <c r="AA3" t="s">
        <v>133</v>
      </c>
      <c r="AB3" t="s">
        <v>133</v>
      </c>
      <c r="AC3" t="s">
        <v>133</v>
      </c>
      <c r="AD3" t="s">
        <v>133</v>
      </c>
      <c r="AE3" t="s">
        <v>133</v>
      </c>
      <c r="AF3" t="s">
        <v>133</v>
      </c>
      <c r="AG3" t="s">
        <v>133</v>
      </c>
    </row>
    <row r="4" spans="1:33" x14ac:dyDescent="0.35">
      <c r="A4" s="1" t="s">
        <v>1051</v>
      </c>
      <c r="B4" t="s">
        <v>1088</v>
      </c>
      <c r="C4" t="s">
        <v>563</v>
      </c>
      <c r="D4" t="s">
        <v>1118</v>
      </c>
      <c r="E4" t="s">
        <v>563</v>
      </c>
      <c r="F4" t="s">
        <v>663</v>
      </c>
      <c r="G4" t="s">
        <v>805</v>
      </c>
      <c r="H4" t="s">
        <v>989</v>
      </c>
      <c r="I4" t="s">
        <v>1198</v>
      </c>
      <c r="J4" t="s">
        <v>1217</v>
      </c>
      <c r="K4" t="s">
        <v>1118</v>
      </c>
      <c r="L4" t="s">
        <v>1252</v>
      </c>
      <c r="M4" t="s">
        <v>1272</v>
      </c>
      <c r="N4" t="s">
        <v>1293</v>
      </c>
      <c r="O4" t="s">
        <v>1313</v>
      </c>
      <c r="P4" t="s">
        <v>1335</v>
      </c>
      <c r="Q4" t="s">
        <v>1361</v>
      </c>
      <c r="R4" t="s">
        <v>1384</v>
      </c>
      <c r="S4" t="s">
        <v>1407</v>
      </c>
      <c r="T4" t="s">
        <v>522</v>
      </c>
      <c r="U4" t="s">
        <v>1460</v>
      </c>
      <c r="V4" t="s">
        <v>1484</v>
      </c>
      <c r="W4" t="s">
        <v>1504</v>
      </c>
      <c r="X4" t="s">
        <v>1527</v>
      </c>
      <c r="Y4" t="s">
        <v>782</v>
      </c>
      <c r="Z4" t="s">
        <v>1567</v>
      </c>
      <c r="AA4" t="s">
        <v>1585</v>
      </c>
      <c r="AB4" t="s">
        <v>1605</v>
      </c>
      <c r="AC4" t="s">
        <v>1625</v>
      </c>
      <c r="AD4" t="s">
        <v>1647</v>
      </c>
      <c r="AE4" t="s">
        <v>1667</v>
      </c>
      <c r="AF4" t="s">
        <v>1687</v>
      </c>
      <c r="AG4" t="s">
        <v>1711</v>
      </c>
    </row>
    <row r="5" spans="1:33" x14ac:dyDescent="0.35">
      <c r="A5" s="1" t="s">
        <v>1052</v>
      </c>
      <c r="B5" t="s">
        <v>1089</v>
      </c>
      <c r="C5" t="s">
        <v>1103</v>
      </c>
      <c r="D5" t="s">
        <v>822</v>
      </c>
      <c r="E5" t="s">
        <v>1134</v>
      </c>
      <c r="F5" t="s">
        <v>1152</v>
      </c>
      <c r="G5" t="s">
        <v>1168</v>
      </c>
      <c r="H5" t="s">
        <v>1183</v>
      </c>
      <c r="I5" t="s">
        <v>1199</v>
      </c>
      <c r="J5" t="s">
        <v>1218</v>
      </c>
      <c r="K5" t="s">
        <v>1234</v>
      </c>
      <c r="L5" t="s">
        <v>1253</v>
      </c>
      <c r="M5" t="s">
        <v>1273</v>
      </c>
      <c r="N5" t="s">
        <v>1294</v>
      </c>
      <c r="O5" t="s">
        <v>1314</v>
      </c>
      <c r="P5" t="s">
        <v>1336</v>
      </c>
      <c r="Q5" t="s">
        <v>1362</v>
      </c>
      <c r="R5" t="s">
        <v>1385</v>
      </c>
      <c r="S5" t="s">
        <v>1408</v>
      </c>
      <c r="T5" t="s">
        <v>1435</v>
      </c>
      <c r="U5" t="s">
        <v>1461</v>
      </c>
      <c r="V5" t="s">
        <v>1485</v>
      </c>
      <c r="W5" t="s">
        <v>1505</v>
      </c>
      <c r="X5" t="s">
        <v>1528</v>
      </c>
      <c r="Y5" t="s">
        <v>1547</v>
      </c>
      <c r="Z5" t="s">
        <v>1568</v>
      </c>
      <c r="AA5" t="s">
        <v>1586</v>
      </c>
      <c r="AB5" t="s">
        <v>1606</v>
      </c>
      <c r="AC5" t="s">
        <v>1626</v>
      </c>
      <c r="AD5" t="s">
        <v>1648</v>
      </c>
      <c r="AE5" t="s">
        <v>1668</v>
      </c>
      <c r="AF5" t="s">
        <v>1688</v>
      </c>
      <c r="AG5" t="s">
        <v>1712</v>
      </c>
    </row>
    <row r="6" spans="1:33" x14ac:dyDescent="0.35">
      <c r="A6" s="1" t="s">
        <v>1053</v>
      </c>
      <c r="B6" t="s">
        <v>1090</v>
      </c>
      <c r="C6" t="s">
        <v>1104</v>
      </c>
      <c r="D6" t="s">
        <v>1119</v>
      </c>
      <c r="E6" t="s">
        <v>1135</v>
      </c>
      <c r="F6" t="s">
        <v>654</v>
      </c>
      <c r="G6" t="s">
        <v>1006</v>
      </c>
      <c r="H6" t="s">
        <v>1184</v>
      </c>
      <c r="I6" t="s">
        <v>1200</v>
      </c>
      <c r="J6" t="s">
        <v>760</v>
      </c>
      <c r="K6" t="s">
        <v>1235</v>
      </c>
      <c r="L6" t="s">
        <v>1254</v>
      </c>
      <c r="M6" t="s">
        <v>1274</v>
      </c>
      <c r="N6" t="s">
        <v>1295</v>
      </c>
      <c r="O6" t="s">
        <v>1315</v>
      </c>
      <c r="P6" t="s">
        <v>1337</v>
      </c>
      <c r="Q6" t="s">
        <v>1363</v>
      </c>
      <c r="R6" t="s">
        <v>1386</v>
      </c>
      <c r="S6" t="s">
        <v>1409</v>
      </c>
      <c r="T6" t="s">
        <v>1436</v>
      </c>
      <c r="U6" t="s">
        <v>1462</v>
      </c>
      <c r="V6" t="s">
        <v>1486</v>
      </c>
      <c r="W6" t="s">
        <v>1506</v>
      </c>
      <c r="X6" t="s">
        <v>1529</v>
      </c>
      <c r="Y6" t="s">
        <v>1548</v>
      </c>
      <c r="Z6" t="s">
        <v>1203</v>
      </c>
      <c r="AA6" t="s">
        <v>1587</v>
      </c>
      <c r="AB6" t="s">
        <v>1607</v>
      </c>
      <c r="AC6" t="s">
        <v>1627</v>
      </c>
      <c r="AD6" t="s">
        <v>1649</v>
      </c>
      <c r="AE6" t="s">
        <v>788</v>
      </c>
      <c r="AF6" t="s">
        <v>1689</v>
      </c>
      <c r="AG6" t="s">
        <v>1713</v>
      </c>
    </row>
    <row r="7" spans="1:33" x14ac:dyDescent="0.35">
      <c r="A7" s="1" t="s">
        <v>1054</v>
      </c>
      <c r="B7" t="s">
        <v>1091</v>
      </c>
      <c r="C7" t="s">
        <v>1040</v>
      </c>
      <c r="D7" t="s">
        <v>1120</v>
      </c>
      <c r="E7" t="s">
        <v>1136</v>
      </c>
      <c r="F7" t="s">
        <v>1153</v>
      </c>
      <c r="G7" t="s">
        <v>304</v>
      </c>
      <c r="H7" t="s">
        <v>304</v>
      </c>
      <c r="I7" t="s">
        <v>1201</v>
      </c>
      <c r="J7" t="s">
        <v>1219</v>
      </c>
      <c r="K7" t="s">
        <v>1236</v>
      </c>
      <c r="L7" t="s">
        <v>1255</v>
      </c>
      <c r="M7" t="s">
        <v>972</v>
      </c>
      <c r="N7" t="s">
        <v>1277</v>
      </c>
      <c r="O7" t="s">
        <v>1005</v>
      </c>
      <c r="P7" t="s">
        <v>1338</v>
      </c>
      <c r="Q7" t="s">
        <v>486</v>
      </c>
      <c r="R7" t="s">
        <v>1387</v>
      </c>
      <c r="S7" t="s">
        <v>1410</v>
      </c>
      <c r="T7" t="s">
        <v>1437</v>
      </c>
      <c r="U7" t="s">
        <v>1324</v>
      </c>
      <c r="V7" t="s">
        <v>1219</v>
      </c>
      <c r="W7" t="s">
        <v>1507</v>
      </c>
      <c r="X7" t="s">
        <v>1255</v>
      </c>
      <c r="Y7" t="s">
        <v>1549</v>
      </c>
      <c r="Z7" t="s">
        <v>1569</v>
      </c>
      <c r="AA7" t="s">
        <v>645</v>
      </c>
      <c r="AB7" t="s">
        <v>663</v>
      </c>
      <c r="AC7" t="s">
        <v>1628</v>
      </c>
      <c r="AD7" t="s">
        <v>563</v>
      </c>
      <c r="AE7" t="s">
        <v>228</v>
      </c>
      <c r="AF7" t="s">
        <v>461</v>
      </c>
      <c r="AG7" t="s">
        <v>1714</v>
      </c>
    </row>
    <row r="8" spans="1:33" x14ac:dyDescent="0.35">
      <c r="A8" s="1" t="s">
        <v>1055</v>
      </c>
      <c r="B8" t="s">
        <v>1092</v>
      </c>
      <c r="C8" t="s">
        <v>1105</v>
      </c>
      <c r="D8" t="s">
        <v>1121</v>
      </c>
      <c r="E8" t="s">
        <v>1137</v>
      </c>
      <c r="F8" t="s">
        <v>1154</v>
      </c>
      <c r="G8" t="s">
        <v>1169</v>
      </c>
      <c r="H8" t="s">
        <v>1185</v>
      </c>
      <c r="I8" t="s">
        <v>1202</v>
      </c>
      <c r="J8" t="s">
        <v>1220</v>
      </c>
      <c r="K8" t="s">
        <v>1237</v>
      </c>
      <c r="L8" t="s">
        <v>1256</v>
      </c>
      <c r="M8" t="s">
        <v>1275</v>
      </c>
      <c r="N8" t="s">
        <v>1296</v>
      </c>
      <c r="O8" t="s">
        <v>1316</v>
      </c>
      <c r="P8" t="s">
        <v>1339</v>
      </c>
      <c r="Q8" t="s">
        <v>1364</v>
      </c>
      <c r="R8" t="s">
        <v>1388</v>
      </c>
      <c r="S8" t="s">
        <v>1411</v>
      </c>
      <c r="T8" t="s">
        <v>1438</v>
      </c>
      <c r="U8" t="s">
        <v>1463</v>
      </c>
      <c r="V8" t="s">
        <v>1487</v>
      </c>
      <c r="W8" t="s">
        <v>1508</v>
      </c>
      <c r="X8" t="s">
        <v>1530</v>
      </c>
      <c r="Y8" t="s">
        <v>1550</v>
      </c>
      <c r="Z8" t="s">
        <v>1570</v>
      </c>
      <c r="AA8" t="s">
        <v>1588</v>
      </c>
      <c r="AB8" t="s">
        <v>1608</v>
      </c>
      <c r="AC8" t="s">
        <v>1629</v>
      </c>
      <c r="AD8" t="s">
        <v>1650</v>
      </c>
      <c r="AE8" t="s">
        <v>1669</v>
      </c>
      <c r="AF8" t="s">
        <v>1690</v>
      </c>
      <c r="AG8" t="s">
        <v>1715</v>
      </c>
    </row>
    <row r="9" spans="1:33" x14ac:dyDescent="0.35">
      <c r="A9" s="1" t="s">
        <v>1056</v>
      </c>
      <c r="B9" t="s">
        <v>1093</v>
      </c>
      <c r="C9" t="s">
        <v>1106</v>
      </c>
      <c r="D9" t="s">
        <v>1122</v>
      </c>
      <c r="E9" t="s">
        <v>1138</v>
      </c>
      <c r="F9" t="s">
        <v>1155</v>
      </c>
      <c r="G9" t="s">
        <v>1170</v>
      </c>
      <c r="H9" t="s">
        <v>1186</v>
      </c>
      <c r="I9" t="s">
        <v>1203</v>
      </c>
      <c r="J9" t="s">
        <v>1221</v>
      </c>
      <c r="K9" t="s">
        <v>1238</v>
      </c>
      <c r="L9" t="s">
        <v>1257</v>
      </c>
      <c r="M9" t="s">
        <v>1276</v>
      </c>
      <c r="N9" t="s">
        <v>1297</v>
      </c>
      <c r="O9" t="s">
        <v>1317</v>
      </c>
      <c r="P9" t="s">
        <v>333</v>
      </c>
      <c r="Q9" t="s">
        <v>1365</v>
      </c>
      <c r="R9" t="s">
        <v>1389</v>
      </c>
      <c r="S9" t="s">
        <v>1412</v>
      </c>
      <c r="T9" t="s">
        <v>1439</v>
      </c>
      <c r="U9" t="s">
        <v>1464</v>
      </c>
      <c r="V9" t="s">
        <v>1488</v>
      </c>
      <c r="W9" t="s">
        <v>1509</v>
      </c>
      <c r="X9" t="s">
        <v>1531</v>
      </c>
      <c r="Y9" t="s">
        <v>1551</v>
      </c>
      <c r="Z9" t="s">
        <v>1571</v>
      </c>
      <c r="AA9" t="s">
        <v>1589</v>
      </c>
      <c r="AB9" t="s">
        <v>1609</v>
      </c>
      <c r="AC9" t="s">
        <v>1630</v>
      </c>
      <c r="AD9" t="s">
        <v>1651</v>
      </c>
      <c r="AE9" t="s">
        <v>1670</v>
      </c>
      <c r="AF9" t="s">
        <v>1691</v>
      </c>
      <c r="AG9" t="s">
        <v>1716</v>
      </c>
    </row>
    <row r="10" spans="1:33" x14ac:dyDescent="0.35">
      <c r="A10" s="1" t="s">
        <v>1057</v>
      </c>
      <c r="B10" t="s">
        <v>133</v>
      </c>
      <c r="C10" t="s">
        <v>133</v>
      </c>
      <c r="D10" t="s">
        <v>133</v>
      </c>
      <c r="E10" t="s">
        <v>133</v>
      </c>
      <c r="F10" t="s">
        <v>133</v>
      </c>
      <c r="G10" t="s">
        <v>133</v>
      </c>
      <c r="H10" t="s">
        <v>133</v>
      </c>
      <c r="I10" t="s">
        <v>133</v>
      </c>
      <c r="J10" t="s">
        <v>133</v>
      </c>
      <c r="K10" t="s">
        <v>133</v>
      </c>
      <c r="L10" t="s">
        <v>133</v>
      </c>
      <c r="M10" t="s">
        <v>133</v>
      </c>
      <c r="N10" t="s">
        <v>133</v>
      </c>
      <c r="O10" t="s">
        <v>133</v>
      </c>
      <c r="P10" t="s">
        <v>133</v>
      </c>
      <c r="Q10" t="s">
        <v>133</v>
      </c>
      <c r="R10" t="s">
        <v>133</v>
      </c>
      <c r="S10" t="s">
        <v>1413</v>
      </c>
      <c r="T10" t="s">
        <v>1440</v>
      </c>
      <c r="U10" t="s">
        <v>1465</v>
      </c>
      <c r="V10" t="s">
        <v>1489</v>
      </c>
      <c r="W10" t="s">
        <v>1510</v>
      </c>
      <c r="X10" t="s">
        <v>1532</v>
      </c>
      <c r="Y10" t="s">
        <v>1040</v>
      </c>
      <c r="Z10" t="s">
        <v>133</v>
      </c>
      <c r="AA10" t="s">
        <v>133</v>
      </c>
      <c r="AB10" t="s">
        <v>133</v>
      </c>
      <c r="AC10" t="s">
        <v>133</v>
      </c>
      <c r="AD10" t="s">
        <v>133</v>
      </c>
      <c r="AE10" t="s">
        <v>133</v>
      </c>
      <c r="AF10" t="s">
        <v>133</v>
      </c>
      <c r="AG10" t="s">
        <v>1717</v>
      </c>
    </row>
    <row r="11" spans="1:33" x14ac:dyDescent="0.35">
      <c r="A11" s="1" t="s">
        <v>1058</v>
      </c>
      <c r="B11" t="s">
        <v>133</v>
      </c>
      <c r="C11" t="s">
        <v>133</v>
      </c>
      <c r="D11" t="s">
        <v>133</v>
      </c>
      <c r="E11" t="s">
        <v>133</v>
      </c>
      <c r="F11" t="s">
        <v>133</v>
      </c>
      <c r="G11" t="s">
        <v>133</v>
      </c>
      <c r="H11" t="s">
        <v>133</v>
      </c>
      <c r="I11" t="s">
        <v>133</v>
      </c>
      <c r="J11" t="s">
        <v>133</v>
      </c>
      <c r="K11" t="s">
        <v>133</v>
      </c>
      <c r="L11" t="s">
        <v>133</v>
      </c>
      <c r="M11" t="s">
        <v>133</v>
      </c>
      <c r="N11" t="s">
        <v>133</v>
      </c>
      <c r="O11" t="s">
        <v>1318</v>
      </c>
      <c r="P11" t="s">
        <v>1318</v>
      </c>
      <c r="Q11" t="s">
        <v>1366</v>
      </c>
      <c r="R11" t="s">
        <v>133</v>
      </c>
      <c r="S11" t="s">
        <v>1414</v>
      </c>
      <c r="T11" t="s">
        <v>1441</v>
      </c>
      <c r="U11" t="s">
        <v>1303</v>
      </c>
      <c r="V11" t="s">
        <v>1340</v>
      </c>
      <c r="W11" t="s">
        <v>1511</v>
      </c>
      <c r="X11" t="s">
        <v>466</v>
      </c>
      <c r="Y11" t="s">
        <v>1136</v>
      </c>
      <c r="Z11" t="s">
        <v>1572</v>
      </c>
      <c r="AA11" t="s">
        <v>1590</v>
      </c>
      <c r="AB11" t="s">
        <v>282</v>
      </c>
      <c r="AC11" t="s">
        <v>1631</v>
      </c>
      <c r="AD11" t="s">
        <v>1507</v>
      </c>
      <c r="AE11" t="s">
        <v>558</v>
      </c>
      <c r="AF11" t="s">
        <v>754</v>
      </c>
      <c r="AG11" t="s">
        <v>636</v>
      </c>
    </row>
    <row r="12" spans="1:33" x14ac:dyDescent="0.35">
      <c r="A12" s="1" t="s">
        <v>1059</v>
      </c>
      <c r="B12" t="s">
        <v>133</v>
      </c>
      <c r="C12" t="s">
        <v>133</v>
      </c>
      <c r="D12" t="s">
        <v>133</v>
      </c>
      <c r="E12" t="s">
        <v>133</v>
      </c>
      <c r="F12" t="s">
        <v>133</v>
      </c>
      <c r="G12" t="s">
        <v>133</v>
      </c>
      <c r="H12" t="s">
        <v>133</v>
      </c>
      <c r="I12" t="s">
        <v>133</v>
      </c>
      <c r="J12" t="s">
        <v>133</v>
      </c>
      <c r="K12" t="s">
        <v>133</v>
      </c>
      <c r="L12" t="s">
        <v>133</v>
      </c>
      <c r="M12" t="s">
        <v>133</v>
      </c>
      <c r="N12" t="s">
        <v>133</v>
      </c>
      <c r="O12" t="s">
        <v>1318</v>
      </c>
      <c r="P12" t="s">
        <v>1318</v>
      </c>
      <c r="Q12" t="s">
        <v>1366</v>
      </c>
      <c r="R12" t="s">
        <v>133</v>
      </c>
      <c r="S12" t="s">
        <v>1415</v>
      </c>
      <c r="T12" t="s">
        <v>1442</v>
      </c>
      <c r="U12" t="s">
        <v>1466</v>
      </c>
      <c r="V12" t="s">
        <v>1490</v>
      </c>
      <c r="W12" t="s">
        <v>1512</v>
      </c>
      <c r="X12" t="s">
        <v>1533</v>
      </c>
      <c r="Y12" t="s">
        <v>1340</v>
      </c>
      <c r="Z12" t="s">
        <v>1572</v>
      </c>
      <c r="AA12" t="s">
        <v>1590</v>
      </c>
      <c r="AB12" t="s">
        <v>282</v>
      </c>
      <c r="AC12" t="s">
        <v>1631</v>
      </c>
      <c r="AD12" t="s">
        <v>1507</v>
      </c>
      <c r="AE12" t="s">
        <v>558</v>
      </c>
      <c r="AF12" t="s">
        <v>754</v>
      </c>
      <c r="AG12" t="s">
        <v>766</v>
      </c>
    </row>
    <row r="13" spans="1:33" x14ac:dyDescent="0.35">
      <c r="A13" s="1" t="s">
        <v>1060</v>
      </c>
      <c r="B13" t="s">
        <v>133</v>
      </c>
      <c r="C13" t="s">
        <v>133</v>
      </c>
      <c r="D13" t="s">
        <v>133</v>
      </c>
      <c r="E13" t="s">
        <v>133</v>
      </c>
      <c r="F13" t="s">
        <v>133</v>
      </c>
      <c r="G13" t="s">
        <v>133</v>
      </c>
      <c r="H13" t="s">
        <v>133</v>
      </c>
      <c r="I13" t="s">
        <v>133</v>
      </c>
      <c r="J13" t="s">
        <v>133</v>
      </c>
      <c r="K13" t="s">
        <v>133</v>
      </c>
      <c r="L13" t="s">
        <v>133</v>
      </c>
      <c r="M13" t="s">
        <v>1277</v>
      </c>
      <c r="N13" t="s">
        <v>458</v>
      </c>
      <c r="O13" t="s">
        <v>580</v>
      </c>
      <c r="P13" t="s">
        <v>1340</v>
      </c>
      <c r="Q13" t="s">
        <v>1367</v>
      </c>
      <c r="R13" t="s">
        <v>593</v>
      </c>
      <c r="S13" t="s">
        <v>1416</v>
      </c>
      <c r="T13" t="s">
        <v>1443</v>
      </c>
      <c r="U13" t="s">
        <v>1467</v>
      </c>
      <c r="V13" t="s">
        <v>1104</v>
      </c>
      <c r="W13" t="s">
        <v>950</v>
      </c>
      <c r="X13" t="s">
        <v>1527</v>
      </c>
      <c r="Y13" t="s">
        <v>1552</v>
      </c>
      <c r="Z13" t="s">
        <v>526</v>
      </c>
      <c r="AA13" t="s">
        <v>1591</v>
      </c>
      <c r="AB13" t="s">
        <v>1610</v>
      </c>
      <c r="AC13" t="s">
        <v>1632</v>
      </c>
      <c r="AD13" t="s">
        <v>1652</v>
      </c>
      <c r="AE13" t="s">
        <v>1671</v>
      </c>
      <c r="AF13" t="s">
        <v>1692</v>
      </c>
      <c r="AG13" t="s">
        <v>1718</v>
      </c>
    </row>
    <row r="14" spans="1:33" x14ac:dyDescent="0.35">
      <c r="A14" s="1" t="s">
        <v>1061</v>
      </c>
      <c r="B14" t="s">
        <v>133</v>
      </c>
      <c r="C14" t="s">
        <v>133</v>
      </c>
      <c r="D14" t="s">
        <v>133</v>
      </c>
      <c r="E14" t="s">
        <v>133</v>
      </c>
      <c r="F14" t="s">
        <v>133</v>
      </c>
      <c r="G14" t="s">
        <v>133</v>
      </c>
      <c r="H14" t="s">
        <v>133</v>
      </c>
      <c r="I14" t="s">
        <v>133</v>
      </c>
      <c r="J14" t="s">
        <v>133</v>
      </c>
      <c r="K14" t="s">
        <v>133</v>
      </c>
      <c r="L14" t="s">
        <v>133</v>
      </c>
      <c r="M14" t="s">
        <v>133</v>
      </c>
      <c r="N14" t="s">
        <v>133</v>
      </c>
      <c r="O14" t="s">
        <v>771</v>
      </c>
      <c r="P14" t="s">
        <v>598</v>
      </c>
      <c r="Q14" t="s">
        <v>1255</v>
      </c>
      <c r="R14" t="s">
        <v>729</v>
      </c>
      <c r="S14" t="s">
        <v>1417</v>
      </c>
      <c r="T14" t="s">
        <v>1264</v>
      </c>
      <c r="U14" t="s">
        <v>1468</v>
      </c>
      <c r="V14" t="s">
        <v>1225</v>
      </c>
      <c r="W14" t="s">
        <v>1513</v>
      </c>
      <c r="X14" t="s">
        <v>1534</v>
      </c>
      <c r="Y14" t="s">
        <v>1417</v>
      </c>
      <c r="Z14" t="s">
        <v>1573</v>
      </c>
      <c r="AA14" t="s">
        <v>1592</v>
      </c>
      <c r="AB14" t="s">
        <v>716</v>
      </c>
      <c r="AC14" t="s">
        <v>498</v>
      </c>
      <c r="AD14" t="s">
        <v>1560</v>
      </c>
      <c r="AE14" t="s">
        <v>1472</v>
      </c>
      <c r="AF14" t="s">
        <v>1118</v>
      </c>
      <c r="AG14" t="s">
        <v>1383</v>
      </c>
    </row>
    <row r="15" spans="1:33" x14ac:dyDescent="0.35">
      <c r="A15" s="1" t="s">
        <v>1062</v>
      </c>
      <c r="B15" t="s">
        <v>1094</v>
      </c>
      <c r="C15" t="s">
        <v>1107</v>
      </c>
      <c r="D15" t="s">
        <v>1123</v>
      </c>
      <c r="E15" t="s">
        <v>1139</v>
      </c>
      <c r="F15" t="s">
        <v>1156</v>
      </c>
      <c r="G15" t="s">
        <v>1171</v>
      </c>
      <c r="H15" t="s">
        <v>1187</v>
      </c>
      <c r="I15" t="s">
        <v>1204</v>
      </c>
      <c r="J15" t="s">
        <v>1222</v>
      </c>
      <c r="K15" t="s">
        <v>1239</v>
      </c>
      <c r="L15" t="s">
        <v>1258</v>
      </c>
      <c r="M15" t="s">
        <v>1278</v>
      </c>
      <c r="N15" t="s">
        <v>1298</v>
      </c>
      <c r="O15" t="s">
        <v>1319</v>
      </c>
      <c r="P15" t="s">
        <v>1341</v>
      </c>
      <c r="Q15" t="s">
        <v>1368</v>
      </c>
      <c r="R15" t="s">
        <v>1390</v>
      </c>
      <c r="S15" t="s">
        <v>1418</v>
      </c>
      <c r="T15" t="s">
        <v>1444</v>
      </c>
      <c r="U15" t="s">
        <v>1236</v>
      </c>
      <c r="V15" t="s">
        <v>288</v>
      </c>
      <c r="W15" t="s">
        <v>1514</v>
      </c>
      <c r="X15" t="s">
        <v>763</v>
      </c>
      <c r="Y15" t="s">
        <v>612</v>
      </c>
      <c r="Z15" t="s">
        <v>1242</v>
      </c>
      <c r="AA15" t="s">
        <v>842</v>
      </c>
      <c r="AB15" t="s">
        <v>200</v>
      </c>
      <c r="AC15" t="s">
        <v>1272</v>
      </c>
      <c r="AD15" t="s">
        <v>1653</v>
      </c>
      <c r="AE15" t="s">
        <v>1672</v>
      </c>
      <c r="AF15" t="s">
        <v>1159</v>
      </c>
      <c r="AG15" t="s">
        <v>1719</v>
      </c>
    </row>
    <row r="16" spans="1:33" x14ac:dyDescent="0.35">
      <c r="A16" s="1" t="s">
        <v>1063</v>
      </c>
      <c r="B16" t="s">
        <v>1095</v>
      </c>
      <c r="C16" t="s">
        <v>1108</v>
      </c>
      <c r="D16" t="s">
        <v>1124</v>
      </c>
      <c r="E16" t="s">
        <v>1140</v>
      </c>
      <c r="F16" t="s">
        <v>1157</v>
      </c>
      <c r="G16" t="s">
        <v>1172</v>
      </c>
      <c r="H16" t="s">
        <v>1188</v>
      </c>
      <c r="I16" t="s">
        <v>1205</v>
      </c>
      <c r="J16" t="s">
        <v>1223</v>
      </c>
      <c r="K16" t="s">
        <v>1240</v>
      </c>
      <c r="L16" t="s">
        <v>1259</v>
      </c>
      <c r="M16" t="s">
        <v>1279</v>
      </c>
      <c r="N16" t="s">
        <v>1299</v>
      </c>
      <c r="O16" t="s">
        <v>1320</v>
      </c>
      <c r="P16" t="s">
        <v>1342</v>
      </c>
      <c r="Q16" t="s">
        <v>1369</v>
      </c>
      <c r="R16" t="s">
        <v>1391</v>
      </c>
      <c r="S16" t="s">
        <v>1419</v>
      </c>
      <c r="T16" t="s">
        <v>1445</v>
      </c>
      <c r="U16" t="s">
        <v>1469</v>
      </c>
      <c r="V16" t="s">
        <v>1491</v>
      </c>
      <c r="W16" t="s">
        <v>1515</v>
      </c>
      <c r="X16" t="s">
        <v>1535</v>
      </c>
      <c r="Y16" t="s">
        <v>1553</v>
      </c>
      <c r="Z16" t="s">
        <v>1574</v>
      </c>
      <c r="AA16" t="s">
        <v>1593</v>
      </c>
      <c r="AB16" t="s">
        <v>1611</v>
      </c>
      <c r="AC16" t="s">
        <v>1633</v>
      </c>
      <c r="AD16" t="s">
        <v>1654</v>
      </c>
      <c r="AE16" t="s">
        <v>1673</v>
      </c>
      <c r="AF16" t="s">
        <v>1693</v>
      </c>
      <c r="AG16" t="s">
        <v>1720</v>
      </c>
    </row>
    <row r="17" spans="1:33" x14ac:dyDescent="0.35">
      <c r="A17" s="1" t="s">
        <v>1064</v>
      </c>
      <c r="B17" t="s">
        <v>133</v>
      </c>
      <c r="C17" t="s">
        <v>133</v>
      </c>
      <c r="D17" t="s">
        <v>133</v>
      </c>
      <c r="E17" t="s">
        <v>133</v>
      </c>
      <c r="F17" t="s">
        <v>133</v>
      </c>
      <c r="G17" t="s">
        <v>133</v>
      </c>
      <c r="H17" t="s">
        <v>133</v>
      </c>
      <c r="I17" t="s">
        <v>133</v>
      </c>
      <c r="J17" t="s">
        <v>133</v>
      </c>
      <c r="K17" t="s">
        <v>133</v>
      </c>
      <c r="L17" t="s">
        <v>133</v>
      </c>
      <c r="M17" t="s">
        <v>133</v>
      </c>
      <c r="N17" t="s">
        <v>133</v>
      </c>
      <c r="O17" t="s">
        <v>133</v>
      </c>
      <c r="P17" t="s">
        <v>133</v>
      </c>
      <c r="Q17" t="s">
        <v>133</v>
      </c>
      <c r="R17" t="s">
        <v>133</v>
      </c>
      <c r="S17" t="s">
        <v>133</v>
      </c>
      <c r="T17" t="s">
        <v>133</v>
      </c>
      <c r="U17" t="s">
        <v>133</v>
      </c>
      <c r="V17" t="s">
        <v>133</v>
      </c>
      <c r="W17" t="s">
        <v>133</v>
      </c>
      <c r="X17" t="s">
        <v>133</v>
      </c>
      <c r="Y17" t="s">
        <v>133</v>
      </c>
      <c r="Z17" t="s">
        <v>133</v>
      </c>
      <c r="AA17" t="s">
        <v>133</v>
      </c>
      <c r="AB17" t="s">
        <v>133</v>
      </c>
      <c r="AC17" t="s">
        <v>133</v>
      </c>
      <c r="AD17" t="s">
        <v>133</v>
      </c>
      <c r="AE17" t="s">
        <v>133</v>
      </c>
      <c r="AF17" t="s">
        <v>133</v>
      </c>
      <c r="AG17" t="s">
        <v>133</v>
      </c>
    </row>
    <row r="18" spans="1:33" x14ac:dyDescent="0.35">
      <c r="A18" s="1" t="s">
        <v>1065</v>
      </c>
      <c r="B18" t="s">
        <v>1096</v>
      </c>
      <c r="C18" t="s">
        <v>1109</v>
      </c>
      <c r="D18" t="s">
        <v>1125</v>
      </c>
      <c r="E18" t="s">
        <v>1141</v>
      </c>
      <c r="F18" t="s">
        <v>1158</v>
      </c>
      <c r="G18" t="s">
        <v>1173</v>
      </c>
      <c r="H18" t="s">
        <v>1189</v>
      </c>
      <c r="I18" t="s">
        <v>1206</v>
      </c>
      <c r="J18" t="s">
        <v>1224</v>
      </c>
      <c r="K18" t="s">
        <v>1241</v>
      </c>
      <c r="L18" t="s">
        <v>1260</v>
      </c>
      <c r="M18" t="s">
        <v>1280</v>
      </c>
      <c r="N18" t="s">
        <v>1300</v>
      </c>
      <c r="O18" t="s">
        <v>1321</v>
      </c>
      <c r="P18" t="s">
        <v>1343</v>
      </c>
      <c r="Q18" t="s">
        <v>1370</v>
      </c>
      <c r="R18" t="s">
        <v>1392</v>
      </c>
      <c r="S18" t="s">
        <v>1420</v>
      </c>
      <c r="T18" t="s">
        <v>1446</v>
      </c>
      <c r="U18" t="s">
        <v>1470</v>
      </c>
      <c r="V18" t="s">
        <v>1492</v>
      </c>
      <c r="W18" t="s">
        <v>1516</v>
      </c>
      <c r="X18" t="s">
        <v>1536</v>
      </c>
      <c r="Y18" t="s">
        <v>1554</v>
      </c>
      <c r="Z18" t="s">
        <v>1575</v>
      </c>
      <c r="AA18" t="s">
        <v>1594</v>
      </c>
      <c r="AB18" t="s">
        <v>1612</v>
      </c>
      <c r="AC18" t="s">
        <v>1634</v>
      </c>
      <c r="AD18" t="s">
        <v>1655</v>
      </c>
      <c r="AE18" t="s">
        <v>1674</v>
      </c>
      <c r="AF18" t="s">
        <v>1694</v>
      </c>
      <c r="AG18" t="s">
        <v>1721</v>
      </c>
    </row>
    <row r="19" spans="1:33" x14ac:dyDescent="0.35">
      <c r="A19" s="1" t="s">
        <v>1066</v>
      </c>
      <c r="B19" t="s">
        <v>133</v>
      </c>
      <c r="C19" t="s">
        <v>133</v>
      </c>
      <c r="D19" t="s">
        <v>1126</v>
      </c>
      <c r="E19" t="s">
        <v>1142</v>
      </c>
      <c r="F19" t="s">
        <v>1159</v>
      </c>
      <c r="G19" t="s">
        <v>1174</v>
      </c>
      <c r="H19" t="s">
        <v>1190</v>
      </c>
      <c r="I19" t="s">
        <v>1207</v>
      </c>
      <c r="J19" t="s">
        <v>287</v>
      </c>
      <c r="K19" t="s">
        <v>735</v>
      </c>
      <c r="L19" t="s">
        <v>952</v>
      </c>
      <c r="M19" t="s">
        <v>1281</v>
      </c>
      <c r="N19" t="s">
        <v>1301</v>
      </c>
      <c r="O19" t="s">
        <v>1322</v>
      </c>
      <c r="P19" t="s">
        <v>1344</v>
      </c>
      <c r="Q19" t="s">
        <v>1371</v>
      </c>
      <c r="R19" t="s">
        <v>1393</v>
      </c>
      <c r="S19" t="s">
        <v>1421</v>
      </c>
      <c r="T19" t="s">
        <v>1447</v>
      </c>
      <c r="U19" t="s">
        <v>1471</v>
      </c>
      <c r="V19" t="s">
        <v>1493</v>
      </c>
      <c r="W19" t="s">
        <v>1517</v>
      </c>
      <c r="X19" t="s">
        <v>1537</v>
      </c>
      <c r="Y19" t="s">
        <v>1555</v>
      </c>
      <c r="Z19" t="s">
        <v>1576</v>
      </c>
      <c r="AA19" t="s">
        <v>1595</v>
      </c>
      <c r="AB19" t="s">
        <v>1613</v>
      </c>
      <c r="AC19" t="s">
        <v>1635</v>
      </c>
      <c r="AD19" t="s">
        <v>1656</v>
      </c>
      <c r="AE19" t="s">
        <v>1675</v>
      </c>
      <c r="AF19" t="s">
        <v>1695</v>
      </c>
      <c r="AG19" t="s">
        <v>1722</v>
      </c>
    </row>
    <row r="20" spans="1:33" x14ac:dyDescent="0.35">
      <c r="A20" s="1" t="s">
        <v>1067</v>
      </c>
      <c r="B20" t="s">
        <v>133</v>
      </c>
      <c r="C20" t="s">
        <v>133</v>
      </c>
      <c r="D20" t="s">
        <v>133</v>
      </c>
      <c r="E20" t="s">
        <v>133</v>
      </c>
      <c r="F20" t="s">
        <v>133</v>
      </c>
      <c r="G20" t="s">
        <v>133</v>
      </c>
      <c r="H20" t="s">
        <v>133</v>
      </c>
      <c r="I20" t="s">
        <v>133</v>
      </c>
      <c r="J20" t="s">
        <v>133</v>
      </c>
      <c r="K20" t="s">
        <v>133</v>
      </c>
      <c r="L20" t="s">
        <v>133</v>
      </c>
      <c r="M20" t="s">
        <v>133</v>
      </c>
      <c r="N20" t="s">
        <v>1302</v>
      </c>
      <c r="O20" t="s">
        <v>1323</v>
      </c>
      <c r="P20" t="s">
        <v>1345</v>
      </c>
      <c r="Q20" t="s">
        <v>1372</v>
      </c>
      <c r="R20" t="s">
        <v>1394</v>
      </c>
      <c r="S20" t="s">
        <v>1422</v>
      </c>
      <c r="T20" t="s">
        <v>564</v>
      </c>
      <c r="U20" t="s">
        <v>1472</v>
      </c>
      <c r="V20" t="s">
        <v>641</v>
      </c>
      <c r="W20" t="s">
        <v>1518</v>
      </c>
      <c r="X20" t="s">
        <v>1091</v>
      </c>
      <c r="Y20" t="s">
        <v>1556</v>
      </c>
      <c r="Z20" t="s">
        <v>1236</v>
      </c>
      <c r="AA20" t="s">
        <v>1596</v>
      </c>
      <c r="AB20" t="s">
        <v>1614</v>
      </c>
      <c r="AC20" t="s">
        <v>904</v>
      </c>
      <c r="AD20" t="s">
        <v>1657</v>
      </c>
      <c r="AE20" t="s">
        <v>1676</v>
      </c>
      <c r="AF20" t="s">
        <v>1696</v>
      </c>
      <c r="AG20" t="s">
        <v>584</v>
      </c>
    </row>
    <row r="21" spans="1:33" x14ac:dyDescent="0.35">
      <c r="A21" s="1" t="s">
        <v>1068</v>
      </c>
      <c r="B21" t="s">
        <v>133</v>
      </c>
      <c r="C21" t="s">
        <v>133</v>
      </c>
      <c r="D21" t="s">
        <v>133</v>
      </c>
      <c r="E21" t="s">
        <v>133</v>
      </c>
      <c r="F21" t="s">
        <v>133</v>
      </c>
      <c r="G21" t="s">
        <v>133</v>
      </c>
      <c r="H21" t="s">
        <v>133</v>
      </c>
      <c r="I21" t="s">
        <v>133</v>
      </c>
      <c r="J21" t="s">
        <v>133</v>
      </c>
      <c r="K21" t="s">
        <v>133</v>
      </c>
      <c r="L21" t="s">
        <v>133</v>
      </c>
      <c r="M21" t="s">
        <v>133</v>
      </c>
      <c r="N21" t="s">
        <v>1303</v>
      </c>
      <c r="O21" t="s">
        <v>574</v>
      </c>
      <c r="P21" t="s">
        <v>1346</v>
      </c>
      <c r="Q21" t="s">
        <v>1373</v>
      </c>
      <c r="R21" t="s">
        <v>1395</v>
      </c>
      <c r="S21" t="s">
        <v>1423</v>
      </c>
      <c r="T21" t="s">
        <v>1448</v>
      </c>
      <c r="U21" t="s">
        <v>667</v>
      </c>
      <c r="V21" t="s">
        <v>1494</v>
      </c>
      <c r="W21" t="s">
        <v>71</v>
      </c>
      <c r="X21" t="s">
        <v>243</v>
      </c>
      <c r="Y21" t="s">
        <v>1557</v>
      </c>
      <c r="Z21" t="s">
        <v>116</v>
      </c>
      <c r="AA21" t="s">
        <v>1597</v>
      </c>
      <c r="AB21" t="s">
        <v>696</v>
      </c>
      <c r="AC21" t="s">
        <v>1636</v>
      </c>
      <c r="AD21" t="s">
        <v>71</v>
      </c>
      <c r="AE21" t="s">
        <v>1494</v>
      </c>
      <c r="AF21" t="s">
        <v>1697</v>
      </c>
      <c r="AG21" t="s">
        <v>771</v>
      </c>
    </row>
    <row r="22" spans="1:33" x14ac:dyDescent="0.35">
      <c r="A22" s="1" t="s">
        <v>1069</v>
      </c>
      <c r="B22" t="s">
        <v>133</v>
      </c>
      <c r="C22" t="s">
        <v>133</v>
      </c>
      <c r="D22" t="s">
        <v>133</v>
      </c>
      <c r="E22" t="s">
        <v>133</v>
      </c>
      <c r="F22" t="s">
        <v>133</v>
      </c>
      <c r="G22" t="s">
        <v>133</v>
      </c>
      <c r="H22" t="s">
        <v>133</v>
      </c>
      <c r="I22" t="s">
        <v>133</v>
      </c>
      <c r="J22" t="s">
        <v>133</v>
      </c>
      <c r="K22" t="s">
        <v>133</v>
      </c>
      <c r="L22" t="s">
        <v>133</v>
      </c>
      <c r="M22" t="s">
        <v>1282</v>
      </c>
      <c r="N22" t="s">
        <v>1304</v>
      </c>
      <c r="O22" t="s">
        <v>1324</v>
      </c>
      <c r="P22" t="s">
        <v>1347</v>
      </c>
      <c r="Q22" t="s">
        <v>1304</v>
      </c>
      <c r="R22" t="s">
        <v>625</v>
      </c>
      <c r="S22" t="s">
        <v>1424</v>
      </c>
      <c r="T22" t="s">
        <v>1449</v>
      </c>
      <c r="U22" t="s">
        <v>1473</v>
      </c>
      <c r="V22" t="s">
        <v>1495</v>
      </c>
      <c r="W22" t="s">
        <v>614</v>
      </c>
      <c r="X22" t="s">
        <v>1538</v>
      </c>
      <c r="Y22" t="s">
        <v>1534</v>
      </c>
      <c r="Z22" t="s">
        <v>1577</v>
      </c>
      <c r="AA22" t="s">
        <v>656</v>
      </c>
      <c r="AB22" t="s">
        <v>1615</v>
      </c>
      <c r="AC22" t="s">
        <v>1637</v>
      </c>
      <c r="AD22" t="s">
        <v>1658</v>
      </c>
      <c r="AE22" t="s">
        <v>1677</v>
      </c>
      <c r="AF22" t="s">
        <v>1698</v>
      </c>
      <c r="AG22" t="s">
        <v>954</v>
      </c>
    </row>
    <row r="23" spans="1:33" x14ac:dyDescent="0.35">
      <c r="A23" s="1" t="s">
        <v>1070</v>
      </c>
      <c r="B23" t="s">
        <v>1097</v>
      </c>
      <c r="C23" t="s">
        <v>1110</v>
      </c>
      <c r="D23" t="s">
        <v>206</v>
      </c>
      <c r="E23" t="s">
        <v>1143</v>
      </c>
      <c r="F23" t="s">
        <v>802</v>
      </c>
      <c r="G23" t="s">
        <v>1175</v>
      </c>
      <c r="H23" t="s">
        <v>1191</v>
      </c>
      <c r="I23" t="s">
        <v>1208</v>
      </c>
      <c r="J23" t="s">
        <v>1225</v>
      </c>
      <c r="K23" t="s">
        <v>1242</v>
      </c>
      <c r="L23" t="s">
        <v>1261</v>
      </c>
      <c r="M23" t="s">
        <v>1283</v>
      </c>
      <c r="N23" t="s">
        <v>1126</v>
      </c>
      <c r="O23" t="s">
        <v>1325</v>
      </c>
      <c r="P23" t="s">
        <v>1348</v>
      </c>
      <c r="Q23" t="s">
        <v>1374</v>
      </c>
      <c r="R23" t="s">
        <v>1396</v>
      </c>
      <c r="S23" t="s">
        <v>1425</v>
      </c>
      <c r="T23" t="s">
        <v>1450</v>
      </c>
      <c r="U23" t="s">
        <v>1474</v>
      </c>
      <c r="V23" t="s">
        <v>1496</v>
      </c>
      <c r="W23" t="s">
        <v>1519</v>
      </c>
      <c r="X23" t="s">
        <v>332</v>
      </c>
      <c r="Y23" t="s">
        <v>1558</v>
      </c>
      <c r="Z23" t="s">
        <v>1036</v>
      </c>
      <c r="AA23" t="s">
        <v>855</v>
      </c>
      <c r="AB23" t="s">
        <v>1616</v>
      </c>
      <c r="AC23" t="s">
        <v>1638</v>
      </c>
      <c r="AD23" t="s">
        <v>1659</v>
      </c>
      <c r="AE23" t="s">
        <v>553</v>
      </c>
      <c r="AF23" t="s">
        <v>308</v>
      </c>
      <c r="AG23" t="s">
        <v>1723</v>
      </c>
    </row>
    <row r="24" spans="1:33" x14ac:dyDescent="0.35">
      <c r="A24" s="1" t="s">
        <v>1071</v>
      </c>
      <c r="B24" t="s">
        <v>1097</v>
      </c>
      <c r="C24" t="s">
        <v>1110</v>
      </c>
      <c r="D24" t="s">
        <v>1127</v>
      </c>
      <c r="E24" t="s">
        <v>1144</v>
      </c>
      <c r="F24" t="s">
        <v>1160</v>
      </c>
      <c r="G24" t="s">
        <v>1176</v>
      </c>
      <c r="H24" t="s">
        <v>887</v>
      </c>
      <c r="I24" t="s">
        <v>1209</v>
      </c>
      <c r="J24" t="s">
        <v>1226</v>
      </c>
      <c r="K24" t="s">
        <v>1243</v>
      </c>
      <c r="L24" t="s">
        <v>1262</v>
      </c>
      <c r="M24" t="s">
        <v>1284</v>
      </c>
      <c r="N24" t="s">
        <v>1305</v>
      </c>
      <c r="O24" t="s">
        <v>1326</v>
      </c>
      <c r="P24" t="s">
        <v>1349</v>
      </c>
      <c r="Q24" t="s">
        <v>1375</v>
      </c>
      <c r="R24" t="s">
        <v>1397</v>
      </c>
      <c r="S24" t="s">
        <v>1426</v>
      </c>
      <c r="T24" t="s">
        <v>1451</v>
      </c>
      <c r="U24" t="s">
        <v>1475</v>
      </c>
      <c r="V24" t="s">
        <v>82</v>
      </c>
      <c r="W24" t="s">
        <v>1520</v>
      </c>
      <c r="X24" t="s">
        <v>1539</v>
      </c>
      <c r="Y24" t="s">
        <v>1559</v>
      </c>
      <c r="Z24" t="s">
        <v>1578</v>
      </c>
      <c r="AA24" t="s">
        <v>1598</v>
      </c>
      <c r="AB24" t="s">
        <v>1617</v>
      </c>
      <c r="AC24" t="s">
        <v>1639</v>
      </c>
      <c r="AD24" t="s">
        <v>1660</v>
      </c>
      <c r="AE24" t="s">
        <v>1404</v>
      </c>
      <c r="AF24" t="s">
        <v>1699</v>
      </c>
      <c r="AG24" t="s">
        <v>1724</v>
      </c>
    </row>
    <row r="25" spans="1:33" x14ac:dyDescent="0.35">
      <c r="A25" s="1" t="s">
        <v>1072</v>
      </c>
      <c r="B25" t="s">
        <v>1098</v>
      </c>
      <c r="C25" t="s">
        <v>1111</v>
      </c>
      <c r="D25" t="s">
        <v>1128</v>
      </c>
      <c r="E25" t="s">
        <v>1145</v>
      </c>
      <c r="F25" t="s">
        <v>1161</v>
      </c>
      <c r="G25" t="s">
        <v>1177</v>
      </c>
      <c r="H25" t="s">
        <v>1192</v>
      </c>
      <c r="I25" t="s">
        <v>1210</v>
      </c>
      <c r="J25" t="s">
        <v>1227</v>
      </c>
      <c r="K25" t="s">
        <v>1244</v>
      </c>
      <c r="L25" t="s">
        <v>1263</v>
      </c>
      <c r="M25" t="s">
        <v>1285</v>
      </c>
      <c r="N25" t="s">
        <v>900</v>
      </c>
      <c r="O25" t="s">
        <v>1327</v>
      </c>
      <c r="P25" t="s">
        <v>1350</v>
      </c>
      <c r="Q25" t="s">
        <v>1350</v>
      </c>
      <c r="R25" t="s">
        <v>58</v>
      </c>
      <c r="S25" t="s">
        <v>82</v>
      </c>
      <c r="T25" t="s">
        <v>105</v>
      </c>
      <c r="U25" t="s">
        <v>127</v>
      </c>
      <c r="V25" t="s">
        <v>151</v>
      </c>
      <c r="W25" t="s">
        <v>172</v>
      </c>
      <c r="X25" t="s">
        <v>189</v>
      </c>
      <c r="Y25" t="s">
        <v>211</v>
      </c>
      <c r="Z25" t="s">
        <v>232</v>
      </c>
      <c r="AA25" t="s">
        <v>251</v>
      </c>
      <c r="AB25" t="s">
        <v>272</v>
      </c>
      <c r="AC25" t="s">
        <v>292</v>
      </c>
      <c r="AD25" t="s">
        <v>312</v>
      </c>
      <c r="AE25" t="s">
        <v>333</v>
      </c>
      <c r="AF25" t="s">
        <v>353</v>
      </c>
      <c r="AG25" t="s">
        <v>373</v>
      </c>
    </row>
    <row r="26" spans="1:33" x14ac:dyDescent="0.35">
      <c r="A26" s="1" t="s">
        <v>1073</v>
      </c>
      <c r="B26" t="s">
        <v>133</v>
      </c>
      <c r="C26" t="s">
        <v>133</v>
      </c>
      <c r="D26" t="s">
        <v>133</v>
      </c>
      <c r="E26" t="s">
        <v>133</v>
      </c>
      <c r="F26" t="s">
        <v>133</v>
      </c>
      <c r="G26" t="s">
        <v>133</v>
      </c>
      <c r="H26" t="s">
        <v>133</v>
      </c>
      <c r="I26" t="s">
        <v>133</v>
      </c>
      <c r="J26" t="s">
        <v>133</v>
      </c>
      <c r="K26" t="s">
        <v>1245</v>
      </c>
      <c r="L26" t="s">
        <v>1264</v>
      </c>
      <c r="M26" t="s">
        <v>1286</v>
      </c>
      <c r="N26" t="s">
        <v>1306</v>
      </c>
      <c r="O26" t="s">
        <v>716</v>
      </c>
      <c r="P26" t="s">
        <v>1351</v>
      </c>
      <c r="Q26" t="s">
        <v>133</v>
      </c>
      <c r="R26" t="s">
        <v>133</v>
      </c>
      <c r="S26" t="s">
        <v>1427</v>
      </c>
      <c r="T26" t="s">
        <v>1217</v>
      </c>
      <c r="U26" t="s">
        <v>133</v>
      </c>
      <c r="V26" t="s">
        <v>133</v>
      </c>
      <c r="W26" t="s">
        <v>133</v>
      </c>
      <c r="X26" t="s">
        <v>133</v>
      </c>
      <c r="Y26" t="s">
        <v>1560</v>
      </c>
      <c r="Z26" t="s">
        <v>559</v>
      </c>
      <c r="AA26" t="s">
        <v>1366</v>
      </c>
      <c r="AB26" t="s">
        <v>1360</v>
      </c>
      <c r="AC26" t="s">
        <v>716</v>
      </c>
      <c r="AD26" t="s">
        <v>738</v>
      </c>
      <c r="AE26" t="s">
        <v>1040</v>
      </c>
      <c r="AF26" t="s">
        <v>1700</v>
      </c>
      <c r="AG26" t="s">
        <v>1725</v>
      </c>
    </row>
    <row r="27" spans="1:33" x14ac:dyDescent="0.35">
      <c r="A27" s="1" t="s">
        <v>1074</v>
      </c>
      <c r="B27" t="s">
        <v>1099</v>
      </c>
      <c r="C27" t="s">
        <v>1112</v>
      </c>
      <c r="D27" t="s">
        <v>1129</v>
      </c>
      <c r="E27" t="s">
        <v>1146</v>
      </c>
      <c r="F27" t="s">
        <v>1162</v>
      </c>
      <c r="G27" t="s">
        <v>1178</v>
      </c>
      <c r="H27" t="s">
        <v>1193</v>
      </c>
      <c r="I27" t="s">
        <v>1211</v>
      </c>
      <c r="J27" t="s">
        <v>1228</v>
      </c>
      <c r="K27" t="s">
        <v>1246</v>
      </c>
      <c r="L27" t="s">
        <v>1265</v>
      </c>
      <c r="M27" t="s">
        <v>1287</v>
      </c>
      <c r="N27" t="s">
        <v>1187</v>
      </c>
      <c r="O27" t="s">
        <v>1328</v>
      </c>
      <c r="P27" t="s">
        <v>171</v>
      </c>
      <c r="Q27" t="s">
        <v>1287</v>
      </c>
      <c r="R27" t="s">
        <v>1398</v>
      </c>
      <c r="S27" t="s">
        <v>1428</v>
      </c>
      <c r="T27" t="s">
        <v>1452</v>
      </c>
      <c r="U27" t="s">
        <v>1476</v>
      </c>
      <c r="V27" t="s">
        <v>59</v>
      </c>
      <c r="W27" t="s">
        <v>1521</v>
      </c>
      <c r="X27" t="s">
        <v>1540</v>
      </c>
      <c r="Y27" t="s">
        <v>1561</v>
      </c>
      <c r="Z27" t="s">
        <v>1579</v>
      </c>
      <c r="AA27" t="s">
        <v>1599</v>
      </c>
      <c r="AB27" t="s">
        <v>1618</v>
      </c>
      <c r="AC27" t="s">
        <v>1640</v>
      </c>
      <c r="AD27" t="s">
        <v>713</v>
      </c>
      <c r="AE27" t="s">
        <v>1678</v>
      </c>
      <c r="AF27" t="s">
        <v>1701</v>
      </c>
      <c r="AG27" t="s">
        <v>510</v>
      </c>
    </row>
    <row r="28" spans="1:33" x14ac:dyDescent="0.35">
      <c r="A28" s="1" t="s">
        <v>1075</v>
      </c>
      <c r="B28" t="s">
        <v>1100</v>
      </c>
      <c r="C28" t="s">
        <v>1113</v>
      </c>
      <c r="D28" t="s">
        <v>1130</v>
      </c>
      <c r="E28" t="s">
        <v>1147</v>
      </c>
      <c r="F28" t="s">
        <v>1163</v>
      </c>
      <c r="G28" t="s">
        <v>1179</v>
      </c>
      <c r="H28" t="s">
        <v>1194</v>
      </c>
      <c r="I28" t="s">
        <v>1212</v>
      </c>
      <c r="J28" t="s">
        <v>1229</v>
      </c>
      <c r="K28" t="s">
        <v>1247</v>
      </c>
      <c r="L28" t="s">
        <v>1266</v>
      </c>
      <c r="M28" t="s">
        <v>1288</v>
      </c>
      <c r="N28" t="s">
        <v>1307</v>
      </c>
      <c r="O28" t="s">
        <v>1329</v>
      </c>
      <c r="P28" t="s">
        <v>1352</v>
      </c>
      <c r="Q28" t="s">
        <v>1376</v>
      </c>
      <c r="R28" t="s">
        <v>1399</v>
      </c>
      <c r="S28" t="s">
        <v>1429</v>
      </c>
      <c r="T28" t="s">
        <v>1453</v>
      </c>
      <c r="U28" t="s">
        <v>1477</v>
      </c>
      <c r="V28" t="s">
        <v>1497</v>
      </c>
      <c r="W28" t="s">
        <v>1522</v>
      </c>
      <c r="X28" t="s">
        <v>1541</v>
      </c>
      <c r="Y28" t="s">
        <v>1562</v>
      </c>
      <c r="Z28" t="s">
        <v>1580</v>
      </c>
      <c r="AA28" t="s">
        <v>1600</v>
      </c>
      <c r="AB28" t="s">
        <v>1619</v>
      </c>
      <c r="AC28" t="s">
        <v>1641</v>
      </c>
      <c r="AD28" t="s">
        <v>1661</v>
      </c>
      <c r="AE28" t="s">
        <v>1679</v>
      </c>
      <c r="AF28" t="s">
        <v>1702</v>
      </c>
      <c r="AG28" t="s">
        <v>1726</v>
      </c>
    </row>
    <row r="29" spans="1:33" x14ac:dyDescent="0.35">
      <c r="A29" s="1" t="s">
        <v>1076</v>
      </c>
      <c r="B29" t="s">
        <v>133</v>
      </c>
      <c r="C29" t="s">
        <v>133</v>
      </c>
      <c r="D29" t="s">
        <v>133</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row>
    <row r="30" spans="1:33" x14ac:dyDescent="0.35">
      <c r="A30" s="1" t="s">
        <v>1077</v>
      </c>
      <c r="B30" t="s">
        <v>133</v>
      </c>
      <c r="C30" t="s">
        <v>133</v>
      </c>
      <c r="D30" t="s">
        <v>133</v>
      </c>
      <c r="E30" t="s">
        <v>133</v>
      </c>
      <c r="F30" t="s">
        <v>133</v>
      </c>
      <c r="G30" t="s">
        <v>133</v>
      </c>
      <c r="H30" t="s">
        <v>133</v>
      </c>
      <c r="I30" t="s">
        <v>133</v>
      </c>
      <c r="J30" t="s">
        <v>133</v>
      </c>
      <c r="K30" t="s">
        <v>133</v>
      </c>
      <c r="L30" t="s">
        <v>133</v>
      </c>
      <c r="M30" t="s">
        <v>133</v>
      </c>
      <c r="N30" t="s">
        <v>133</v>
      </c>
      <c r="O30" t="s">
        <v>133</v>
      </c>
      <c r="P30" t="s">
        <v>133</v>
      </c>
      <c r="Q30" t="s">
        <v>133</v>
      </c>
      <c r="R30" t="s">
        <v>133</v>
      </c>
      <c r="S30" t="s">
        <v>133</v>
      </c>
      <c r="T30" t="s">
        <v>133</v>
      </c>
      <c r="U30" t="s">
        <v>133</v>
      </c>
      <c r="V30" t="s">
        <v>133</v>
      </c>
      <c r="W30" t="s">
        <v>133</v>
      </c>
      <c r="X30" t="s">
        <v>133</v>
      </c>
      <c r="Y30" t="s">
        <v>133</v>
      </c>
      <c r="Z30" t="s">
        <v>133</v>
      </c>
      <c r="AA30" t="s">
        <v>133</v>
      </c>
      <c r="AB30" t="s">
        <v>133</v>
      </c>
      <c r="AC30" t="s">
        <v>133</v>
      </c>
      <c r="AD30" t="s">
        <v>133</v>
      </c>
      <c r="AE30" t="s">
        <v>1680</v>
      </c>
      <c r="AF30" t="s">
        <v>1703</v>
      </c>
      <c r="AG30" t="s">
        <v>1727</v>
      </c>
    </row>
    <row r="31" spans="1:33" x14ac:dyDescent="0.35">
      <c r="A31" s="1" t="s">
        <v>1078</v>
      </c>
      <c r="B31" t="s">
        <v>1101</v>
      </c>
      <c r="C31" t="s">
        <v>1114</v>
      </c>
      <c r="D31" t="s">
        <v>1131</v>
      </c>
      <c r="E31" t="s">
        <v>1148</v>
      </c>
      <c r="F31" t="s">
        <v>1164</v>
      </c>
      <c r="G31" t="s">
        <v>1180</v>
      </c>
      <c r="H31" t="s">
        <v>1195</v>
      </c>
      <c r="I31" t="s">
        <v>1213</v>
      </c>
      <c r="J31" t="s">
        <v>1230</v>
      </c>
      <c r="K31" t="s">
        <v>1248</v>
      </c>
      <c r="L31" t="s">
        <v>1267</v>
      </c>
      <c r="M31" t="s">
        <v>1289</v>
      </c>
      <c r="N31" t="s">
        <v>1308</v>
      </c>
      <c r="O31" t="s">
        <v>1330</v>
      </c>
      <c r="P31" t="s">
        <v>1353</v>
      </c>
      <c r="Q31" t="s">
        <v>1377</v>
      </c>
      <c r="R31" t="s">
        <v>1400</v>
      </c>
      <c r="S31" t="s">
        <v>1430</v>
      </c>
      <c r="T31" t="s">
        <v>1454</v>
      </c>
      <c r="U31" t="s">
        <v>1478</v>
      </c>
      <c r="V31" t="s">
        <v>1498</v>
      </c>
      <c r="W31" t="s">
        <v>1523</v>
      </c>
      <c r="X31" t="s">
        <v>1542</v>
      </c>
      <c r="Y31" t="s">
        <v>1563</v>
      </c>
      <c r="Z31" t="s">
        <v>1581</v>
      </c>
      <c r="AA31" t="s">
        <v>1601</v>
      </c>
      <c r="AB31" t="s">
        <v>1620</v>
      </c>
      <c r="AC31" t="s">
        <v>1642</v>
      </c>
      <c r="AD31" t="s">
        <v>1662</v>
      </c>
      <c r="AE31" t="s">
        <v>1681</v>
      </c>
      <c r="AF31" t="s">
        <v>1704</v>
      </c>
      <c r="AG31" t="s">
        <v>1728</v>
      </c>
    </row>
    <row r="32" spans="1:33" x14ac:dyDescent="0.35">
      <c r="A32" s="1" t="s">
        <v>1079</v>
      </c>
      <c r="B32" t="s">
        <v>133</v>
      </c>
      <c r="C32" t="s">
        <v>133</v>
      </c>
      <c r="D32" t="s">
        <v>133</v>
      </c>
      <c r="E32" t="s">
        <v>133</v>
      </c>
      <c r="F32" t="s">
        <v>133</v>
      </c>
      <c r="G32" t="s">
        <v>133</v>
      </c>
      <c r="H32" t="s">
        <v>133</v>
      </c>
      <c r="I32" t="s">
        <v>133</v>
      </c>
      <c r="J32" t="s">
        <v>133</v>
      </c>
      <c r="K32" t="s">
        <v>133</v>
      </c>
      <c r="L32" t="s">
        <v>133</v>
      </c>
      <c r="M32" t="s">
        <v>133</v>
      </c>
      <c r="N32" t="s">
        <v>133</v>
      </c>
      <c r="O32" t="s">
        <v>972</v>
      </c>
      <c r="P32" t="s">
        <v>641</v>
      </c>
      <c r="Q32" t="s">
        <v>641</v>
      </c>
      <c r="R32" t="s">
        <v>133</v>
      </c>
      <c r="S32" t="s">
        <v>133</v>
      </c>
      <c r="T32" t="s">
        <v>133</v>
      </c>
      <c r="U32" t="s">
        <v>133</v>
      </c>
      <c r="V32" t="s">
        <v>133</v>
      </c>
      <c r="W32" t="s">
        <v>133</v>
      </c>
      <c r="X32" t="s">
        <v>133</v>
      </c>
      <c r="Y32" t="s">
        <v>133</v>
      </c>
      <c r="Z32" t="s">
        <v>133</v>
      </c>
      <c r="AA32" t="s">
        <v>133</v>
      </c>
      <c r="AB32" t="s">
        <v>133</v>
      </c>
      <c r="AC32" t="s">
        <v>133</v>
      </c>
      <c r="AD32" t="s">
        <v>133</v>
      </c>
      <c r="AE32" t="s">
        <v>133</v>
      </c>
      <c r="AF32" t="s">
        <v>133</v>
      </c>
      <c r="AG32" t="s">
        <v>133</v>
      </c>
    </row>
    <row r="33" spans="1:33" x14ac:dyDescent="0.35">
      <c r="A33" s="1" t="s">
        <v>1080</v>
      </c>
      <c r="B33" t="s">
        <v>133</v>
      </c>
      <c r="C33" t="s">
        <v>133</v>
      </c>
      <c r="D33" t="s">
        <v>133</v>
      </c>
      <c r="E33" t="s">
        <v>133</v>
      </c>
      <c r="F33" t="s">
        <v>133</v>
      </c>
      <c r="G33" t="s">
        <v>133</v>
      </c>
      <c r="H33" t="s">
        <v>133</v>
      </c>
      <c r="I33" t="s">
        <v>133</v>
      </c>
      <c r="J33" t="s">
        <v>133</v>
      </c>
      <c r="K33" t="s">
        <v>133</v>
      </c>
      <c r="L33" t="s">
        <v>1268</v>
      </c>
      <c r="M33" t="s">
        <v>667</v>
      </c>
      <c r="N33" t="s">
        <v>228</v>
      </c>
      <c r="O33" t="s">
        <v>658</v>
      </c>
      <c r="P33" t="s">
        <v>1354</v>
      </c>
      <c r="Q33" t="s">
        <v>47</v>
      </c>
      <c r="R33" t="s">
        <v>1401</v>
      </c>
      <c r="S33" t="s">
        <v>1401</v>
      </c>
      <c r="T33" t="s">
        <v>1401</v>
      </c>
      <c r="U33" t="s">
        <v>1479</v>
      </c>
      <c r="V33" t="s">
        <v>1479</v>
      </c>
      <c r="W33" t="s">
        <v>1479</v>
      </c>
      <c r="X33" t="s">
        <v>1479</v>
      </c>
      <c r="Y33" t="s">
        <v>1479</v>
      </c>
      <c r="Z33" t="s">
        <v>1479</v>
      </c>
      <c r="AA33" t="s">
        <v>1479</v>
      </c>
      <c r="AB33" t="s">
        <v>1219</v>
      </c>
      <c r="AC33" t="s">
        <v>1219</v>
      </c>
      <c r="AD33" t="s">
        <v>304</v>
      </c>
      <c r="AE33" t="s">
        <v>1682</v>
      </c>
      <c r="AF33" t="s">
        <v>1705</v>
      </c>
      <c r="AG33" t="s">
        <v>1023</v>
      </c>
    </row>
    <row r="34" spans="1:33" x14ac:dyDescent="0.35">
      <c r="A34" s="1" t="s">
        <v>1081</v>
      </c>
      <c r="B34" t="s">
        <v>133</v>
      </c>
      <c r="C34" t="s">
        <v>1115</v>
      </c>
      <c r="D34" t="s">
        <v>133</v>
      </c>
      <c r="E34" t="s">
        <v>133</v>
      </c>
      <c r="F34" t="s">
        <v>133</v>
      </c>
      <c r="G34" t="s">
        <v>133</v>
      </c>
      <c r="H34" t="s">
        <v>133</v>
      </c>
      <c r="I34" t="s">
        <v>133</v>
      </c>
      <c r="J34" t="s">
        <v>133</v>
      </c>
      <c r="K34" t="s">
        <v>133</v>
      </c>
      <c r="L34" t="s">
        <v>133</v>
      </c>
      <c r="M34" t="s">
        <v>133</v>
      </c>
      <c r="N34" t="s">
        <v>1309</v>
      </c>
      <c r="O34" t="s">
        <v>1331</v>
      </c>
      <c r="P34" t="s">
        <v>1355</v>
      </c>
      <c r="Q34" t="s">
        <v>1378</v>
      </c>
      <c r="R34" t="s">
        <v>1402</v>
      </c>
      <c r="S34" t="s">
        <v>1431</v>
      </c>
      <c r="T34" t="s">
        <v>1455</v>
      </c>
      <c r="U34" t="s">
        <v>1480</v>
      </c>
      <c r="V34" t="s">
        <v>1499</v>
      </c>
      <c r="W34" t="s">
        <v>211</v>
      </c>
      <c r="X34" t="s">
        <v>1543</v>
      </c>
      <c r="Y34" t="s">
        <v>1564</v>
      </c>
      <c r="Z34" t="s">
        <v>1582</v>
      </c>
      <c r="AA34" t="s">
        <v>874</v>
      </c>
      <c r="AB34" t="s">
        <v>1621</v>
      </c>
      <c r="AC34" t="s">
        <v>1643</v>
      </c>
      <c r="AD34" t="s">
        <v>1663</v>
      </c>
      <c r="AE34" t="s">
        <v>1683</v>
      </c>
      <c r="AF34" t="s">
        <v>1706</v>
      </c>
      <c r="AG34" t="s">
        <v>1729</v>
      </c>
    </row>
    <row r="35" spans="1:33" x14ac:dyDescent="0.35">
      <c r="A35" s="1" t="s">
        <v>1082</v>
      </c>
      <c r="B35" t="s">
        <v>133</v>
      </c>
      <c r="C35" t="s">
        <v>133</v>
      </c>
      <c r="D35" t="s">
        <v>1132</v>
      </c>
      <c r="E35" t="s">
        <v>1149</v>
      </c>
      <c r="F35" t="s">
        <v>1165</v>
      </c>
      <c r="G35" t="s">
        <v>1181</v>
      </c>
      <c r="H35" t="s">
        <v>1181</v>
      </c>
      <c r="I35" t="s">
        <v>1214</v>
      </c>
      <c r="J35" t="s">
        <v>1231</v>
      </c>
      <c r="K35" t="s">
        <v>1249</v>
      </c>
      <c r="L35" t="s">
        <v>1269</v>
      </c>
      <c r="M35" t="s">
        <v>1290</v>
      </c>
      <c r="N35" t="s">
        <v>1310</v>
      </c>
      <c r="O35" t="s">
        <v>1332</v>
      </c>
      <c r="P35" t="s">
        <v>1356</v>
      </c>
      <c r="Q35" t="s">
        <v>1379</v>
      </c>
      <c r="R35" t="s">
        <v>1403</v>
      </c>
      <c r="S35" t="s">
        <v>1432</v>
      </c>
      <c r="T35" t="s">
        <v>1456</v>
      </c>
      <c r="U35" t="s">
        <v>1481</v>
      </c>
      <c r="V35" t="s">
        <v>1500</v>
      </c>
      <c r="W35" t="s">
        <v>1524</v>
      </c>
      <c r="X35" t="s">
        <v>1544</v>
      </c>
      <c r="Y35" t="s">
        <v>1565</v>
      </c>
      <c r="Z35" t="s">
        <v>487</v>
      </c>
      <c r="AA35" t="s">
        <v>1602</v>
      </c>
      <c r="AB35" t="s">
        <v>1622</v>
      </c>
      <c r="AC35" t="s">
        <v>1644</v>
      </c>
      <c r="AD35" t="s">
        <v>1664</v>
      </c>
      <c r="AE35" t="s">
        <v>1684</v>
      </c>
      <c r="AF35" t="s">
        <v>1707</v>
      </c>
      <c r="AG35" t="s">
        <v>1714</v>
      </c>
    </row>
    <row r="36" spans="1:33" x14ac:dyDescent="0.35">
      <c r="A36" s="1" t="s">
        <v>1083</v>
      </c>
      <c r="B36" t="s">
        <v>1102</v>
      </c>
      <c r="C36" t="s">
        <v>1116</v>
      </c>
      <c r="D36" t="s">
        <v>1133</v>
      </c>
      <c r="E36" t="s">
        <v>1150</v>
      </c>
      <c r="F36" t="s">
        <v>1166</v>
      </c>
      <c r="G36" t="s">
        <v>1182</v>
      </c>
      <c r="H36" t="s">
        <v>1196</v>
      </c>
      <c r="I36" t="s">
        <v>1215</v>
      </c>
      <c r="J36" t="s">
        <v>1232</v>
      </c>
      <c r="K36" t="s">
        <v>1250</v>
      </c>
      <c r="L36" t="s">
        <v>1270</v>
      </c>
      <c r="M36" t="s">
        <v>1291</v>
      </c>
      <c r="N36" t="s">
        <v>1311</v>
      </c>
      <c r="O36" t="s">
        <v>1333</v>
      </c>
      <c r="P36" t="s">
        <v>1357</v>
      </c>
      <c r="Q36" t="s">
        <v>1380</v>
      </c>
      <c r="R36" t="s">
        <v>1404</v>
      </c>
      <c r="S36" t="s">
        <v>1433</v>
      </c>
      <c r="T36" t="s">
        <v>1457</v>
      </c>
      <c r="U36" t="s">
        <v>1482</v>
      </c>
      <c r="V36" t="s">
        <v>1501</v>
      </c>
      <c r="W36" t="s">
        <v>1525</v>
      </c>
      <c r="X36" t="s">
        <v>1545</v>
      </c>
      <c r="Y36" t="s">
        <v>1428</v>
      </c>
      <c r="Z36" t="s">
        <v>1583</v>
      </c>
      <c r="AA36" t="s">
        <v>1603</v>
      </c>
      <c r="AB36" t="s">
        <v>1623</v>
      </c>
      <c r="AC36" t="s">
        <v>1645</v>
      </c>
      <c r="AD36" t="s">
        <v>1665</v>
      </c>
      <c r="AE36" t="s">
        <v>1685</v>
      </c>
      <c r="AF36" t="s">
        <v>1708</v>
      </c>
      <c r="AG36" t="s">
        <v>133</v>
      </c>
    </row>
    <row r="37" spans="1:33" x14ac:dyDescent="0.35">
      <c r="A37" s="1" t="s">
        <v>1084</v>
      </c>
      <c r="B37" t="s">
        <v>1102</v>
      </c>
      <c r="C37" t="s">
        <v>1117</v>
      </c>
      <c r="D37" t="s">
        <v>894</v>
      </c>
      <c r="E37" t="s">
        <v>1151</v>
      </c>
      <c r="F37" t="s">
        <v>1167</v>
      </c>
      <c r="G37" t="s">
        <v>900</v>
      </c>
      <c r="H37" t="s">
        <v>1197</v>
      </c>
      <c r="I37" t="s">
        <v>1216</v>
      </c>
      <c r="J37" t="s">
        <v>1233</v>
      </c>
      <c r="K37" t="s">
        <v>1251</v>
      </c>
      <c r="L37" t="s">
        <v>1271</v>
      </c>
      <c r="M37" t="s">
        <v>1292</v>
      </c>
      <c r="N37" t="s">
        <v>1312</v>
      </c>
      <c r="O37" t="s">
        <v>1334</v>
      </c>
      <c r="P37" t="s">
        <v>1358</v>
      </c>
      <c r="Q37" t="s">
        <v>1381</v>
      </c>
      <c r="R37" t="s">
        <v>59</v>
      </c>
      <c r="S37" t="s">
        <v>83</v>
      </c>
      <c r="T37" t="s">
        <v>106</v>
      </c>
      <c r="U37" t="s">
        <v>128</v>
      </c>
      <c r="V37" t="s">
        <v>152</v>
      </c>
      <c r="W37" t="s">
        <v>173</v>
      </c>
      <c r="X37" t="s">
        <v>190</v>
      </c>
      <c r="Y37" t="s">
        <v>212</v>
      </c>
      <c r="Z37" t="s">
        <v>233</v>
      </c>
      <c r="AA37" t="s">
        <v>252</v>
      </c>
      <c r="AB37" t="s">
        <v>273</v>
      </c>
      <c r="AC37" t="s">
        <v>293</v>
      </c>
      <c r="AD37" t="s">
        <v>313</v>
      </c>
      <c r="AE37" t="s">
        <v>334</v>
      </c>
      <c r="AF37" t="s">
        <v>354</v>
      </c>
      <c r="AG37" t="s">
        <v>374</v>
      </c>
    </row>
    <row r="38" spans="1:33" x14ac:dyDescent="0.35">
      <c r="A38" s="1" t="s">
        <v>1085</v>
      </c>
      <c r="B38" t="s">
        <v>1096</v>
      </c>
      <c r="C38" t="s">
        <v>1109</v>
      </c>
      <c r="D38" t="s">
        <v>1125</v>
      </c>
      <c r="E38" t="s">
        <v>1141</v>
      </c>
      <c r="F38" t="s">
        <v>1158</v>
      </c>
      <c r="G38" t="s">
        <v>1173</v>
      </c>
      <c r="H38" t="s">
        <v>1189</v>
      </c>
      <c r="I38" t="s">
        <v>1206</v>
      </c>
      <c r="J38" t="s">
        <v>1224</v>
      </c>
      <c r="K38" t="s">
        <v>1241</v>
      </c>
      <c r="L38" t="s">
        <v>1260</v>
      </c>
      <c r="M38" t="s">
        <v>1280</v>
      </c>
      <c r="N38" t="s">
        <v>1300</v>
      </c>
      <c r="O38" t="s">
        <v>1321</v>
      </c>
      <c r="P38" t="s">
        <v>1359</v>
      </c>
      <c r="Q38" t="s">
        <v>1382</v>
      </c>
      <c r="R38" t="s">
        <v>1405</v>
      </c>
      <c r="S38" t="s">
        <v>1434</v>
      </c>
      <c r="T38" t="s">
        <v>1458</v>
      </c>
      <c r="U38" t="s">
        <v>1483</v>
      </c>
      <c r="V38" t="s">
        <v>1502</v>
      </c>
      <c r="W38" t="s">
        <v>1526</v>
      </c>
      <c r="X38" t="s">
        <v>1546</v>
      </c>
      <c r="Y38" t="s">
        <v>1566</v>
      </c>
      <c r="Z38" t="s">
        <v>1584</v>
      </c>
      <c r="AA38" t="s">
        <v>1604</v>
      </c>
      <c r="AB38" t="s">
        <v>1624</v>
      </c>
      <c r="AC38" t="s">
        <v>1646</v>
      </c>
      <c r="AD38" t="s">
        <v>1666</v>
      </c>
      <c r="AE38" t="s">
        <v>1686</v>
      </c>
      <c r="AF38" t="s">
        <v>1709</v>
      </c>
      <c r="AG38" t="s">
        <v>1730</v>
      </c>
    </row>
    <row r="39" spans="1:33" x14ac:dyDescent="0.35">
      <c r="A39" s="1" t="s">
        <v>1086</v>
      </c>
      <c r="B39" t="s">
        <v>133</v>
      </c>
      <c r="C39" t="s">
        <v>133</v>
      </c>
      <c r="D39" t="s">
        <v>133</v>
      </c>
      <c r="E39" t="s">
        <v>133</v>
      </c>
      <c r="F39" t="s">
        <v>133</v>
      </c>
      <c r="G39" t="s">
        <v>133</v>
      </c>
      <c r="H39" t="s">
        <v>133</v>
      </c>
      <c r="I39" t="s">
        <v>133</v>
      </c>
      <c r="J39" t="s">
        <v>133</v>
      </c>
      <c r="K39" t="s">
        <v>133</v>
      </c>
      <c r="L39" t="s">
        <v>133</v>
      </c>
      <c r="M39" t="s">
        <v>133</v>
      </c>
      <c r="N39" t="s">
        <v>133</v>
      </c>
      <c r="O39" t="s">
        <v>133</v>
      </c>
      <c r="P39" t="s">
        <v>1360</v>
      </c>
      <c r="Q39" t="s">
        <v>1383</v>
      </c>
      <c r="R39" t="s">
        <v>1406</v>
      </c>
      <c r="S39" t="s">
        <v>629</v>
      </c>
      <c r="T39" t="s">
        <v>1459</v>
      </c>
      <c r="U39" t="s">
        <v>593</v>
      </c>
      <c r="V39" t="s">
        <v>1503</v>
      </c>
      <c r="W39" t="s">
        <v>1503</v>
      </c>
      <c r="X39" t="s">
        <v>1503</v>
      </c>
      <c r="Y39" t="s">
        <v>1503</v>
      </c>
      <c r="Z39" t="s">
        <v>1503</v>
      </c>
      <c r="AA39" t="s">
        <v>1503</v>
      </c>
      <c r="AB39" t="s">
        <v>1503</v>
      </c>
      <c r="AC39" t="s">
        <v>1503</v>
      </c>
      <c r="AD39" t="s">
        <v>1503</v>
      </c>
      <c r="AE39" t="s">
        <v>1503</v>
      </c>
      <c r="AF39" t="s">
        <v>1710</v>
      </c>
      <c r="AG39" t="s">
        <v>1710</v>
      </c>
    </row>
    <row r="40" spans="1:33" x14ac:dyDescent="0.35">
      <c r="A40" s="1" t="s">
        <v>1087</v>
      </c>
      <c r="B40" t="s">
        <v>1096</v>
      </c>
      <c r="C40" t="s">
        <v>1109</v>
      </c>
      <c r="D40" t="s">
        <v>1125</v>
      </c>
      <c r="E40" t="s">
        <v>1141</v>
      </c>
      <c r="F40" t="s">
        <v>1158</v>
      </c>
      <c r="G40" t="s">
        <v>1173</v>
      </c>
      <c r="H40" t="s">
        <v>1189</v>
      </c>
      <c r="I40" t="s">
        <v>1206</v>
      </c>
      <c r="J40" t="s">
        <v>1224</v>
      </c>
      <c r="K40" t="s">
        <v>1241</v>
      </c>
      <c r="L40" t="s">
        <v>1260</v>
      </c>
      <c r="M40" t="s">
        <v>1280</v>
      </c>
      <c r="N40" t="s">
        <v>1300</v>
      </c>
      <c r="O40" t="s">
        <v>1321</v>
      </c>
      <c r="P40" t="s">
        <v>1343</v>
      </c>
      <c r="Q40" t="s">
        <v>1370</v>
      </c>
      <c r="R40" t="s">
        <v>1392</v>
      </c>
      <c r="S40" t="s">
        <v>1420</v>
      </c>
      <c r="T40" t="s">
        <v>1446</v>
      </c>
      <c r="U40" t="s">
        <v>1470</v>
      </c>
      <c r="V40" t="s">
        <v>1492</v>
      </c>
      <c r="W40" t="s">
        <v>1516</v>
      </c>
      <c r="X40" t="s">
        <v>1536</v>
      </c>
      <c r="Y40" t="s">
        <v>1554</v>
      </c>
      <c r="Z40" t="s">
        <v>1575</v>
      </c>
      <c r="AA40" t="s">
        <v>1594</v>
      </c>
      <c r="AB40" t="s">
        <v>1612</v>
      </c>
      <c r="AC40" t="s">
        <v>1634</v>
      </c>
      <c r="AD40" t="s">
        <v>1655</v>
      </c>
      <c r="AE40" t="s">
        <v>1674</v>
      </c>
      <c r="AF40" t="s">
        <v>1694</v>
      </c>
      <c r="AG40" t="s">
        <v>1721</v>
      </c>
    </row>
  </sheetData>
  <pageMargins left="0.7" right="0.7" top="0.75" bottom="0.75" header="0.3" footer="0.3"/>
  <ignoredErrors>
    <ignoredError sqref="B1:AG4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9"/>
  <sheetViews>
    <sheetView workbookViewId="0"/>
  </sheetViews>
  <sheetFormatPr defaultRowHeight="14.5" x14ac:dyDescent="0.35"/>
  <sheetData>
    <row r="1" spans="1:33" x14ac:dyDescent="0.3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c r="P1" s="1" t="s">
        <v>414</v>
      </c>
      <c r="Q1" s="1" t="s">
        <v>415</v>
      </c>
      <c r="R1" s="1" t="s">
        <v>0</v>
      </c>
      <c r="S1" s="1" t="s">
        <v>1</v>
      </c>
      <c r="T1" s="1" t="s">
        <v>2</v>
      </c>
      <c r="U1" s="1" t="s">
        <v>3</v>
      </c>
      <c r="V1" s="1" t="s">
        <v>4</v>
      </c>
      <c r="W1" s="1" t="s">
        <v>5</v>
      </c>
      <c r="X1" s="1" t="s">
        <v>6</v>
      </c>
      <c r="Y1" s="1" t="s">
        <v>7</v>
      </c>
      <c r="Z1" s="1" t="s">
        <v>8</v>
      </c>
      <c r="AA1" s="1" t="s">
        <v>9</v>
      </c>
      <c r="AB1" s="1" t="s">
        <v>10</v>
      </c>
      <c r="AC1" s="1" t="s">
        <v>11</v>
      </c>
      <c r="AD1" s="1" t="s">
        <v>12</v>
      </c>
      <c r="AE1" s="1" t="s">
        <v>13</v>
      </c>
      <c r="AF1" s="1" t="s">
        <v>14</v>
      </c>
      <c r="AG1" s="1" t="s">
        <v>15</v>
      </c>
    </row>
    <row r="2" spans="1:33" x14ac:dyDescent="0.35">
      <c r="A2" s="1" t="s">
        <v>438</v>
      </c>
      <c r="B2" t="s">
        <v>458</v>
      </c>
      <c r="C2" t="s">
        <v>476</v>
      </c>
      <c r="D2" t="s">
        <v>495</v>
      </c>
      <c r="E2" t="s">
        <v>516</v>
      </c>
      <c r="F2" t="s">
        <v>536</v>
      </c>
      <c r="G2" t="s">
        <v>559</v>
      </c>
      <c r="H2" t="s">
        <v>580</v>
      </c>
      <c r="I2" t="s">
        <v>602</v>
      </c>
      <c r="J2" t="s">
        <v>625</v>
      </c>
      <c r="K2" t="s">
        <v>646</v>
      </c>
      <c r="L2" t="s">
        <v>664</v>
      </c>
      <c r="M2" t="s">
        <v>685</v>
      </c>
      <c r="N2" t="s">
        <v>705</v>
      </c>
      <c r="O2" t="s">
        <v>726</v>
      </c>
      <c r="P2" t="s">
        <v>749</v>
      </c>
      <c r="Q2" t="s">
        <v>772</v>
      </c>
      <c r="R2" t="s">
        <v>54</v>
      </c>
      <c r="S2" t="s">
        <v>78</v>
      </c>
      <c r="T2" t="s">
        <v>101</v>
      </c>
      <c r="U2" t="s">
        <v>123</v>
      </c>
      <c r="V2" t="s">
        <v>147</v>
      </c>
      <c r="W2" t="s">
        <v>168</v>
      </c>
      <c r="X2" t="s">
        <v>186</v>
      </c>
      <c r="Y2" t="s">
        <v>207</v>
      </c>
      <c r="Z2" t="s">
        <v>228</v>
      </c>
      <c r="AA2" t="s">
        <v>248</v>
      </c>
      <c r="AB2" t="s">
        <v>268</v>
      </c>
      <c r="AC2" t="s">
        <v>288</v>
      </c>
      <c r="AD2" t="s">
        <v>309</v>
      </c>
      <c r="AE2" t="s">
        <v>329</v>
      </c>
      <c r="AF2" t="s">
        <v>349</v>
      </c>
      <c r="AG2" t="s">
        <v>369</v>
      </c>
    </row>
    <row r="3" spans="1:33" x14ac:dyDescent="0.35">
      <c r="A3" s="1" t="s">
        <v>429</v>
      </c>
      <c r="B3" t="s">
        <v>448</v>
      </c>
      <c r="C3" t="s">
        <v>466</v>
      </c>
      <c r="D3" t="s">
        <v>486</v>
      </c>
      <c r="E3" t="s">
        <v>507</v>
      </c>
      <c r="F3" t="s">
        <v>507</v>
      </c>
      <c r="G3" t="s">
        <v>550</v>
      </c>
      <c r="H3" t="s">
        <v>572</v>
      </c>
      <c r="I3" t="s">
        <v>593</v>
      </c>
      <c r="J3" t="s">
        <v>616</v>
      </c>
      <c r="K3" t="s">
        <v>638</v>
      </c>
      <c r="L3" t="s">
        <v>574</v>
      </c>
      <c r="M3" t="s">
        <v>676</v>
      </c>
      <c r="N3" t="s">
        <v>697</v>
      </c>
      <c r="O3" t="s">
        <v>717</v>
      </c>
      <c r="P3" t="s">
        <v>740</v>
      </c>
      <c r="Q3" t="s">
        <v>763</v>
      </c>
      <c r="R3" t="s">
        <v>53</v>
      </c>
      <c r="S3" t="s">
        <v>77</v>
      </c>
      <c r="T3" t="s">
        <v>100</v>
      </c>
      <c r="U3" t="s">
        <v>122</v>
      </c>
      <c r="V3" t="s">
        <v>146</v>
      </c>
      <c r="W3" t="s">
        <v>167</v>
      </c>
      <c r="X3" t="s">
        <v>122</v>
      </c>
      <c r="Y3" t="s">
        <v>206</v>
      </c>
      <c r="Z3" t="s">
        <v>227</v>
      </c>
      <c r="AA3" t="s">
        <v>247</v>
      </c>
      <c r="AB3" t="s">
        <v>267</v>
      </c>
      <c r="AC3" t="s">
        <v>287</v>
      </c>
      <c r="AD3" t="s">
        <v>308</v>
      </c>
      <c r="AE3" t="s">
        <v>328</v>
      </c>
      <c r="AF3" t="s">
        <v>133</v>
      </c>
      <c r="AG3" t="s">
        <v>368</v>
      </c>
    </row>
    <row r="4" spans="1:33" x14ac:dyDescent="0.35">
      <c r="A4" s="1" t="s">
        <v>1731</v>
      </c>
      <c r="B4" t="s">
        <v>133</v>
      </c>
      <c r="C4" t="s">
        <v>133</v>
      </c>
      <c r="D4" t="s">
        <v>133</v>
      </c>
      <c r="E4" t="s">
        <v>454</v>
      </c>
      <c r="F4" t="s">
        <v>1710</v>
      </c>
      <c r="G4" t="s">
        <v>1643</v>
      </c>
      <c r="H4" t="s">
        <v>558</v>
      </c>
      <c r="I4" t="s">
        <v>1802</v>
      </c>
      <c r="J4" t="s">
        <v>1507</v>
      </c>
      <c r="K4" t="s">
        <v>1822</v>
      </c>
      <c r="L4" t="s">
        <v>1830</v>
      </c>
      <c r="M4" t="s">
        <v>1198</v>
      </c>
      <c r="N4" t="s">
        <v>1852</v>
      </c>
      <c r="O4" t="s">
        <v>512</v>
      </c>
      <c r="P4" t="s">
        <v>1637</v>
      </c>
      <c r="Q4" t="s">
        <v>1323</v>
      </c>
      <c r="R4" t="s">
        <v>1891</v>
      </c>
      <c r="S4" t="s">
        <v>1395</v>
      </c>
      <c r="T4" t="s">
        <v>763</v>
      </c>
      <c r="U4" t="s">
        <v>1924</v>
      </c>
      <c r="V4" t="s">
        <v>1934</v>
      </c>
      <c r="W4" t="s">
        <v>1947</v>
      </c>
      <c r="X4" t="s">
        <v>1676</v>
      </c>
      <c r="Y4" t="s">
        <v>1965</v>
      </c>
      <c r="Z4" t="s">
        <v>541</v>
      </c>
      <c r="AA4" t="s">
        <v>1982</v>
      </c>
      <c r="AB4" t="s">
        <v>1217</v>
      </c>
      <c r="AC4" t="s">
        <v>1851</v>
      </c>
      <c r="AD4" t="s">
        <v>2006</v>
      </c>
      <c r="AE4" t="s">
        <v>1410</v>
      </c>
      <c r="AF4" t="s">
        <v>722</v>
      </c>
      <c r="AG4" t="s">
        <v>1844</v>
      </c>
    </row>
    <row r="5" spans="1:33" x14ac:dyDescent="0.35">
      <c r="A5" s="1" t="s">
        <v>1732</v>
      </c>
      <c r="B5" t="s">
        <v>133</v>
      </c>
      <c r="C5" t="s">
        <v>133</v>
      </c>
      <c r="D5" t="s">
        <v>133</v>
      </c>
      <c r="E5" t="s">
        <v>133</v>
      </c>
      <c r="F5" t="s">
        <v>133</v>
      </c>
      <c r="G5" t="s">
        <v>133</v>
      </c>
      <c r="H5" t="s">
        <v>133</v>
      </c>
      <c r="I5" t="s">
        <v>133</v>
      </c>
      <c r="J5" t="s">
        <v>133</v>
      </c>
      <c r="K5" t="s">
        <v>133</v>
      </c>
      <c r="L5" t="s">
        <v>133</v>
      </c>
      <c r="M5" t="s">
        <v>133</v>
      </c>
      <c r="N5" t="s">
        <v>133</v>
      </c>
      <c r="O5" t="s">
        <v>133</v>
      </c>
      <c r="P5" t="s">
        <v>133</v>
      </c>
      <c r="Q5" t="s">
        <v>133</v>
      </c>
      <c r="R5" t="s">
        <v>133</v>
      </c>
      <c r="S5" t="s">
        <v>133</v>
      </c>
      <c r="T5" t="s">
        <v>133</v>
      </c>
      <c r="U5" t="s">
        <v>133</v>
      </c>
      <c r="V5" t="s">
        <v>133</v>
      </c>
      <c r="W5" t="s">
        <v>133</v>
      </c>
      <c r="X5" t="s">
        <v>133</v>
      </c>
      <c r="Y5" t="s">
        <v>133</v>
      </c>
      <c r="Z5" t="s">
        <v>133</v>
      </c>
      <c r="AA5" t="s">
        <v>133</v>
      </c>
      <c r="AB5" t="s">
        <v>133</v>
      </c>
      <c r="AC5" t="s">
        <v>133</v>
      </c>
      <c r="AD5" t="s">
        <v>133</v>
      </c>
      <c r="AE5" t="s">
        <v>133</v>
      </c>
      <c r="AF5" t="s">
        <v>133</v>
      </c>
      <c r="AG5" t="s">
        <v>133</v>
      </c>
    </row>
    <row r="6" spans="1:33" x14ac:dyDescent="0.35">
      <c r="A6" s="1" t="s">
        <v>1733</v>
      </c>
      <c r="B6" t="s">
        <v>133</v>
      </c>
      <c r="C6" t="s">
        <v>133</v>
      </c>
      <c r="D6" t="s">
        <v>1448</v>
      </c>
      <c r="E6" t="s">
        <v>1383</v>
      </c>
      <c r="F6" t="s">
        <v>1781</v>
      </c>
      <c r="G6" t="s">
        <v>466</v>
      </c>
      <c r="H6" t="s">
        <v>1796</v>
      </c>
      <c r="I6" t="s">
        <v>1803</v>
      </c>
      <c r="J6" t="s">
        <v>1813</v>
      </c>
      <c r="K6" t="s">
        <v>1798</v>
      </c>
      <c r="L6" t="s">
        <v>1831</v>
      </c>
      <c r="M6" t="s">
        <v>1842</v>
      </c>
      <c r="N6" t="s">
        <v>1853</v>
      </c>
      <c r="O6" t="s">
        <v>934</v>
      </c>
      <c r="P6" t="s">
        <v>1869</v>
      </c>
      <c r="Q6" t="s">
        <v>1880</v>
      </c>
      <c r="R6" t="s">
        <v>1792</v>
      </c>
      <c r="S6" t="s">
        <v>1871</v>
      </c>
      <c r="T6" t="s">
        <v>1834</v>
      </c>
      <c r="U6" t="s">
        <v>1160</v>
      </c>
      <c r="V6" t="s">
        <v>1935</v>
      </c>
      <c r="W6" t="s">
        <v>1948</v>
      </c>
      <c r="X6" t="s">
        <v>761</v>
      </c>
      <c r="Y6" t="s">
        <v>1966</v>
      </c>
      <c r="Z6" t="s">
        <v>510</v>
      </c>
      <c r="AA6" t="s">
        <v>1983</v>
      </c>
      <c r="AB6" t="s">
        <v>1989</v>
      </c>
      <c r="AC6" t="s">
        <v>1998</v>
      </c>
      <c r="AD6" t="s">
        <v>2007</v>
      </c>
      <c r="AE6" t="s">
        <v>1005</v>
      </c>
      <c r="AF6" t="s">
        <v>654</v>
      </c>
      <c r="AG6" t="s">
        <v>2038</v>
      </c>
    </row>
    <row r="7" spans="1:33" x14ac:dyDescent="0.35">
      <c r="A7" s="1" t="s">
        <v>1734</v>
      </c>
      <c r="B7" t="s">
        <v>133</v>
      </c>
      <c r="C7" t="s">
        <v>133</v>
      </c>
      <c r="D7" t="s">
        <v>133</v>
      </c>
      <c r="E7" t="s">
        <v>133</v>
      </c>
      <c r="F7" t="s">
        <v>133</v>
      </c>
      <c r="G7" t="s">
        <v>133</v>
      </c>
      <c r="H7" t="s">
        <v>133</v>
      </c>
      <c r="I7" t="s">
        <v>133</v>
      </c>
      <c r="J7" t="s">
        <v>133</v>
      </c>
      <c r="K7" t="s">
        <v>133</v>
      </c>
      <c r="L7" t="s">
        <v>133</v>
      </c>
      <c r="M7" t="s">
        <v>1494</v>
      </c>
      <c r="N7" t="s">
        <v>547</v>
      </c>
      <c r="O7" t="s">
        <v>1862</v>
      </c>
      <c r="P7" t="s">
        <v>1870</v>
      </c>
      <c r="Q7" t="s">
        <v>1881</v>
      </c>
      <c r="R7" t="s">
        <v>133</v>
      </c>
      <c r="S7" t="s">
        <v>1703</v>
      </c>
      <c r="T7" t="s">
        <v>1912</v>
      </c>
      <c r="U7" t="s">
        <v>133</v>
      </c>
      <c r="V7" t="s">
        <v>1936</v>
      </c>
      <c r="W7" t="s">
        <v>133</v>
      </c>
      <c r="X7" t="s">
        <v>133</v>
      </c>
      <c r="Y7" t="s">
        <v>133</v>
      </c>
      <c r="Z7" t="s">
        <v>133</v>
      </c>
      <c r="AA7" t="s">
        <v>133</v>
      </c>
      <c r="AB7" t="s">
        <v>133</v>
      </c>
      <c r="AC7" t="s">
        <v>133</v>
      </c>
      <c r="AD7" t="s">
        <v>133</v>
      </c>
      <c r="AE7" t="s">
        <v>133</v>
      </c>
      <c r="AF7" t="s">
        <v>133</v>
      </c>
      <c r="AG7" t="s">
        <v>133</v>
      </c>
    </row>
    <row r="8" spans="1:33" x14ac:dyDescent="0.35">
      <c r="A8" s="1" t="s">
        <v>1053</v>
      </c>
      <c r="B8" t="s">
        <v>133</v>
      </c>
      <c r="C8" t="s">
        <v>133</v>
      </c>
      <c r="D8" t="s">
        <v>664</v>
      </c>
      <c r="E8" t="s">
        <v>738</v>
      </c>
      <c r="F8" t="s">
        <v>1771</v>
      </c>
      <c r="G8" t="s">
        <v>1788</v>
      </c>
      <c r="H8" t="s">
        <v>1707</v>
      </c>
      <c r="I8" t="s">
        <v>1804</v>
      </c>
      <c r="J8" t="s">
        <v>576</v>
      </c>
      <c r="K8" t="s">
        <v>1788</v>
      </c>
      <c r="L8" t="s">
        <v>1832</v>
      </c>
      <c r="M8" t="s">
        <v>658</v>
      </c>
      <c r="N8" t="s">
        <v>1854</v>
      </c>
      <c r="O8" t="s">
        <v>510</v>
      </c>
      <c r="P8" t="s">
        <v>1871</v>
      </c>
      <c r="Q8" t="s">
        <v>847</v>
      </c>
      <c r="R8" t="s">
        <v>1892</v>
      </c>
      <c r="S8" t="s">
        <v>1901</v>
      </c>
      <c r="T8" t="s">
        <v>1913</v>
      </c>
      <c r="U8" t="s">
        <v>1925</v>
      </c>
      <c r="V8" t="s">
        <v>1937</v>
      </c>
      <c r="W8" t="s">
        <v>1949</v>
      </c>
      <c r="X8" t="s">
        <v>1955</v>
      </c>
      <c r="Y8" t="s">
        <v>613</v>
      </c>
      <c r="Z8" t="s">
        <v>1974</v>
      </c>
      <c r="AA8" t="s">
        <v>1984</v>
      </c>
      <c r="AB8" t="s">
        <v>698</v>
      </c>
      <c r="AC8" t="s">
        <v>1907</v>
      </c>
      <c r="AD8" t="s">
        <v>1928</v>
      </c>
      <c r="AE8" t="s">
        <v>1762</v>
      </c>
      <c r="AF8" t="s">
        <v>77</v>
      </c>
      <c r="AG8" t="s">
        <v>2039</v>
      </c>
    </row>
    <row r="9" spans="1:33" x14ac:dyDescent="0.35">
      <c r="A9" s="1" t="s">
        <v>1066</v>
      </c>
      <c r="B9" t="s">
        <v>133</v>
      </c>
      <c r="C9" t="s">
        <v>133</v>
      </c>
      <c r="D9" t="s">
        <v>133</v>
      </c>
      <c r="E9" t="s">
        <v>133</v>
      </c>
      <c r="F9" t="s">
        <v>133</v>
      </c>
      <c r="G9" t="s">
        <v>133</v>
      </c>
      <c r="H9" t="s">
        <v>133</v>
      </c>
      <c r="I9" t="s">
        <v>133</v>
      </c>
      <c r="J9" t="s">
        <v>133</v>
      </c>
      <c r="K9" t="s">
        <v>133</v>
      </c>
      <c r="L9" t="s">
        <v>133</v>
      </c>
      <c r="M9" t="s">
        <v>133</v>
      </c>
      <c r="N9" t="s">
        <v>133</v>
      </c>
      <c r="O9" t="s">
        <v>133</v>
      </c>
      <c r="P9" t="s">
        <v>133</v>
      </c>
      <c r="Q9" t="s">
        <v>133</v>
      </c>
      <c r="R9" t="s">
        <v>133</v>
      </c>
      <c r="S9" t="s">
        <v>133</v>
      </c>
      <c r="T9" t="s">
        <v>133</v>
      </c>
      <c r="U9" t="s">
        <v>1926</v>
      </c>
      <c r="V9" t="s">
        <v>133</v>
      </c>
      <c r="W9" t="s">
        <v>133</v>
      </c>
      <c r="X9" t="s">
        <v>133</v>
      </c>
      <c r="Y9" t="s">
        <v>133</v>
      </c>
      <c r="Z9" t="s">
        <v>133</v>
      </c>
      <c r="AA9" t="s">
        <v>133</v>
      </c>
      <c r="AB9" t="s">
        <v>133</v>
      </c>
      <c r="AC9" t="s">
        <v>133</v>
      </c>
      <c r="AD9" t="s">
        <v>133</v>
      </c>
      <c r="AE9" t="s">
        <v>133</v>
      </c>
      <c r="AF9" t="s">
        <v>133</v>
      </c>
      <c r="AG9" t="s">
        <v>133</v>
      </c>
    </row>
    <row r="10" spans="1:33" x14ac:dyDescent="0.35">
      <c r="A10" s="1" t="s">
        <v>1735</v>
      </c>
      <c r="B10" t="s">
        <v>133</v>
      </c>
      <c r="C10" t="s">
        <v>133</v>
      </c>
      <c r="D10" t="s">
        <v>133</v>
      </c>
      <c r="E10" t="s">
        <v>133</v>
      </c>
      <c r="F10" t="s">
        <v>133</v>
      </c>
      <c r="G10" t="s">
        <v>133</v>
      </c>
      <c r="H10" t="s">
        <v>133</v>
      </c>
      <c r="I10" t="s">
        <v>133</v>
      </c>
      <c r="J10" t="s">
        <v>133</v>
      </c>
      <c r="K10" t="s">
        <v>133</v>
      </c>
      <c r="L10" t="s">
        <v>133</v>
      </c>
      <c r="M10" t="s">
        <v>1843</v>
      </c>
      <c r="N10" t="s">
        <v>1366</v>
      </c>
      <c r="O10" t="s">
        <v>133</v>
      </c>
      <c r="P10" t="s">
        <v>133</v>
      </c>
      <c r="Q10" t="s">
        <v>133</v>
      </c>
      <c r="R10" t="s">
        <v>133</v>
      </c>
      <c r="S10" t="s">
        <v>133</v>
      </c>
      <c r="T10" t="s">
        <v>1914</v>
      </c>
      <c r="U10" t="s">
        <v>675</v>
      </c>
      <c r="V10" t="s">
        <v>498</v>
      </c>
      <c r="W10" t="s">
        <v>1643</v>
      </c>
      <c r="X10" t="s">
        <v>971</v>
      </c>
      <c r="Y10" t="s">
        <v>1967</v>
      </c>
      <c r="Z10" t="s">
        <v>1975</v>
      </c>
      <c r="AA10" t="s">
        <v>716</v>
      </c>
      <c r="AB10" t="s">
        <v>1990</v>
      </c>
      <c r="AC10" t="s">
        <v>1844</v>
      </c>
      <c r="AD10" t="s">
        <v>1819</v>
      </c>
      <c r="AE10" t="s">
        <v>702</v>
      </c>
      <c r="AF10" t="s">
        <v>663</v>
      </c>
      <c r="AG10" t="s">
        <v>1422</v>
      </c>
    </row>
    <row r="11" spans="1:33" x14ac:dyDescent="0.35">
      <c r="A11" s="1" t="s">
        <v>1736</v>
      </c>
      <c r="B11" t="s">
        <v>1755</v>
      </c>
      <c r="C11" t="s">
        <v>1763</v>
      </c>
      <c r="D11" t="s">
        <v>1768</v>
      </c>
      <c r="E11" t="s">
        <v>1417</v>
      </c>
      <c r="F11" t="s">
        <v>1774</v>
      </c>
      <c r="G11" t="s">
        <v>1789</v>
      </c>
      <c r="H11" t="s">
        <v>1797</v>
      </c>
      <c r="I11" t="s">
        <v>1805</v>
      </c>
      <c r="J11" t="s">
        <v>1814</v>
      </c>
      <c r="K11" t="s">
        <v>1776</v>
      </c>
      <c r="L11" t="s">
        <v>1833</v>
      </c>
      <c r="M11" t="s">
        <v>1844</v>
      </c>
      <c r="N11" t="s">
        <v>1765</v>
      </c>
      <c r="O11" t="s">
        <v>1863</v>
      </c>
      <c r="P11" t="s">
        <v>1872</v>
      </c>
      <c r="Q11" t="s">
        <v>1882</v>
      </c>
      <c r="R11" t="s">
        <v>1776</v>
      </c>
      <c r="S11" t="s">
        <v>630</v>
      </c>
      <c r="T11" t="s">
        <v>1915</v>
      </c>
      <c r="U11" t="s">
        <v>1764</v>
      </c>
      <c r="V11" t="s">
        <v>1931</v>
      </c>
      <c r="W11" t="s">
        <v>879</v>
      </c>
      <c r="X11" t="s">
        <v>1956</v>
      </c>
      <c r="Y11" t="s">
        <v>1968</v>
      </c>
      <c r="Z11" t="s">
        <v>602</v>
      </c>
      <c r="AA11" t="s">
        <v>206</v>
      </c>
      <c r="AB11" t="s">
        <v>1596</v>
      </c>
      <c r="AC11" t="s">
        <v>663</v>
      </c>
      <c r="AD11" t="s">
        <v>1309</v>
      </c>
      <c r="AE11" t="s">
        <v>2018</v>
      </c>
      <c r="AF11" t="s">
        <v>1234</v>
      </c>
      <c r="AG11" t="s">
        <v>2040</v>
      </c>
    </row>
    <row r="12" spans="1:33" x14ac:dyDescent="0.35">
      <c r="A12" s="1" t="s">
        <v>1737</v>
      </c>
      <c r="B12" t="s">
        <v>1414</v>
      </c>
      <c r="C12" t="s">
        <v>1217</v>
      </c>
      <c r="D12" t="s">
        <v>1769</v>
      </c>
      <c r="E12" t="s">
        <v>584</v>
      </c>
      <c r="F12" t="s">
        <v>646</v>
      </c>
      <c r="G12" t="s">
        <v>1790</v>
      </c>
      <c r="H12" t="s">
        <v>584</v>
      </c>
      <c r="I12" t="s">
        <v>1806</v>
      </c>
      <c r="J12" t="s">
        <v>652</v>
      </c>
      <c r="K12" t="s">
        <v>1759</v>
      </c>
      <c r="L12" t="s">
        <v>1834</v>
      </c>
      <c r="M12" t="s">
        <v>1845</v>
      </c>
      <c r="N12" t="s">
        <v>1855</v>
      </c>
      <c r="O12" t="s">
        <v>1842</v>
      </c>
      <c r="P12" t="s">
        <v>1873</v>
      </c>
      <c r="Q12" t="s">
        <v>1460</v>
      </c>
      <c r="R12" t="s">
        <v>1893</v>
      </c>
      <c r="S12" t="s">
        <v>1902</v>
      </c>
      <c r="T12" t="s">
        <v>1916</v>
      </c>
      <c r="U12" t="s">
        <v>1888</v>
      </c>
      <c r="V12" t="s">
        <v>1938</v>
      </c>
      <c r="W12" t="s">
        <v>990</v>
      </c>
      <c r="X12" t="s">
        <v>1957</v>
      </c>
      <c r="Y12" t="s">
        <v>1969</v>
      </c>
      <c r="Z12" t="s">
        <v>1976</v>
      </c>
      <c r="AA12" t="s">
        <v>656</v>
      </c>
      <c r="AB12" t="s">
        <v>1991</v>
      </c>
      <c r="AC12" t="s">
        <v>1999</v>
      </c>
      <c r="AD12" t="s">
        <v>1930</v>
      </c>
      <c r="AE12" t="s">
        <v>2019</v>
      </c>
      <c r="AF12" t="s">
        <v>2028</v>
      </c>
      <c r="AG12" t="s">
        <v>2041</v>
      </c>
    </row>
    <row r="13" spans="1:33" x14ac:dyDescent="0.35">
      <c r="A13" s="1" t="s">
        <v>1738</v>
      </c>
      <c r="B13" t="s">
        <v>1756</v>
      </c>
      <c r="C13" t="s">
        <v>1764</v>
      </c>
      <c r="D13" t="s">
        <v>1770</v>
      </c>
      <c r="E13" t="s">
        <v>1776</v>
      </c>
      <c r="F13" t="s">
        <v>1782</v>
      </c>
      <c r="G13" t="s">
        <v>1791</v>
      </c>
      <c r="H13" t="s">
        <v>1798</v>
      </c>
      <c r="I13" t="s">
        <v>1807</v>
      </c>
      <c r="J13" t="s">
        <v>1815</v>
      </c>
      <c r="K13" t="s">
        <v>1823</v>
      </c>
      <c r="L13" t="s">
        <v>1835</v>
      </c>
      <c r="M13" t="s">
        <v>1823</v>
      </c>
      <c r="N13" t="s">
        <v>1856</v>
      </c>
      <c r="O13" t="s">
        <v>1864</v>
      </c>
      <c r="P13" t="s">
        <v>1874</v>
      </c>
      <c r="Q13" t="s">
        <v>1883</v>
      </c>
      <c r="R13" t="s">
        <v>1894</v>
      </c>
      <c r="S13" t="s">
        <v>1903</v>
      </c>
      <c r="T13" t="s">
        <v>1917</v>
      </c>
      <c r="U13" t="s">
        <v>1927</v>
      </c>
      <c r="V13" t="s">
        <v>1939</v>
      </c>
      <c r="W13" t="s">
        <v>1950</v>
      </c>
      <c r="X13" t="s">
        <v>1958</v>
      </c>
      <c r="Y13" t="s">
        <v>1936</v>
      </c>
      <c r="Z13" t="s">
        <v>1948</v>
      </c>
      <c r="AA13" t="s">
        <v>1985</v>
      </c>
      <c r="AB13" t="s">
        <v>1992</v>
      </c>
      <c r="AC13" t="s">
        <v>2000</v>
      </c>
      <c r="AD13" t="s">
        <v>2008</v>
      </c>
      <c r="AE13" t="s">
        <v>2020</v>
      </c>
      <c r="AF13" t="s">
        <v>2029</v>
      </c>
      <c r="AG13" t="s">
        <v>2042</v>
      </c>
    </row>
    <row r="14" spans="1:33" x14ac:dyDescent="0.35">
      <c r="A14" s="1" t="s">
        <v>1739</v>
      </c>
      <c r="B14" t="s">
        <v>133</v>
      </c>
      <c r="C14" t="s">
        <v>133</v>
      </c>
      <c r="D14" t="s">
        <v>133</v>
      </c>
      <c r="E14" t="s">
        <v>133</v>
      </c>
      <c r="F14" t="s">
        <v>133</v>
      </c>
      <c r="G14" t="s">
        <v>133</v>
      </c>
      <c r="H14" t="s">
        <v>133</v>
      </c>
      <c r="I14" t="s">
        <v>133</v>
      </c>
      <c r="J14" t="s">
        <v>133</v>
      </c>
      <c r="K14" t="s">
        <v>133</v>
      </c>
      <c r="L14" t="s">
        <v>1836</v>
      </c>
      <c r="M14" t="s">
        <v>1846</v>
      </c>
      <c r="N14" t="s">
        <v>1774</v>
      </c>
      <c r="O14" t="s">
        <v>1865</v>
      </c>
      <c r="P14" t="s">
        <v>661</v>
      </c>
      <c r="Q14" t="s">
        <v>133</v>
      </c>
      <c r="R14" t="s">
        <v>133</v>
      </c>
      <c r="S14" t="s">
        <v>1904</v>
      </c>
      <c r="T14" t="s">
        <v>660</v>
      </c>
      <c r="U14" t="s">
        <v>1765</v>
      </c>
      <c r="V14" t="s">
        <v>133</v>
      </c>
      <c r="W14" t="s">
        <v>133</v>
      </c>
      <c r="X14" t="s">
        <v>133</v>
      </c>
      <c r="Y14" t="s">
        <v>133</v>
      </c>
      <c r="Z14" t="s">
        <v>133</v>
      </c>
      <c r="AA14" t="s">
        <v>1794</v>
      </c>
      <c r="AB14" t="s">
        <v>133</v>
      </c>
      <c r="AC14" t="s">
        <v>1494</v>
      </c>
      <c r="AD14" t="s">
        <v>2009</v>
      </c>
      <c r="AE14" t="s">
        <v>2021</v>
      </c>
      <c r="AF14" t="s">
        <v>661</v>
      </c>
      <c r="AG14" t="s">
        <v>1091</v>
      </c>
    </row>
    <row r="15" spans="1:33" x14ac:dyDescent="0.35">
      <c r="A15" s="1" t="s">
        <v>1740</v>
      </c>
      <c r="B15" t="s">
        <v>133</v>
      </c>
      <c r="C15" t="s">
        <v>133</v>
      </c>
      <c r="D15" t="s">
        <v>133</v>
      </c>
      <c r="E15" t="s">
        <v>133</v>
      </c>
      <c r="F15" t="s">
        <v>133</v>
      </c>
      <c r="G15" t="s">
        <v>133</v>
      </c>
      <c r="H15" t="s">
        <v>133</v>
      </c>
      <c r="I15" t="s">
        <v>133</v>
      </c>
      <c r="J15" t="s">
        <v>133</v>
      </c>
      <c r="K15" t="s">
        <v>133</v>
      </c>
      <c r="L15" t="s">
        <v>1837</v>
      </c>
      <c r="M15" t="s">
        <v>133</v>
      </c>
      <c r="N15" t="s">
        <v>133</v>
      </c>
      <c r="O15" t="s">
        <v>133</v>
      </c>
      <c r="P15" t="s">
        <v>133</v>
      </c>
      <c r="Q15" t="s">
        <v>133</v>
      </c>
      <c r="R15" t="s">
        <v>133</v>
      </c>
      <c r="S15" t="s">
        <v>133</v>
      </c>
      <c r="T15" t="s">
        <v>133</v>
      </c>
      <c r="U15" t="s">
        <v>133</v>
      </c>
      <c r="V15" t="s">
        <v>133</v>
      </c>
      <c r="W15" t="s">
        <v>133</v>
      </c>
      <c r="X15" t="s">
        <v>133</v>
      </c>
      <c r="Y15" t="s">
        <v>133</v>
      </c>
      <c r="Z15" t="s">
        <v>133</v>
      </c>
      <c r="AA15" t="s">
        <v>133</v>
      </c>
      <c r="AB15" t="s">
        <v>133</v>
      </c>
      <c r="AC15" t="s">
        <v>133</v>
      </c>
      <c r="AD15" t="s">
        <v>133</v>
      </c>
      <c r="AE15" t="s">
        <v>133</v>
      </c>
      <c r="AF15" t="s">
        <v>133</v>
      </c>
      <c r="AG15" t="s">
        <v>133</v>
      </c>
    </row>
    <row r="16" spans="1:33" x14ac:dyDescent="0.35">
      <c r="A16" s="1" t="s">
        <v>1741</v>
      </c>
      <c r="B16" t="s">
        <v>133</v>
      </c>
      <c r="C16" t="s">
        <v>133</v>
      </c>
      <c r="D16" t="s">
        <v>133</v>
      </c>
      <c r="E16" t="s">
        <v>133</v>
      </c>
      <c r="F16" t="s">
        <v>133</v>
      </c>
      <c r="G16" t="s">
        <v>133</v>
      </c>
      <c r="H16" t="s">
        <v>133</v>
      </c>
      <c r="I16" t="s">
        <v>133</v>
      </c>
      <c r="J16" t="s">
        <v>133</v>
      </c>
      <c r="K16" t="s">
        <v>133</v>
      </c>
      <c r="L16" t="s">
        <v>133</v>
      </c>
      <c r="M16" t="s">
        <v>133</v>
      </c>
      <c r="N16" t="s">
        <v>133</v>
      </c>
      <c r="O16" t="s">
        <v>133</v>
      </c>
      <c r="P16" t="s">
        <v>133</v>
      </c>
      <c r="Q16" t="s">
        <v>133</v>
      </c>
      <c r="R16" t="s">
        <v>133</v>
      </c>
      <c r="S16" t="s">
        <v>133</v>
      </c>
      <c r="T16" t="s">
        <v>133</v>
      </c>
      <c r="U16" t="s">
        <v>133</v>
      </c>
      <c r="V16" t="s">
        <v>133</v>
      </c>
      <c r="W16" t="s">
        <v>133</v>
      </c>
      <c r="X16" t="s">
        <v>133</v>
      </c>
      <c r="Y16" t="s">
        <v>133</v>
      </c>
      <c r="Z16" t="s">
        <v>133</v>
      </c>
      <c r="AA16" t="s">
        <v>133</v>
      </c>
      <c r="AB16" t="s">
        <v>133</v>
      </c>
      <c r="AC16" t="s">
        <v>133</v>
      </c>
      <c r="AD16" t="s">
        <v>133</v>
      </c>
      <c r="AE16" t="s">
        <v>133</v>
      </c>
      <c r="AF16" t="s">
        <v>133</v>
      </c>
      <c r="AG16" t="s">
        <v>133</v>
      </c>
    </row>
    <row r="17" spans="1:33" x14ac:dyDescent="0.35">
      <c r="A17" s="1" t="s">
        <v>1742</v>
      </c>
      <c r="B17" t="s">
        <v>1757</v>
      </c>
      <c r="C17" t="s">
        <v>1765</v>
      </c>
      <c r="D17" t="s">
        <v>1771</v>
      </c>
      <c r="E17" t="s">
        <v>1441</v>
      </c>
      <c r="F17" t="s">
        <v>1783</v>
      </c>
      <c r="G17" t="s">
        <v>1792</v>
      </c>
      <c r="H17" t="s">
        <v>1799</v>
      </c>
      <c r="I17" t="s">
        <v>1407</v>
      </c>
      <c r="J17" t="s">
        <v>1816</v>
      </c>
      <c r="K17" t="s">
        <v>1824</v>
      </c>
      <c r="L17" t="s">
        <v>1472</v>
      </c>
      <c r="M17" t="s">
        <v>1847</v>
      </c>
      <c r="N17" t="s">
        <v>695</v>
      </c>
      <c r="O17" t="s">
        <v>708</v>
      </c>
      <c r="P17" t="s">
        <v>1860</v>
      </c>
      <c r="Q17" t="s">
        <v>1884</v>
      </c>
      <c r="R17" t="s">
        <v>1118</v>
      </c>
      <c r="S17" t="s">
        <v>1573</v>
      </c>
      <c r="T17" t="s">
        <v>1816</v>
      </c>
      <c r="U17" t="s">
        <v>384</v>
      </c>
      <c r="V17" t="s">
        <v>1710</v>
      </c>
      <c r="W17" t="s">
        <v>508</v>
      </c>
      <c r="X17" t="s">
        <v>1959</v>
      </c>
      <c r="Y17" t="s">
        <v>1860</v>
      </c>
      <c r="Z17" t="s">
        <v>1977</v>
      </c>
      <c r="AA17" t="s">
        <v>1592</v>
      </c>
      <c r="AB17" t="s">
        <v>1839</v>
      </c>
      <c r="AC17" t="s">
        <v>133</v>
      </c>
      <c r="AD17" t="s">
        <v>1345</v>
      </c>
      <c r="AE17" t="s">
        <v>1040</v>
      </c>
      <c r="AF17" t="s">
        <v>2030</v>
      </c>
      <c r="AG17" t="s">
        <v>2043</v>
      </c>
    </row>
    <row r="18" spans="1:33" x14ac:dyDescent="0.35">
      <c r="A18" s="1" t="s">
        <v>1743</v>
      </c>
      <c r="B18" t="s">
        <v>1758</v>
      </c>
      <c r="C18" t="s">
        <v>1766</v>
      </c>
      <c r="D18" t="s">
        <v>1772</v>
      </c>
      <c r="E18" t="s">
        <v>606</v>
      </c>
      <c r="F18" t="s">
        <v>1784</v>
      </c>
      <c r="G18" t="s">
        <v>1793</v>
      </c>
      <c r="H18" t="s">
        <v>472</v>
      </c>
      <c r="I18" t="s">
        <v>1557</v>
      </c>
      <c r="J18" t="s">
        <v>1817</v>
      </c>
      <c r="K18" t="s">
        <v>1825</v>
      </c>
      <c r="L18" t="s">
        <v>1838</v>
      </c>
      <c r="M18" t="s">
        <v>1848</v>
      </c>
      <c r="N18" t="s">
        <v>1857</v>
      </c>
      <c r="O18" t="s">
        <v>1866</v>
      </c>
      <c r="P18" t="s">
        <v>1875</v>
      </c>
      <c r="Q18" t="s">
        <v>1885</v>
      </c>
      <c r="R18" t="s">
        <v>1895</v>
      </c>
      <c r="S18" t="s">
        <v>1905</v>
      </c>
      <c r="T18" t="s">
        <v>1918</v>
      </c>
      <c r="U18" t="s">
        <v>1928</v>
      </c>
      <c r="V18" t="s">
        <v>1940</v>
      </c>
      <c r="W18" t="s">
        <v>1951</v>
      </c>
      <c r="X18" t="s">
        <v>1960</v>
      </c>
      <c r="Y18" t="s">
        <v>1970</v>
      </c>
      <c r="Z18" t="s">
        <v>1978</v>
      </c>
      <c r="AA18" t="s">
        <v>1986</v>
      </c>
      <c r="AB18" t="s">
        <v>1993</v>
      </c>
      <c r="AC18" t="s">
        <v>2001</v>
      </c>
      <c r="AD18" t="s">
        <v>2010</v>
      </c>
      <c r="AE18" t="s">
        <v>2022</v>
      </c>
      <c r="AF18" t="s">
        <v>2031</v>
      </c>
      <c r="AG18" t="s">
        <v>2044</v>
      </c>
    </row>
    <row r="19" spans="1:33" x14ac:dyDescent="0.35">
      <c r="A19" s="1" t="s">
        <v>1744</v>
      </c>
      <c r="B19" t="s">
        <v>133</v>
      </c>
      <c r="C19" t="s">
        <v>133</v>
      </c>
      <c r="D19" t="s">
        <v>133</v>
      </c>
      <c r="E19" t="s">
        <v>133</v>
      </c>
      <c r="F19" t="s">
        <v>133</v>
      </c>
      <c r="G19" t="s">
        <v>133</v>
      </c>
      <c r="H19" t="s">
        <v>133</v>
      </c>
      <c r="I19" t="s">
        <v>133</v>
      </c>
      <c r="J19" t="s">
        <v>133</v>
      </c>
      <c r="K19" t="s">
        <v>133</v>
      </c>
      <c r="L19" t="s">
        <v>133</v>
      </c>
      <c r="M19" t="s">
        <v>1849</v>
      </c>
      <c r="N19" t="s">
        <v>1851</v>
      </c>
      <c r="O19" t="s">
        <v>1760</v>
      </c>
      <c r="P19" t="s">
        <v>1876</v>
      </c>
      <c r="Q19" t="s">
        <v>1844</v>
      </c>
      <c r="R19" t="s">
        <v>1896</v>
      </c>
      <c r="S19" t="s">
        <v>1906</v>
      </c>
      <c r="T19" t="s">
        <v>1919</v>
      </c>
      <c r="U19" t="s">
        <v>1929</v>
      </c>
      <c r="V19" t="s">
        <v>1941</v>
      </c>
      <c r="W19" t="s">
        <v>1952</v>
      </c>
      <c r="X19" t="s">
        <v>1961</v>
      </c>
      <c r="Y19" t="s">
        <v>1971</v>
      </c>
      <c r="Z19" t="s">
        <v>1979</v>
      </c>
      <c r="AA19" t="s">
        <v>1938</v>
      </c>
      <c r="AB19" t="s">
        <v>1994</v>
      </c>
      <c r="AC19" t="s">
        <v>2002</v>
      </c>
      <c r="AD19" t="s">
        <v>2011</v>
      </c>
      <c r="AE19" t="s">
        <v>2023</v>
      </c>
      <c r="AF19" t="s">
        <v>2032</v>
      </c>
      <c r="AG19" t="s">
        <v>2045</v>
      </c>
    </row>
    <row r="20" spans="1:33" x14ac:dyDescent="0.35">
      <c r="A20" s="1" t="s">
        <v>1745</v>
      </c>
      <c r="B20" t="s">
        <v>133</v>
      </c>
      <c r="C20" t="s">
        <v>904</v>
      </c>
      <c r="D20" t="s">
        <v>1773</v>
      </c>
      <c r="E20" t="s">
        <v>1777</v>
      </c>
      <c r="F20" t="s">
        <v>612</v>
      </c>
      <c r="G20" t="s">
        <v>813</v>
      </c>
      <c r="H20" t="s">
        <v>461</v>
      </c>
      <c r="I20" t="s">
        <v>1808</v>
      </c>
      <c r="J20" t="s">
        <v>1818</v>
      </c>
      <c r="K20" t="s">
        <v>133</v>
      </c>
      <c r="L20" t="s">
        <v>133</v>
      </c>
      <c r="M20" t="s">
        <v>133</v>
      </c>
      <c r="N20" t="s">
        <v>1858</v>
      </c>
      <c r="O20" t="s">
        <v>989</v>
      </c>
      <c r="P20" t="s">
        <v>1877</v>
      </c>
      <c r="Q20" t="s">
        <v>1360</v>
      </c>
      <c r="R20" t="s">
        <v>1884</v>
      </c>
      <c r="S20" t="s">
        <v>1198</v>
      </c>
      <c r="T20" t="s">
        <v>695</v>
      </c>
      <c r="U20" t="s">
        <v>1190</v>
      </c>
      <c r="V20" t="s">
        <v>695</v>
      </c>
      <c r="W20" t="s">
        <v>904</v>
      </c>
      <c r="X20" t="s">
        <v>133</v>
      </c>
      <c r="Y20" t="s">
        <v>133</v>
      </c>
      <c r="Z20" t="s">
        <v>133</v>
      </c>
      <c r="AA20" t="s">
        <v>133</v>
      </c>
      <c r="AB20" t="s">
        <v>1995</v>
      </c>
      <c r="AC20" t="s">
        <v>133</v>
      </c>
      <c r="AD20" t="s">
        <v>133</v>
      </c>
      <c r="AE20" t="s">
        <v>133</v>
      </c>
      <c r="AF20" t="s">
        <v>1449</v>
      </c>
      <c r="AG20" t="s">
        <v>2046</v>
      </c>
    </row>
    <row r="21" spans="1:33" x14ac:dyDescent="0.35">
      <c r="A21" s="1" t="s">
        <v>1746</v>
      </c>
      <c r="B21" t="s">
        <v>1759</v>
      </c>
      <c r="C21" t="s">
        <v>133</v>
      </c>
      <c r="D21" t="s">
        <v>133</v>
      </c>
      <c r="E21" t="s">
        <v>133</v>
      </c>
      <c r="F21" t="s">
        <v>133</v>
      </c>
      <c r="G21" t="s">
        <v>1794</v>
      </c>
      <c r="H21" t="s">
        <v>133</v>
      </c>
      <c r="I21" t="s">
        <v>133</v>
      </c>
      <c r="J21" t="s">
        <v>1819</v>
      </c>
      <c r="K21" t="s">
        <v>1826</v>
      </c>
      <c r="L21" t="s">
        <v>1839</v>
      </c>
      <c r="M21" t="s">
        <v>133</v>
      </c>
      <c r="N21" t="s">
        <v>133</v>
      </c>
      <c r="O21" t="s">
        <v>133</v>
      </c>
      <c r="P21" t="s">
        <v>133</v>
      </c>
      <c r="Q21" t="s">
        <v>1886</v>
      </c>
      <c r="R21" t="s">
        <v>1897</v>
      </c>
      <c r="S21" t="s">
        <v>1907</v>
      </c>
      <c r="T21" t="s">
        <v>1920</v>
      </c>
      <c r="U21" t="s">
        <v>133</v>
      </c>
      <c r="V21" t="s">
        <v>133</v>
      </c>
      <c r="W21" t="s">
        <v>133</v>
      </c>
      <c r="X21" t="s">
        <v>133</v>
      </c>
      <c r="Y21" t="s">
        <v>133</v>
      </c>
      <c r="Z21" t="s">
        <v>133</v>
      </c>
      <c r="AA21" t="s">
        <v>133</v>
      </c>
      <c r="AB21" t="s">
        <v>133</v>
      </c>
      <c r="AC21" t="s">
        <v>133</v>
      </c>
      <c r="AD21" t="s">
        <v>677</v>
      </c>
      <c r="AE21" t="s">
        <v>2024</v>
      </c>
      <c r="AF21" t="s">
        <v>133</v>
      </c>
      <c r="AG21" t="s">
        <v>2047</v>
      </c>
    </row>
    <row r="22" spans="1:33" x14ac:dyDescent="0.35">
      <c r="A22" s="1" t="s">
        <v>1747</v>
      </c>
      <c r="B22" t="s">
        <v>1760</v>
      </c>
      <c r="C22" t="s">
        <v>1356</v>
      </c>
      <c r="D22" t="s">
        <v>1774</v>
      </c>
      <c r="E22" t="s">
        <v>1778</v>
      </c>
      <c r="F22" t="s">
        <v>1785</v>
      </c>
      <c r="G22" t="s">
        <v>1761</v>
      </c>
      <c r="H22" t="s">
        <v>1800</v>
      </c>
      <c r="I22" t="s">
        <v>1809</v>
      </c>
      <c r="J22" t="s">
        <v>1809</v>
      </c>
      <c r="K22" t="s">
        <v>1827</v>
      </c>
      <c r="L22" t="s">
        <v>1827</v>
      </c>
      <c r="M22" t="s">
        <v>1804</v>
      </c>
      <c r="N22" t="s">
        <v>1859</v>
      </c>
      <c r="O22" t="s">
        <v>1837</v>
      </c>
      <c r="P22" t="s">
        <v>1852</v>
      </c>
      <c r="Q22" t="s">
        <v>1887</v>
      </c>
      <c r="R22" t="s">
        <v>1898</v>
      </c>
      <c r="S22" t="s">
        <v>1908</v>
      </c>
      <c r="T22" t="s">
        <v>1921</v>
      </c>
      <c r="U22" t="s">
        <v>1774</v>
      </c>
      <c r="V22" t="s">
        <v>1771</v>
      </c>
      <c r="W22" t="s">
        <v>1771</v>
      </c>
      <c r="X22" t="s">
        <v>1771</v>
      </c>
      <c r="Y22" t="s">
        <v>1771</v>
      </c>
      <c r="Z22" t="s">
        <v>1771</v>
      </c>
      <c r="AA22" t="s">
        <v>1771</v>
      </c>
      <c r="AB22" t="s">
        <v>1816</v>
      </c>
      <c r="AC22" t="s">
        <v>1837</v>
      </c>
      <c r="AD22" t="s">
        <v>1757</v>
      </c>
      <c r="AE22" t="s">
        <v>1837</v>
      </c>
      <c r="AF22" t="s">
        <v>1819</v>
      </c>
      <c r="AG22" t="s">
        <v>133</v>
      </c>
    </row>
    <row r="23" spans="1:33" x14ac:dyDescent="0.35">
      <c r="A23" s="1" t="s">
        <v>1748</v>
      </c>
      <c r="B23" t="s">
        <v>1761</v>
      </c>
      <c r="C23" t="s">
        <v>1591</v>
      </c>
      <c r="D23" t="s">
        <v>1448</v>
      </c>
      <c r="E23" t="s">
        <v>720</v>
      </c>
      <c r="F23" t="s">
        <v>1786</v>
      </c>
      <c r="G23" t="s">
        <v>1795</v>
      </c>
      <c r="H23" t="s">
        <v>1801</v>
      </c>
      <c r="I23" t="s">
        <v>1810</v>
      </c>
      <c r="J23" t="s">
        <v>1217</v>
      </c>
      <c r="K23" t="s">
        <v>1828</v>
      </c>
      <c r="L23" t="s">
        <v>1840</v>
      </c>
      <c r="M23" t="s">
        <v>133</v>
      </c>
      <c r="N23" t="s">
        <v>1788</v>
      </c>
      <c r="O23" t="s">
        <v>206</v>
      </c>
      <c r="P23" t="s">
        <v>1682</v>
      </c>
      <c r="Q23" t="s">
        <v>580</v>
      </c>
      <c r="R23" t="s">
        <v>790</v>
      </c>
      <c r="S23" t="s">
        <v>1909</v>
      </c>
      <c r="T23" t="s">
        <v>1806</v>
      </c>
      <c r="U23" t="s">
        <v>1496</v>
      </c>
      <c r="V23" t="s">
        <v>1942</v>
      </c>
      <c r="W23" t="s">
        <v>1953</v>
      </c>
      <c r="X23" t="s">
        <v>1962</v>
      </c>
      <c r="Y23" t="s">
        <v>1972</v>
      </c>
      <c r="Z23" t="s">
        <v>702</v>
      </c>
      <c r="AA23" t="s">
        <v>1503</v>
      </c>
      <c r="AB23" t="s">
        <v>1996</v>
      </c>
      <c r="AC23" t="s">
        <v>2003</v>
      </c>
      <c r="AD23" t="s">
        <v>2012</v>
      </c>
      <c r="AE23" t="s">
        <v>2025</v>
      </c>
      <c r="AF23" t="s">
        <v>2033</v>
      </c>
      <c r="AG23" t="s">
        <v>2048</v>
      </c>
    </row>
    <row r="24" spans="1:33" x14ac:dyDescent="0.35">
      <c r="A24" s="1" t="s">
        <v>1749</v>
      </c>
      <c r="B24" t="s">
        <v>685</v>
      </c>
      <c r="C24" t="s">
        <v>1210</v>
      </c>
      <c r="D24" t="s">
        <v>656</v>
      </c>
      <c r="E24" t="s">
        <v>1779</v>
      </c>
      <c r="F24" t="s">
        <v>1354</v>
      </c>
      <c r="G24" t="s">
        <v>997</v>
      </c>
      <c r="H24" t="s">
        <v>963</v>
      </c>
      <c r="I24" t="s">
        <v>1811</v>
      </c>
      <c r="J24" t="s">
        <v>1820</v>
      </c>
      <c r="K24" t="s">
        <v>288</v>
      </c>
      <c r="L24" t="s">
        <v>1334</v>
      </c>
      <c r="M24" t="s">
        <v>1850</v>
      </c>
      <c r="N24" t="s">
        <v>1725</v>
      </c>
      <c r="O24" t="s">
        <v>227</v>
      </c>
      <c r="P24" t="s">
        <v>489</v>
      </c>
      <c r="Q24" t="s">
        <v>1888</v>
      </c>
      <c r="R24" t="s">
        <v>1899</v>
      </c>
      <c r="S24" t="s">
        <v>1442</v>
      </c>
      <c r="T24" t="s">
        <v>1922</v>
      </c>
      <c r="U24" t="s">
        <v>1930</v>
      </c>
      <c r="V24" t="s">
        <v>1943</v>
      </c>
      <c r="W24" t="s">
        <v>1890</v>
      </c>
      <c r="X24" t="s">
        <v>1963</v>
      </c>
      <c r="Y24" t="s">
        <v>1040</v>
      </c>
      <c r="Z24" t="s">
        <v>1817</v>
      </c>
      <c r="AA24" t="s">
        <v>1987</v>
      </c>
      <c r="AB24" t="s">
        <v>656</v>
      </c>
      <c r="AC24" t="s">
        <v>2004</v>
      </c>
      <c r="AD24" t="s">
        <v>2013</v>
      </c>
      <c r="AE24" t="s">
        <v>1668</v>
      </c>
      <c r="AF24" t="s">
        <v>2034</v>
      </c>
      <c r="AG24" t="s">
        <v>2049</v>
      </c>
    </row>
    <row r="25" spans="1:33" x14ac:dyDescent="0.35">
      <c r="A25" s="1" t="s">
        <v>1750</v>
      </c>
      <c r="B25" t="s">
        <v>133</v>
      </c>
      <c r="C25" t="s">
        <v>133</v>
      </c>
      <c r="D25" t="s">
        <v>133</v>
      </c>
      <c r="E25" t="s">
        <v>133</v>
      </c>
      <c r="F25" t="s">
        <v>133</v>
      </c>
      <c r="G25" t="s">
        <v>133</v>
      </c>
      <c r="H25" t="s">
        <v>133</v>
      </c>
      <c r="I25" t="s">
        <v>133</v>
      </c>
      <c r="J25" t="s">
        <v>133</v>
      </c>
      <c r="K25" t="s">
        <v>133</v>
      </c>
      <c r="L25" t="s">
        <v>1503</v>
      </c>
      <c r="M25" t="s">
        <v>661</v>
      </c>
      <c r="N25" t="s">
        <v>1040</v>
      </c>
      <c r="O25" t="s">
        <v>661</v>
      </c>
      <c r="P25" t="s">
        <v>1345</v>
      </c>
      <c r="Q25" t="s">
        <v>1824</v>
      </c>
      <c r="R25" t="s">
        <v>1091</v>
      </c>
      <c r="S25" t="s">
        <v>1198</v>
      </c>
      <c r="T25" t="s">
        <v>1091</v>
      </c>
      <c r="U25" t="s">
        <v>1931</v>
      </c>
      <c r="V25" t="s">
        <v>1944</v>
      </c>
      <c r="W25" t="s">
        <v>1826</v>
      </c>
      <c r="X25" t="s">
        <v>1091</v>
      </c>
      <c r="Y25" t="s">
        <v>1217</v>
      </c>
      <c r="Z25" t="s">
        <v>1837</v>
      </c>
      <c r="AA25" t="s">
        <v>515</v>
      </c>
      <c r="AB25" t="s">
        <v>1819</v>
      </c>
      <c r="AC25" t="s">
        <v>971</v>
      </c>
      <c r="AD25" t="s">
        <v>2014</v>
      </c>
      <c r="AE25" t="s">
        <v>1826</v>
      </c>
      <c r="AF25" t="s">
        <v>989</v>
      </c>
      <c r="AG25" t="s">
        <v>664</v>
      </c>
    </row>
    <row r="26" spans="1:33" x14ac:dyDescent="0.35">
      <c r="A26" s="1" t="s">
        <v>1751</v>
      </c>
      <c r="B26" t="s">
        <v>133</v>
      </c>
      <c r="C26" t="s">
        <v>133</v>
      </c>
      <c r="D26" t="s">
        <v>133</v>
      </c>
      <c r="E26" t="s">
        <v>133</v>
      </c>
      <c r="F26" t="s">
        <v>133</v>
      </c>
      <c r="G26" t="s">
        <v>133</v>
      </c>
      <c r="H26" t="s">
        <v>133</v>
      </c>
      <c r="I26" t="s">
        <v>133</v>
      </c>
      <c r="J26" t="s">
        <v>133</v>
      </c>
      <c r="K26" t="s">
        <v>702</v>
      </c>
      <c r="L26" t="s">
        <v>345</v>
      </c>
      <c r="M26" t="s">
        <v>1851</v>
      </c>
      <c r="N26" t="s">
        <v>1860</v>
      </c>
      <c r="O26" t="s">
        <v>1867</v>
      </c>
      <c r="P26" t="s">
        <v>1878</v>
      </c>
      <c r="Q26" t="s">
        <v>1889</v>
      </c>
      <c r="R26" t="s">
        <v>1804</v>
      </c>
      <c r="S26" t="s">
        <v>1910</v>
      </c>
      <c r="T26" t="s">
        <v>1556</v>
      </c>
      <c r="U26" t="s">
        <v>1932</v>
      </c>
      <c r="V26" t="s">
        <v>1945</v>
      </c>
      <c r="W26" t="s">
        <v>1954</v>
      </c>
      <c r="X26" t="s">
        <v>1427</v>
      </c>
      <c r="Y26" t="s">
        <v>1973</v>
      </c>
      <c r="Z26" t="s">
        <v>1980</v>
      </c>
      <c r="AA26" t="s">
        <v>1988</v>
      </c>
      <c r="AB26" t="s">
        <v>952</v>
      </c>
      <c r="AC26" t="s">
        <v>1406</v>
      </c>
      <c r="AD26" t="s">
        <v>2015</v>
      </c>
      <c r="AE26" t="s">
        <v>2026</v>
      </c>
      <c r="AF26" t="s">
        <v>2035</v>
      </c>
      <c r="AG26" t="s">
        <v>1995</v>
      </c>
    </row>
    <row r="27" spans="1:33" x14ac:dyDescent="0.35">
      <c r="A27" s="1" t="s">
        <v>1752</v>
      </c>
      <c r="B27" t="s">
        <v>133</v>
      </c>
      <c r="C27" t="s">
        <v>133</v>
      </c>
      <c r="D27" t="s">
        <v>133</v>
      </c>
      <c r="E27" t="s">
        <v>133</v>
      </c>
      <c r="F27" t="s">
        <v>133</v>
      </c>
      <c r="G27" t="s">
        <v>133</v>
      </c>
      <c r="H27" t="s">
        <v>133</v>
      </c>
      <c r="I27" t="s">
        <v>133</v>
      </c>
      <c r="J27" t="s">
        <v>133</v>
      </c>
      <c r="K27" t="s">
        <v>1118</v>
      </c>
      <c r="L27" t="s">
        <v>1252</v>
      </c>
      <c r="M27" t="s">
        <v>1272</v>
      </c>
      <c r="N27" t="s">
        <v>1293</v>
      </c>
      <c r="O27" t="s">
        <v>1313</v>
      </c>
      <c r="P27" t="s">
        <v>1335</v>
      </c>
      <c r="Q27" t="s">
        <v>1361</v>
      </c>
      <c r="R27" t="s">
        <v>1384</v>
      </c>
      <c r="S27" t="s">
        <v>1407</v>
      </c>
      <c r="T27" t="s">
        <v>522</v>
      </c>
      <c r="U27" t="s">
        <v>1460</v>
      </c>
      <c r="V27" t="s">
        <v>1484</v>
      </c>
      <c r="W27" t="s">
        <v>1504</v>
      </c>
      <c r="X27" t="s">
        <v>1527</v>
      </c>
      <c r="Y27" t="s">
        <v>782</v>
      </c>
      <c r="Z27" t="s">
        <v>1567</v>
      </c>
      <c r="AA27" t="s">
        <v>1585</v>
      </c>
      <c r="AB27" t="s">
        <v>1605</v>
      </c>
      <c r="AC27" t="s">
        <v>1625</v>
      </c>
      <c r="AD27" t="s">
        <v>2016</v>
      </c>
      <c r="AE27" t="s">
        <v>2027</v>
      </c>
      <c r="AF27" t="s">
        <v>2036</v>
      </c>
      <c r="AG27" t="s">
        <v>2050</v>
      </c>
    </row>
    <row r="28" spans="1:33" x14ac:dyDescent="0.35">
      <c r="A28" s="1" t="s">
        <v>1753</v>
      </c>
      <c r="B28" t="s">
        <v>1762</v>
      </c>
      <c r="C28" t="s">
        <v>1088</v>
      </c>
      <c r="D28" t="s">
        <v>563</v>
      </c>
      <c r="E28" t="s">
        <v>1118</v>
      </c>
      <c r="F28" t="s">
        <v>563</v>
      </c>
      <c r="G28" t="s">
        <v>663</v>
      </c>
      <c r="H28" t="s">
        <v>805</v>
      </c>
      <c r="I28" t="s">
        <v>989</v>
      </c>
      <c r="J28" t="s">
        <v>1198</v>
      </c>
      <c r="K28" t="s">
        <v>1217</v>
      </c>
      <c r="L28" t="s">
        <v>1118</v>
      </c>
      <c r="M28" t="s">
        <v>1252</v>
      </c>
      <c r="N28" t="s">
        <v>1272</v>
      </c>
      <c r="O28" t="s">
        <v>1293</v>
      </c>
      <c r="P28" t="s">
        <v>1313</v>
      </c>
      <c r="Q28" t="s">
        <v>1335</v>
      </c>
      <c r="R28" t="s">
        <v>1361</v>
      </c>
      <c r="S28" t="s">
        <v>1384</v>
      </c>
      <c r="T28" t="s">
        <v>1407</v>
      </c>
      <c r="U28" t="s">
        <v>522</v>
      </c>
      <c r="V28" t="s">
        <v>1460</v>
      </c>
      <c r="W28" t="s">
        <v>1484</v>
      </c>
      <c r="X28" t="s">
        <v>1504</v>
      </c>
      <c r="Y28" t="s">
        <v>1527</v>
      </c>
      <c r="Z28" t="s">
        <v>782</v>
      </c>
      <c r="AA28" t="s">
        <v>1567</v>
      </c>
      <c r="AB28" t="s">
        <v>1585</v>
      </c>
      <c r="AC28" t="s">
        <v>1605</v>
      </c>
      <c r="AD28" t="s">
        <v>2017</v>
      </c>
      <c r="AE28" t="s">
        <v>2016</v>
      </c>
      <c r="AF28" t="s">
        <v>2027</v>
      </c>
      <c r="AG28" t="s">
        <v>2036</v>
      </c>
    </row>
    <row r="29" spans="1:33" x14ac:dyDescent="0.35">
      <c r="A29" s="1" t="s">
        <v>1754</v>
      </c>
      <c r="B29" t="s">
        <v>1360</v>
      </c>
      <c r="C29" t="s">
        <v>1767</v>
      </c>
      <c r="D29" t="s">
        <v>1775</v>
      </c>
      <c r="E29" t="s">
        <v>1780</v>
      </c>
      <c r="F29" t="s">
        <v>1787</v>
      </c>
      <c r="G29" t="s">
        <v>1763</v>
      </c>
      <c r="H29" t="s">
        <v>960</v>
      </c>
      <c r="I29" t="s">
        <v>1812</v>
      </c>
      <c r="J29" t="s">
        <v>1821</v>
      </c>
      <c r="K29" t="s">
        <v>1829</v>
      </c>
      <c r="L29" t="s">
        <v>1841</v>
      </c>
      <c r="M29" t="s">
        <v>740</v>
      </c>
      <c r="N29" t="s">
        <v>1861</v>
      </c>
      <c r="O29" t="s">
        <v>1868</v>
      </c>
      <c r="P29" t="s">
        <v>1879</v>
      </c>
      <c r="Q29" t="s">
        <v>1890</v>
      </c>
      <c r="R29" t="s">
        <v>1900</v>
      </c>
      <c r="S29" t="s">
        <v>1911</v>
      </c>
      <c r="T29" t="s">
        <v>1923</v>
      </c>
      <c r="U29" t="s">
        <v>1933</v>
      </c>
      <c r="V29" t="s">
        <v>1946</v>
      </c>
      <c r="W29" t="s">
        <v>1933</v>
      </c>
      <c r="X29" t="s">
        <v>1964</v>
      </c>
      <c r="Y29" t="s">
        <v>677</v>
      </c>
      <c r="Z29" t="s">
        <v>1981</v>
      </c>
      <c r="AA29" t="s">
        <v>681</v>
      </c>
      <c r="AB29" t="s">
        <v>1997</v>
      </c>
      <c r="AC29" t="s">
        <v>2005</v>
      </c>
      <c r="AD29" t="s">
        <v>1832</v>
      </c>
      <c r="AE29" t="s">
        <v>1028</v>
      </c>
      <c r="AF29" t="s">
        <v>2037</v>
      </c>
      <c r="AG29" t="s">
        <v>1583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2022-08-03T01:41:42Z</dcterms:created>
  <dcterms:modified xsi:type="dcterms:W3CDTF">2023-02-22T02:13:13Z</dcterms:modified>
</cp:coreProperties>
</file>