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Investing-Spreadsheets/"/>
    </mc:Choice>
  </mc:AlternateContent>
  <xr:revisionPtr revIDLastSave="1406" documentId="8_{3BF88FF2-404F-4B95-B600-D1B3A5A022D1}" xr6:coauthVersionLast="47" xr6:coauthVersionMax="47" xr10:uidLastSave="{552ACDC6-63FF-4DDD-8D3A-4452AAB7B439}"/>
  <bookViews>
    <workbookView xWindow="9100" yWindow="3040" windowWidth="26720" windowHeight="17120" activeTab="1" xr2:uid="{D849BEC9-D66B-488F-9FB8-2DB1F77BB32E}"/>
  </bookViews>
  <sheets>
    <sheet name="Main" sheetId="12" r:id="rId1"/>
    <sheet name="Aerospace &amp; Defense" sheetId="2" r:id="rId2"/>
    <sheet name="Crypto" sheetId="9" r:id="rId3"/>
    <sheet name="Electronic-Computers" sheetId="6" r:id="rId4"/>
    <sheet name="Industrials" sheetId="8" r:id="rId5"/>
    <sheet name="Life Sciences + Diagnosis" sheetId="11" r:id="rId6"/>
    <sheet name="Medical-Devices" sheetId="10" r:id="rId7"/>
    <sheet name="Media" sheetId="5" r:id="rId8"/>
    <sheet name="Networking" sheetId="7" r:id="rId9"/>
    <sheet name="Semiconductors" sheetId="1" r:id="rId10"/>
    <sheet name="Software" sheetId="3" r:id="rId11"/>
    <sheet name="Telecom" sheetId="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3" i="2" l="1"/>
  <c r="K113" i="2"/>
  <c r="G113" i="2"/>
  <c r="G103" i="2"/>
  <c r="I103" i="2"/>
  <c r="G28" i="2" a="1"/>
  <c r="G28" i="2" s="1"/>
  <c r="G27" i="2" a="1"/>
  <c r="G27" i="2" s="1"/>
  <c r="G26" i="2" a="1"/>
  <c r="G26" i="2" s="1"/>
  <c r="G25" i="2" a="1"/>
  <c r="G25" i="2" s="1"/>
  <c r="G24" i="2" a="1"/>
  <c r="G24" i="2" s="1"/>
  <c r="G23" i="2" a="1"/>
  <c r="G23" i="2" s="1"/>
  <c r="G22" i="2" a="1"/>
  <c r="G22" i="2" s="1"/>
  <c r="G21" i="2" a="1"/>
  <c r="G21" i="2" s="1"/>
  <c r="G20" i="2" a="1"/>
  <c r="G20" i="2" s="1"/>
  <c r="G19" i="2" a="1"/>
  <c r="G19" i="2" s="1"/>
  <c r="G18" i="2" a="1"/>
  <c r="G18" i="2" s="1"/>
  <c r="G17" i="2" a="1"/>
  <c r="G17" i="2" s="1"/>
  <c r="F28" i="2" a="1"/>
  <c r="F28" i="2" s="1"/>
  <c r="F27" i="2" a="1"/>
  <c r="F27" i="2" s="1"/>
  <c r="F26" i="2" a="1"/>
  <c r="F26" i="2" s="1"/>
  <c r="F25" i="2" a="1"/>
  <c r="F25" i="2" s="1"/>
  <c r="F24" i="2" a="1"/>
  <c r="F24" i="2" s="1"/>
  <c r="F23" i="2" a="1"/>
  <c r="F23" i="2" s="1"/>
  <c r="F22" i="2" a="1"/>
  <c r="F22" i="2" s="1"/>
  <c r="F21" i="2" a="1"/>
  <c r="F21" i="2" s="1"/>
  <c r="F20" i="2" a="1"/>
  <c r="F20" i="2" s="1"/>
  <c r="F19" i="2" a="1"/>
  <c r="F19" i="2" s="1"/>
  <c r="F18" i="2" a="1"/>
  <c r="F18" i="2" s="1"/>
  <c r="F17" i="2" a="1"/>
  <c r="F17" i="2" s="1"/>
  <c r="E28" i="2" a="1"/>
  <c r="E28" i="2" s="1"/>
  <c r="E27" i="2" a="1"/>
  <c r="E27" i="2" s="1"/>
  <c r="E26" i="2" a="1"/>
  <c r="E26" i="2" s="1"/>
  <c r="E25" i="2" a="1"/>
  <c r="E25" i="2" s="1"/>
  <c r="E24" i="2" a="1"/>
  <c r="E24" i="2" s="1"/>
  <c r="E23" i="2" a="1"/>
  <c r="E23" i="2" s="1"/>
  <c r="E22" i="2" a="1"/>
  <c r="E22" i="2" s="1"/>
  <c r="E21" i="2" a="1"/>
  <c r="E21" i="2" s="1"/>
  <c r="E20" i="2" a="1"/>
  <c r="E20" i="2" s="1"/>
  <c r="E19" i="2" a="1"/>
  <c r="E19" i="2" s="1"/>
  <c r="E18" i="2" a="1"/>
  <c r="E18" i="2" s="1"/>
  <c r="E17" i="2" a="1"/>
  <c r="E17" i="2" s="1"/>
  <c r="G8" i="2" a="1"/>
  <c r="G8" i="2" s="1"/>
  <c r="F8" i="2" a="1"/>
  <c r="F8" i="2" s="1"/>
  <c r="E8" i="2" a="1"/>
  <c r="E8" i="2" s="1"/>
  <c r="R43" i="6"/>
  <c r="Q43" i="6"/>
  <c r="P43" i="6"/>
  <c r="O43" i="6"/>
  <c r="N43" i="6"/>
  <c r="M43" i="6"/>
  <c r="L43" i="6"/>
  <c r="K43" i="6"/>
  <c r="J43" i="6"/>
  <c r="I43" i="6"/>
  <c r="H43" i="6"/>
  <c r="G43" i="6"/>
  <c r="F43" i="6"/>
  <c r="E43" i="6"/>
  <c r="G25" i="6"/>
  <c r="H25" i="6" s="1"/>
  <c r="I25" i="6" s="1"/>
  <c r="J25" i="6" s="1"/>
  <c r="K25" i="6" s="1"/>
  <c r="L25" i="6" s="1"/>
  <c r="M25" i="6" s="1"/>
  <c r="N25" i="6" s="1"/>
  <c r="O25" i="6" s="1"/>
  <c r="P25" i="6" s="1"/>
  <c r="Q25" i="6" s="1"/>
  <c r="R25" i="6" s="1"/>
  <c r="F25" i="6"/>
  <c r="S55" i="2"/>
  <c r="T55" i="2"/>
  <c r="U55" i="2"/>
  <c r="W42" i="2"/>
  <c r="W41" i="2"/>
  <c r="W40" i="2"/>
  <c r="W39" i="2"/>
  <c r="W38" i="2"/>
  <c r="W37" i="2"/>
  <c r="W36" i="2"/>
  <c r="W35" i="2"/>
  <c r="W34" i="2"/>
  <c r="O43" i="2"/>
  <c r="O48" i="2" s="1"/>
  <c r="G43" i="2"/>
  <c r="G48" i="2" s="1"/>
  <c r="H43" i="2"/>
  <c r="H48" i="2" s="1"/>
  <c r="I43" i="2"/>
  <c r="I49" i="2" s="1"/>
  <c r="J43" i="2"/>
  <c r="J49" i="2" s="1"/>
  <c r="K43" i="2"/>
  <c r="K49" i="2" s="1"/>
  <c r="L43" i="2"/>
  <c r="L49" i="2" s="1"/>
  <c r="M43" i="2"/>
  <c r="M46" i="2" s="1"/>
  <c r="N43" i="2"/>
  <c r="N46" i="2" s="1"/>
  <c r="P43" i="2"/>
  <c r="P52" i="2" s="1"/>
  <c r="Q43" i="2"/>
  <c r="Q47" i="2" s="1"/>
  <c r="R43" i="2"/>
  <c r="R47" i="2" s="1"/>
  <c r="V43" i="2"/>
  <c r="F43" i="2"/>
  <c r="F54" i="2" s="1"/>
  <c r="G33" i="2"/>
  <c r="H33" i="2" s="1"/>
  <c r="I33" i="2" s="1"/>
  <c r="J33" i="2" s="1"/>
  <c r="K33" i="2" s="1"/>
  <c r="L33" i="2" s="1"/>
  <c r="M33" i="2" s="1"/>
  <c r="N33" i="2" s="1"/>
  <c r="O33" i="2" s="1"/>
  <c r="P33" i="2" s="1"/>
  <c r="Q33" i="2" s="1"/>
  <c r="R33" i="2" s="1"/>
  <c r="S33" i="2" s="1"/>
  <c r="T33" i="2" s="1"/>
  <c r="U33" i="2" s="1"/>
  <c r="F41" i="12"/>
  <c r="G41" i="12"/>
  <c r="H41" i="12"/>
  <c r="I41" i="12"/>
  <c r="J41" i="12"/>
  <c r="K41" i="12"/>
  <c r="L41" i="12"/>
  <c r="M41" i="12"/>
  <c r="N41" i="12"/>
  <c r="O41" i="12"/>
  <c r="P41" i="12"/>
  <c r="Q41" i="12"/>
  <c r="R41" i="12"/>
  <c r="E41" i="12"/>
  <c r="Q23" i="12"/>
  <c r="R23" i="12" s="1"/>
  <c r="G23" i="12"/>
  <c r="H23" i="12"/>
  <c r="I23" i="12" s="1"/>
  <c r="J23" i="12" s="1"/>
  <c r="K23" i="12" s="1"/>
  <c r="L23" i="12" s="1"/>
  <c r="M23" i="12" s="1"/>
  <c r="N23" i="12" s="1"/>
  <c r="O23" i="12" s="1"/>
  <c r="P23" i="12" s="1"/>
  <c r="F23" i="12"/>
  <c r="E4" i="9" a="1"/>
  <c r="E4" i="9" s="1"/>
  <c r="E3" i="9" a="1"/>
  <c r="E3" i="9" s="1"/>
  <c r="H16" i="6" a="1"/>
  <c r="H16" i="6" s="1"/>
  <c r="D16" i="6" a="1"/>
  <c r="D16" i="6" s="1"/>
  <c r="H15" i="6" a="1"/>
  <c r="H15" i="6" s="1"/>
  <c r="D15" i="6" a="1"/>
  <c r="D15" i="6" s="1"/>
  <c r="H14" i="6" a="1"/>
  <c r="H14" i="6" s="1"/>
  <c r="D14" i="6" a="1"/>
  <c r="D14" i="6" s="1"/>
  <c r="H13" i="6" a="1"/>
  <c r="H13" i="6" s="1"/>
  <c r="D13" i="6" a="1"/>
  <c r="D13" i="6" s="1"/>
  <c r="H12" i="6" a="1"/>
  <c r="H12" i="6" s="1"/>
  <c r="D12" i="6" a="1"/>
  <c r="D12" i="6" s="1"/>
  <c r="H11" i="6" a="1"/>
  <c r="H11" i="6" s="1"/>
  <c r="D11" i="6" a="1"/>
  <c r="D11" i="6" s="1"/>
  <c r="H10" i="6" a="1"/>
  <c r="H10" i="6" s="1"/>
  <c r="D10" i="6" a="1"/>
  <c r="D10" i="6" s="1"/>
  <c r="H9" i="6" a="1"/>
  <c r="H9" i="6" s="1"/>
  <c r="D9" i="6" a="1"/>
  <c r="D9" i="6" s="1"/>
  <c r="H8" i="6" a="1"/>
  <c r="H8" i="6" s="1"/>
  <c r="D8" i="6" a="1"/>
  <c r="D8" i="6" s="1"/>
  <c r="H7" i="6" a="1"/>
  <c r="H7" i="6" s="1"/>
  <c r="D7" i="6" a="1"/>
  <c r="D7" i="6" s="1"/>
  <c r="H6" i="6" a="1"/>
  <c r="H6" i="6" s="1"/>
  <c r="D6" i="6" a="1"/>
  <c r="D6" i="6" s="1"/>
  <c r="H5" i="6" a="1"/>
  <c r="H5" i="6" s="1"/>
  <c r="D5" i="6" a="1"/>
  <c r="D5" i="6" s="1"/>
  <c r="H4" i="6" a="1"/>
  <c r="H4" i="6" s="1"/>
  <c r="D4" i="6" a="1"/>
  <c r="D4" i="6" s="1"/>
  <c r="H3" i="6" a="1"/>
  <c r="H3" i="6" s="1"/>
  <c r="D3" i="6" a="1"/>
  <c r="D3" i="6" s="1"/>
  <c r="H9" i="7" a="1"/>
  <c r="H9" i="7" s="1"/>
  <c r="D9" i="7" a="1"/>
  <c r="D9" i="7" s="1"/>
  <c r="H8" i="7" a="1"/>
  <c r="H8" i="7" s="1"/>
  <c r="D8" i="7" a="1"/>
  <c r="D8" i="7" s="1"/>
  <c r="H7" i="7" a="1"/>
  <c r="H7" i="7" s="1"/>
  <c r="D7" i="7" a="1"/>
  <c r="D7" i="7" s="1"/>
  <c r="H6" i="7" a="1"/>
  <c r="H6" i="7" s="1"/>
  <c r="D6" i="7" a="1"/>
  <c r="D6" i="7" s="1"/>
  <c r="H5" i="7" a="1"/>
  <c r="H5" i="7" s="1"/>
  <c r="D5" i="7" a="1"/>
  <c r="D5" i="7" s="1"/>
  <c r="H4" i="7" a="1"/>
  <c r="H4" i="7" s="1"/>
  <c r="D4" i="7" a="1"/>
  <c r="D4" i="7" s="1"/>
  <c r="H3" i="7" a="1"/>
  <c r="H3" i="7" s="1"/>
  <c r="D3" i="7" a="1"/>
  <c r="D3" i="7" s="1"/>
  <c r="H14" i="5" a="1"/>
  <c r="H14" i="5" s="1"/>
  <c r="H13" i="5" a="1"/>
  <c r="H13" i="5" s="1"/>
  <c r="H12" i="5" a="1"/>
  <c r="H12" i="5" s="1"/>
  <c r="H11" i="5" a="1"/>
  <c r="H11" i="5" s="1"/>
  <c r="H10" i="5" a="1"/>
  <c r="H10" i="5" s="1"/>
  <c r="H9" i="5" a="1"/>
  <c r="H9" i="5" s="1"/>
  <c r="H8" i="5" a="1"/>
  <c r="H8" i="5" s="1"/>
  <c r="H7" i="5" a="1"/>
  <c r="H7" i="5" s="1"/>
  <c r="H6" i="5" a="1"/>
  <c r="H6" i="5" s="1"/>
  <c r="H5" i="5" a="1"/>
  <c r="H5" i="5" s="1"/>
  <c r="H4" i="5" a="1"/>
  <c r="H4" i="5" s="1"/>
  <c r="H3" i="5" a="1"/>
  <c r="H3" i="5" s="1"/>
  <c r="E14" i="5" a="1"/>
  <c r="E14" i="5" s="1"/>
  <c r="D14" i="5" a="1"/>
  <c r="D14" i="5" s="1"/>
  <c r="E13" i="5" a="1"/>
  <c r="E13" i="5" s="1"/>
  <c r="D13" i="5" a="1"/>
  <c r="D13" i="5" s="1"/>
  <c r="E12" i="5" a="1"/>
  <c r="E12" i="5" s="1"/>
  <c r="D12" i="5" a="1"/>
  <c r="D12" i="5" s="1"/>
  <c r="E11" i="5" a="1"/>
  <c r="E11" i="5" s="1"/>
  <c r="D11" i="5" a="1"/>
  <c r="D11" i="5" s="1"/>
  <c r="E10" i="5" a="1"/>
  <c r="E10" i="5" s="1"/>
  <c r="D10" i="5" a="1"/>
  <c r="D10" i="5" s="1"/>
  <c r="E9" i="5" a="1"/>
  <c r="E9" i="5" s="1"/>
  <c r="D9" i="5" a="1"/>
  <c r="D9" i="5" s="1"/>
  <c r="E8" i="5" a="1"/>
  <c r="E8" i="5" s="1"/>
  <c r="D8" i="5" a="1"/>
  <c r="D8" i="5" s="1"/>
  <c r="E7" i="5" a="1"/>
  <c r="E7" i="5" s="1"/>
  <c r="D7" i="5" a="1"/>
  <c r="D7" i="5" s="1"/>
  <c r="E6" i="5" a="1"/>
  <c r="E6" i="5" s="1"/>
  <c r="D6" i="5" a="1"/>
  <c r="D6" i="5" s="1"/>
  <c r="E5" i="5" a="1"/>
  <c r="E5" i="5" s="1"/>
  <c r="D5" i="5" a="1"/>
  <c r="D5" i="5" s="1"/>
  <c r="E4" i="5" a="1"/>
  <c r="E4" i="5" s="1"/>
  <c r="D4" i="5" a="1"/>
  <c r="D4" i="5" s="1"/>
  <c r="E3" i="5" a="1"/>
  <c r="E3" i="5" s="1"/>
  <c r="D3" i="5" a="1"/>
  <c r="D3" i="5" s="1"/>
  <c r="O12" i="3"/>
  <c r="O10" i="3"/>
  <c r="O3" i="3"/>
  <c r="N3" i="3"/>
  <c r="M3" i="3"/>
  <c r="L3" i="3"/>
  <c r="K3" i="3"/>
  <c r="J3" i="3"/>
  <c r="I3" i="3"/>
  <c r="H3" i="3"/>
  <c r="G3" i="3"/>
  <c r="F3" i="3"/>
  <c r="E3" i="3"/>
  <c r="D3" i="3"/>
  <c r="C3" i="3"/>
  <c r="D2" i="3"/>
  <c r="E2" i="3" s="1"/>
  <c r="F2" i="3" s="1"/>
  <c r="G2" i="3" s="1"/>
  <c r="H2" i="3" s="1"/>
  <c r="I2" i="3" s="1"/>
  <c r="J2" i="3" s="1"/>
  <c r="K2" i="3" s="1"/>
  <c r="L2" i="3" s="1"/>
  <c r="M2" i="3" s="1"/>
  <c r="N2" i="3" s="1"/>
  <c r="O2" i="3" s="1"/>
  <c r="R44" i="2" l="1"/>
  <c r="Q44" i="2"/>
  <c r="P44" i="2"/>
  <c r="O44" i="2"/>
  <c r="N44" i="2"/>
  <c r="M44" i="2"/>
  <c r="L44" i="2"/>
  <c r="J44" i="2"/>
  <c r="K44" i="2"/>
  <c r="I44" i="2"/>
  <c r="N54" i="2"/>
  <c r="H44" i="2"/>
  <c r="M54" i="2"/>
  <c r="S43" i="2"/>
  <c r="L54" i="2"/>
  <c r="K54" i="2"/>
  <c r="J54" i="2"/>
  <c r="G44" i="2"/>
  <c r="R49" i="2"/>
  <c r="M47" i="2"/>
  <c r="L47" i="2"/>
  <c r="K47" i="2"/>
  <c r="J47" i="2"/>
  <c r="K50" i="2"/>
  <c r="J46" i="2"/>
  <c r="L46" i="2"/>
  <c r="I46" i="2"/>
  <c r="J50" i="2"/>
  <c r="I50" i="2"/>
  <c r="O52" i="2"/>
  <c r="N52" i="2"/>
  <c r="R48" i="2"/>
  <c r="M52" i="2"/>
  <c r="K46" i="2"/>
  <c r="Q48" i="2"/>
  <c r="L52" i="2"/>
  <c r="P48" i="2"/>
  <c r="K52" i="2"/>
  <c r="N48" i="2"/>
  <c r="J52" i="2"/>
  <c r="L50" i="2"/>
  <c r="P54" i="2"/>
  <c r="P47" i="2"/>
  <c r="O54" i="2"/>
  <c r="N47" i="2"/>
  <c r="O47" i="2"/>
  <c r="G49" i="2"/>
  <c r="F47" i="2"/>
  <c r="H50" i="2"/>
  <c r="H46" i="2"/>
  <c r="F46" i="2"/>
  <c r="F49" i="2"/>
  <c r="I52" i="2"/>
  <c r="F48" i="2"/>
  <c r="F50" i="2"/>
  <c r="I54" i="2"/>
  <c r="Q49" i="2"/>
  <c r="M48" i="2"/>
  <c r="I47" i="2"/>
  <c r="R53" i="2"/>
  <c r="H52" i="2"/>
  <c r="G50" i="2"/>
  <c r="H54" i="2"/>
  <c r="P49" i="2"/>
  <c r="L48" i="2"/>
  <c r="H47" i="2"/>
  <c r="Q53" i="2"/>
  <c r="R51" i="2"/>
  <c r="G54" i="2"/>
  <c r="O49" i="2"/>
  <c r="K48" i="2"/>
  <c r="G47" i="2"/>
  <c r="P53" i="2"/>
  <c r="Q51" i="2"/>
  <c r="R50" i="2"/>
  <c r="N49" i="2"/>
  <c r="J48" i="2"/>
  <c r="R46" i="2"/>
  <c r="O53" i="2"/>
  <c r="P51" i="2"/>
  <c r="Q50" i="2"/>
  <c r="M49" i="2"/>
  <c r="I48" i="2"/>
  <c r="Q46" i="2"/>
  <c r="N53" i="2"/>
  <c r="O51" i="2"/>
  <c r="H49" i="2"/>
  <c r="G46" i="2"/>
  <c r="P50" i="2"/>
  <c r="P46" i="2"/>
  <c r="M53" i="2"/>
  <c r="N51" i="2"/>
  <c r="O50" i="2"/>
  <c r="O46" i="2"/>
  <c r="R52" i="2"/>
  <c r="M51" i="2"/>
  <c r="R54" i="2"/>
  <c r="N50" i="2"/>
  <c r="Q52" i="2"/>
  <c r="Q54" i="2"/>
  <c r="M50" i="2"/>
  <c r="W43" i="2"/>
  <c r="E6" i="6"/>
  <c r="E12" i="6"/>
  <c r="E14" i="6"/>
  <c r="E16" i="6"/>
  <c r="E8" i="7"/>
  <c r="E9" i="6"/>
  <c r="E3" i="6"/>
  <c r="E11" i="6"/>
  <c r="E3" i="7"/>
  <c r="E6" i="7"/>
  <c r="E7" i="6"/>
  <c r="E15" i="6"/>
  <c r="E9" i="7"/>
  <c r="E10" i="6"/>
  <c r="E13" i="6"/>
  <c r="E7" i="7"/>
  <c r="E8" i="6"/>
  <c r="E5" i="6"/>
  <c r="E4" i="6"/>
  <c r="E4" i="7"/>
  <c r="E5" i="7"/>
  <c r="G6" i="2" a="1"/>
  <c r="G6" i="2" s="1"/>
  <c r="F6" i="2" a="1"/>
  <c r="F6" i="2" s="1"/>
  <c r="E6" i="2" a="1"/>
  <c r="E6" i="2" s="1"/>
  <c r="G5" i="2" a="1"/>
  <c r="G5" i="2" s="1"/>
  <c r="F5" i="2" a="1"/>
  <c r="F5" i="2" s="1"/>
  <c r="E5" i="2" a="1"/>
  <c r="E5" i="2" s="1"/>
  <c r="G4" i="2" a="1"/>
  <c r="G4" i="2" s="1"/>
  <c r="F4" i="2" a="1"/>
  <c r="F4" i="2" s="1"/>
  <c r="E4" i="2" a="1"/>
  <c r="E4" i="2" s="1"/>
  <c r="C27" i="1"/>
  <c r="D27" i="1" s="1"/>
  <c r="E27" i="1" s="1"/>
  <c r="E12" i="1" a="1"/>
  <c r="E12" i="1" s="1"/>
  <c r="D12" i="1" a="1"/>
  <c r="D12" i="1" s="1"/>
  <c r="C12" i="1" a="1"/>
  <c r="C12" i="1" s="1"/>
  <c r="B12" i="1" a="1"/>
  <c r="B12" i="1" s="1"/>
  <c r="E11" i="1" a="1"/>
  <c r="E11" i="1" s="1"/>
  <c r="D11" i="1" a="1"/>
  <c r="D11" i="1" s="1"/>
  <c r="C11" i="1" a="1"/>
  <c r="C11" i="1" s="1"/>
  <c r="B11" i="1" a="1"/>
  <c r="B11" i="1" s="1"/>
  <c r="E10" i="1" a="1"/>
  <c r="E10" i="1" s="1"/>
  <c r="D10" i="1" a="1"/>
  <c r="D10" i="1" s="1"/>
  <c r="C10" i="1" a="1"/>
  <c r="C10" i="1" s="1"/>
  <c r="B10" i="1" a="1"/>
  <c r="B10" i="1" s="1"/>
  <c r="E9" i="1" a="1"/>
  <c r="E9" i="1" s="1"/>
  <c r="D9" i="1" a="1"/>
  <c r="D9" i="1" s="1"/>
  <c r="C9" i="1" a="1"/>
  <c r="C9" i="1" s="1"/>
  <c r="B9" i="1" a="1"/>
  <c r="B9" i="1" s="1"/>
  <c r="E8" i="1" a="1"/>
  <c r="E8" i="1" s="1"/>
  <c r="D8" i="1" a="1"/>
  <c r="D8" i="1" s="1"/>
  <c r="C8" i="1" a="1"/>
  <c r="C8" i="1" s="1"/>
  <c r="B8" i="1" a="1"/>
  <c r="B8" i="1" s="1"/>
  <c r="E7" i="1" a="1"/>
  <c r="E7" i="1" s="1"/>
  <c r="D7" i="1" a="1"/>
  <c r="D7" i="1" s="1"/>
  <c r="C7" i="1" a="1"/>
  <c r="C7" i="1" s="1"/>
  <c r="B7" i="1" a="1"/>
  <c r="B7" i="1" s="1"/>
  <c r="E6" i="1" a="1"/>
  <c r="E6" i="1" s="1"/>
  <c r="D6" i="1" a="1"/>
  <c r="D6" i="1" s="1"/>
  <c r="C6" i="1" a="1"/>
  <c r="C6" i="1" s="1"/>
  <c r="B6" i="1" a="1"/>
  <c r="B6" i="1" s="1"/>
  <c r="E5" i="1" a="1"/>
  <c r="E5" i="1" s="1"/>
  <c r="D5" i="1" a="1"/>
  <c r="D5" i="1" s="1"/>
  <c r="C5" i="1" a="1"/>
  <c r="C5" i="1" s="1"/>
  <c r="B5" i="1" a="1"/>
  <c r="B5" i="1" s="1"/>
  <c r="E4" i="1" a="1"/>
  <c r="E4" i="1" s="1"/>
  <c r="D4" i="1" a="1"/>
  <c r="D4" i="1" s="1"/>
  <c r="C4" i="1" a="1"/>
  <c r="C4" i="1" s="1"/>
  <c r="B4" i="1" a="1"/>
  <c r="B4" i="1" s="1"/>
  <c r="E3" i="1" a="1"/>
  <c r="E3" i="1" s="1"/>
  <c r="D3" i="1" a="1"/>
  <c r="D3" i="1" s="1"/>
  <c r="C3" i="1" a="1"/>
  <c r="C3" i="1" s="1"/>
  <c r="B3" i="1" a="1"/>
  <c r="B3" i="1" s="1"/>
  <c r="S39" i="2" l="1"/>
  <c r="T43" i="2"/>
  <c r="R55" i="2"/>
  <c r="J55" i="2"/>
  <c r="N55" i="2"/>
  <c r="L55" i="2"/>
  <c r="Q55" i="2"/>
  <c r="G55" i="2"/>
  <c r="K55" i="2"/>
  <c r="H55" i="2"/>
  <c r="O55" i="2"/>
  <c r="F55" i="2"/>
  <c r="P55" i="2"/>
  <c r="M55" i="2"/>
  <c r="I55" i="2"/>
  <c r="U43" i="2" l="1"/>
  <c r="U39" i="2" s="1"/>
  <c r="T3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E23" authorId="0" shapeId="0" xr:uid="{A061BF4D-501E-4D2D-BDEF-359D2AD66B5E}">
      <text>
        <r>
          <rPr>
            <b/>
            <sz val="9"/>
            <color indexed="81"/>
            <rFont val="Tahoma"/>
            <family val="2"/>
          </rPr>
          <t>William:</t>
        </r>
        <r>
          <rPr>
            <sz val="9"/>
            <color indexed="81"/>
            <rFont val="Tahoma"/>
            <family val="2"/>
          </rPr>
          <t xml:space="preserve">
* Note: Numbers are only tracked for the top 5 manufacturers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F57" authorId="0" shapeId="0" xr:uid="{C93818EF-389C-4A9A-B525-9DE1C05EF9FF}">
      <text>
        <r>
          <rPr>
            <b/>
            <sz val="9"/>
            <color indexed="81"/>
            <rFont val="Tahoma"/>
            <family val="2"/>
          </rPr>
          <t>William:</t>
        </r>
        <r>
          <rPr>
            <sz val="9"/>
            <color indexed="81"/>
            <rFont val="Tahoma"/>
            <family val="2"/>
          </rPr>
          <t xml:space="preserve">
Note: All costs are converted to USD. The costs are rough estimates and can vary mission to mission. </t>
        </r>
      </text>
    </comment>
    <comment ref="H57" authorId="0" shapeId="0" xr:uid="{C702D1FF-8C30-413C-9635-95FD4870319D}">
      <text>
        <r>
          <rPr>
            <b/>
            <sz val="9"/>
            <color indexed="81"/>
            <rFont val="Tahoma"/>
            <family val="2"/>
          </rPr>
          <t>William:</t>
        </r>
        <r>
          <rPr>
            <sz val="9"/>
            <color indexed="81"/>
            <rFont val="Tahoma"/>
            <family val="2"/>
          </rPr>
          <t xml:space="preserve">
Gross Mass: 
mo = Gross Mass
mE = Empty Mass
mp = Propellant mass
mPL = Payload mass
mo = mE + mp + mPL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E25" authorId="0" shapeId="0" xr:uid="{9B84EA26-5C7A-440E-A4E1-A3DCF897370E}">
      <text>
        <r>
          <rPr>
            <b/>
            <sz val="9"/>
            <color indexed="81"/>
            <rFont val="Tahoma"/>
            <family val="2"/>
          </rPr>
          <t>William:</t>
        </r>
        <r>
          <rPr>
            <sz val="9"/>
            <color indexed="81"/>
            <rFont val="Tahoma"/>
            <family val="2"/>
          </rPr>
          <t xml:space="preserve">
* Note: Numbers are only tracked for the top 5 manufacturers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49"/>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futureMetadata>
  <cellMetadata count="1">
    <bk>
      <rc t="1" v="0"/>
    </bk>
  </cellMetadata>
  <valueMetadata count="1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valueMetadata>
</metadata>
</file>

<file path=xl/sharedStrings.xml><?xml version="1.0" encoding="utf-8"?>
<sst xmlns="http://schemas.openxmlformats.org/spreadsheetml/2006/main" count="4253" uniqueCount="2372">
  <si>
    <t>Company Name</t>
  </si>
  <si>
    <t>Ticker</t>
  </si>
  <si>
    <t>Price</t>
  </si>
  <si>
    <t>Marketcap</t>
  </si>
  <si>
    <t>Net Cash</t>
  </si>
  <si>
    <t>NEC</t>
  </si>
  <si>
    <t>Intel</t>
  </si>
  <si>
    <t xml:space="preserve">Intel </t>
  </si>
  <si>
    <t>TSMC</t>
  </si>
  <si>
    <t>Toshiba</t>
  </si>
  <si>
    <t>Samsung</t>
  </si>
  <si>
    <t>Hitachi</t>
  </si>
  <si>
    <t>Texas Instruments</t>
  </si>
  <si>
    <t>SK Hynix</t>
  </si>
  <si>
    <t>Qualcomm</t>
  </si>
  <si>
    <t>Motorola</t>
  </si>
  <si>
    <t>Micron</t>
  </si>
  <si>
    <t>Fujitsu</t>
  </si>
  <si>
    <t>Renesas</t>
  </si>
  <si>
    <t>Broadcom</t>
  </si>
  <si>
    <t>Mitsubishi</t>
  </si>
  <si>
    <t>STMicro</t>
  </si>
  <si>
    <t>NVIDIA</t>
  </si>
  <si>
    <t>Philips</t>
  </si>
  <si>
    <t>Infineon</t>
  </si>
  <si>
    <t>Hynix</t>
  </si>
  <si>
    <t>Applied Materials</t>
  </si>
  <si>
    <t>Panasonic</t>
  </si>
  <si>
    <t>Historic Competition</t>
  </si>
  <si>
    <t>Marketcap *in millions</t>
  </si>
  <si>
    <t>SO *in millions</t>
  </si>
  <si>
    <t>Launchers</t>
  </si>
  <si>
    <t>Astra Space</t>
  </si>
  <si>
    <t>Rocket Lab</t>
  </si>
  <si>
    <t>Virgin Galactic</t>
  </si>
  <si>
    <t>Earth Observation</t>
  </si>
  <si>
    <t>Name</t>
  </si>
  <si>
    <t>Total</t>
  </si>
  <si>
    <t>Google</t>
  </si>
  <si>
    <t>Microsoft</t>
  </si>
  <si>
    <t>Meta</t>
  </si>
  <si>
    <t>AWS</t>
  </si>
  <si>
    <t>Oracle</t>
  </si>
  <si>
    <t>SAP</t>
  </si>
  <si>
    <t>Salesforce</t>
  </si>
  <si>
    <t>Adobe</t>
  </si>
  <si>
    <t>TikTok</t>
  </si>
  <si>
    <t>IBM</t>
  </si>
  <si>
    <t>Snowflake</t>
  </si>
  <si>
    <t>Veeva</t>
  </si>
  <si>
    <t>ServiceNow</t>
  </si>
  <si>
    <t>Cadence</t>
  </si>
  <si>
    <t>Constellation</t>
  </si>
  <si>
    <t>Stripe</t>
  </si>
  <si>
    <t>OpenAI</t>
  </si>
  <si>
    <t>Atlassian</t>
  </si>
  <si>
    <t>Workday</t>
  </si>
  <si>
    <t>Datadog</t>
  </si>
  <si>
    <t>Zoom</t>
  </si>
  <si>
    <t>Year</t>
  </si>
  <si>
    <t>MC</t>
  </si>
  <si>
    <t>NC</t>
  </si>
  <si>
    <t>EV</t>
  </si>
  <si>
    <t>SO</t>
  </si>
  <si>
    <t>Update</t>
  </si>
  <si>
    <t>Last</t>
  </si>
  <si>
    <t>Verizon</t>
  </si>
  <si>
    <t>VZ</t>
  </si>
  <si>
    <t>Q322</t>
  </si>
  <si>
    <t>AT&amp;T</t>
  </si>
  <si>
    <t>T</t>
  </si>
  <si>
    <t>T-Mobile US</t>
  </si>
  <si>
    <t>TMUS</t>
  </si>
  <si>
    <t>Comcast</t>
  </si>
  <si>
    <t>CMCSA</t>
  </si>
  <si>
    <t>China Mobile</t>
  </si>
  <si>
    <t>941 HK</t>
  </si>
  <si>
    <t>American Tower</t>
  </si>
  <si>
    <t>AMT</t>
  </si>
  <si>
    <t>NTT</t>
  </si>
  <si>
    <t>9432 JP</t>
  </si>
  <si>
    <t>Deutsche Telekom</t>
  </si>
  <si>
    <t>DTE GR</t>
  </si>
  <si>
    <t>Charter</t>
  </si>
  <si>
    <t>CHTR</t>
  </si>
  <si>
    <t>Crown Castle</t>
  </si>
  <si>
    <t>CCI</t>
  </si>
  <si>
    <t>KDDI</t>
  </si>
  <si>
    <t>9433 JP</t>
  </si>
  <si>
    <t>Naspers</t>
  </si>
  <si>
    <t>NPN SJ</t>
  </si>
  <si>
    <t>Etisalat</t>
  </si>
  <si>
    <t>ETISALAT</t>
  </si>
  <si>
    <t>America Movil</t>
  </si>
  <si>
    <t>AMXL MM</t>
  </si>
  <si>
    <t>Saudi Telecom</t>
  </si>
  <si>
    <t>STC AB</t>
  </si>
  <si>
    <t>Oriental Land</t>
  </si>
  <si>
    <t>4661 JP</t>
  </si>
  <si>
    <t>China Telecom</t>
  </si>
  <si>
    <t>728 HK</t>
  </si>
  <si>
    <t>Bharti Airtel</t>
  </si>
  <si>
    <t>BHARTI IN</t>
  </si>
  <si>
    <t>BCE</t>
  </si>
  <si>
    <t>BCE CN</t>
  </si>
  <si>
    <t>East Money</t>
  </si>
  <si>
    <t>300059 CH</t>
  </si>
  <si>
    <t>Vodafone</t>
  </si>
  <si>
    <t>VOD LN</t>
  </si>
  <si>
    <t>SBA Communications</t>
  </si>
  <si>
    <t>SBAC</t>
  </si>
  <si>
    <t>Chunghwa Telecom</t>
  </si>
  <si>
    <t>2412 TT</t>
  </si>
  <si>
    <t>Singapore Telecom</t>
  </si>
  <si>
    <t>ST SP</t>
  </si>
  <si>
    <t>Telstra</t>
  </si>
  <si>
    <t>TLS AU</t>
  </si>
  <si>
    <t>Telus</t>
  </si>
  <si>
    <t>T CN</t>
  </si>
  <si>
    <t>Cellnex</t>
  </si>
  <si>
    <t>CLNX</t>
  </si>
  <si>
    <t>Orange</t>
  </si>
  <si>
    <t>ORA FP</t>
  </si>
  <si>
    <t>Swisscom</t>
  </si>
  <si>
    <t>SCMN SW</t>
  </si>
  <si>
    <t>Telekom Indonesia</t>
  </si>
  <si>
    <t>TLKM IJ</t>
  </si>
  <si>
    <t>Telefonica</t>
  </si>
  <si>
    <t>TEF SM</t>
  </si>
  <si>
    <t>Rogers</t>
  </si>
  <si>
    <t>RCI/B CN</t>
  </si>
  <si>
    <t>China Tower</t>
  </si>
  <si>
    <t>788 HK</t>
  </si>
  <si>
    <t>Disney</t>
  </si>
  <si>
    <t>DIS</t>
  </si>
  <si>
    <t>Sony</t>
  </si>
  <si>
    <t>6758 JP</t>
  </si>
  <si>
    <t>Netflix</t>
  </si>
  <si>
    <t>NFLX</t>
  </si>
  <si>
    <t>Universal Music</t>
  </si>
  <si>
    <t>UMG NA</t>
  </si>
  <si>
    <t>Warner Brothers Discovery</t>
  </si>
  <si>
    <t>WBD</t>
  </si>
  <si>
    <t>RELX</t>
  </si>
  <si>
    <t>REL LN</t>
  </si>
  <si>
    <t>Moody's</t>
  </si>
  <si>
    <t>MCO</t>
  </si>
  <si>
    <t>Thomson Reuters</t>
  </si>
  <si>
    <t>TRI CN</t>
  </si>
  <si>
    <t>Wolters Kluwer</t>
  </si>
  <si>
    <t>WKL NA</t>
  </si>
  <si>
    <t>Sirius XM</t>
  </si>
  <si>
    <t>SIRI</t>
  </si>
  <si>
    <t>Costar</t>
  </si>
  <si>
    <t>CSGP</t>
  </si>
  <si>
    <t>Equifax</t>
  </si>
  <si>
    <t>EFX</t>
  </si>
  <si>
    <t>MC *in millions</t>
  </si>
  <si>
    <t>Founded</t>
  </si>
  <si>
    <t>Cisco</t>
  </si>
  <si>
    <t>CSCO</t>
  </si>
  <si>
    <t>Marvel</t>
  </si>
  <si>
    <t>MRVL</t>
  </si>
  <si>
    <t>MSI</t>
  </si>
  <si>
    <t>Juniper</t>
  </si>
  <si>
    <t>JNPR</t>
  </si>
  <si>
    <t>Arista</t>
  </si>
  <si>
    <t>ANET</t>
  </si>
  <si>
    <t>Nokia</t>
  </si>
  <si>
    <t>NOKIA FH</t>
  </si>
  <si>
    <t>Ericsson</t>
  </si>
  <si>
    <t>ERICB SS</t>
  </si>
  <si>
    <t>S/O</t>
  </si>
  <si>
    <t>NPV</t>
  </si>
  <si>
    <t>Upside</t>
  </si>
  <si>
    <t>Discount</t>
  </si>
  <si>
    <t>Terminal</t>
  </si>
  <si>
    <t>ROIC</t>
  </si>
  <si>
    <t>Apple</t>
  </si>
  <si>
    <t>AAPL</t>
  </si>
  <si>
    <t>Q123</t>
  </si>
  <si>
    <t>005930 KS</t>
  </si>
  <si>
    <t>Midea Group</t>
  </si>
  <si>
    <t>000333 CH</t>
  </si>
  <si>
    <t>Hon Hai</t>
  </si>
  <si>
    <t>2317 TT</t>
  </si>
  <si>
    <t>6501 JP</t>
  </si>
  <si>
    <t>Hangzhou Hikvision</t>
  </si>
  <si>
    <t>002415 CH</t>
  </si>
  <si>
    <t>Xiaomi</t>
  </si>
  <si>
    <t>1810 HK</t>
  </si>
  <si>
    <t>HP</t>
  </si>
  <si>
    <t>HPQ</t>
  </si>
  <si>
    <t>Dell</t>
  </si>
  <si>
    <t>DELL</t>
  </si>
  <si>
    <t>Canon</t>
  </si>
  <si>
    <t>7751 JP</t>
  </si>
  <si>
    <t>Foxconn</t>
  </si>
  <si>
    <t>601138 CH</t>
  </si>
  <si>
    <t>FujiFilm</t>
  </si>
  <si>
    <t>4901 JP</t>
  </si>
  <si>
    <t>6702 JP</t>
  </si>
  <si>
    <t>Lenovo</t>
  </si>
  <si>
    <t>Tesla</t>
  </si>
  <si>
    <t>TSLA</t>
  </si>
  <si>
    <t>Berkshire Hathaway</t>
  </si>
  <si>
    <t>BRK/A</t>
  </si>
  <si>
    <t>Q421</t>
  </si>
  <si>
    <t>BRK/B</t>
  </si>
  <si>
    <t>Toyota</t>
  </si>
  <si>
    <t>TM</t>
  </si>
  <si>
    <t>Reliance</t>
  </si>
  <si>
    <t>RIL IN</t>
  </si>
  <si>
    <t>Contemporary Amperex</t>
  </si>
  <si>
    <t>300750 CH</t>
  </si>
  <si>
    <t>Linde</t>
  </si>
  <si>
    <t>LIN</t>
  </si>
  <si>
    <t>Raytheon</t>
  </si>
  <si>
    <t>RTX</t>
  </si>
  <si>
    <t>Byd Co</t>
  </si>
  <si>
    <t>1211 HK</t>
  </si>
  <si>
    <t>Union Pac</t>
  </si>
  <si>
    <t>UNP</t>
  </si>
  <si>
    <t>Honeywell</t>
  </si>
  <si>
    <t>HON</t>
  </si>
  <si>
    <t>BHP Group</t>
  </si>
  <si>
    <t>BHP AU</t>
  </si>
  <si>
    <t>Lockheed Martin</t>
  </si>
  <si>
    <t>LMT</t>
  </si>
  <si>
    <t>Caterpiller</t>
  </si>
  <si>
    <t>CAT</t>
  </si>
  <si>
    <t>Rio Tinto</t>
  </si>
  <si>
    <t>RIO AU</t>
  </si>
  <si>
    <t>Deere</t>
  </si>
  <si>
    <t>DE</t>
  </si>
  <si>
    <t>Keyence</t>
  </si>
  <si>
    <t>6861 JP</t>
  </si>
  <si>
    <t>Porsche</t>
  </si>
  <si>
    <t>P911 GR</t>
  </si>
  <si>
    <t>Boeing</t>
  </si>
  <si>
    <t>BA</t>
  </si>
  <si>
    <t>Airbus</t>
  </si>
  <si>
    <t>AIR FP</t>
  </si>
  <si>
    <t>Volkswagen</t>
  </si>
  <si>
    <t>VOW GR</t>
  </si>
  <si>
    <t>Siemens</t>
  </si>
  <si>
    <t>SIE GR</t>
  </si>
  <si>
    <t>Canadian National Railway</t>
  </si>
  <si>
    <t>CNR CN</t>
  </si>
  <si>
    <t>SABIC</t>
  </si>
  <si>
    <t>SABIC AB</t>
  </si>
  <si>
    <t>3M</t>
  </si>
  <si>
    <t>MMM</t>
  </si>
  <si>
    <t>Northrop Grumman</t>
  </si>
  <si>
    <t>NOC</t>
  </si>
  <si>
    <t>General Electric</t>
  </si>
  <si>
    <t>GE</t>
  </si>
  <si>
    <t>Schneider Electric</t>
  </si>
  <si>
    <t>SU FP</t>
  </si>
  <si>
    <t>Air Liquide</t>
  </si>
  <si>
    <t>AI FP</t>
  </si>
  <si>
    <t>Canadian Pacific</t>
  </si>
  <si>
    <t>CP CN</t>
  </si>
  <si>
    <t>Sherman-Williams</t>
  </si>
  <si>
    <t>SHW</t>
  </si>
  <si>
    <t>Vale</t>
  </si>
  <si>
    <t>VALE3 BZ</t>
  </si>
  <si>
    <t>Glencore</t>
  </si>
  <si>
    <t>GLEN LN</t>
  </si>
  <si>
    <t>Waste Management</t>
  </si>
  <si>
    <t>WM</t>
  </si>
  <si>
    <t>CSX</t>
  </si>
  <si>
    <t>General Dynamics</t>
  </si>
  <si>
    <t>GD</t>
  </si>
  <si>
    <t>Mercedes-Benz</t>
  </si>
  <si>
    <t>MBG GR</t>
  </si>
  <si>
    <t>Illinois Tool Works</t>
  </si>
  <si>
    <t>ITW</t>
  </si>
  <si>
    <t>Norfolk Southern</t>
  </si>
  <si>
    <t>NSC</t>
  </si>
  <si>
    <t>ABB</t>
  </si>
  <si>
    <t>ABBN SW</t>
  </si>
  <si>
    <t>Vinci</t>
  </si>
  <si>
    <t>DG FP</t>
  </si>
  <si>
    <t>Eaton</t>
  </si>
  <si>
    <t>ETN</t>
  </si>
  <si>
    <t>Air Products</t>
  </si>
  <si>
    <t>APD</t>
  </si>
  <si>
    <t>General Motors</t>
  </si>
  <si>
    <t>GM</t>
  </si>
  <si>
    <t>BMW</t>
  </si>
  <si>
    <t>BMW GR</t>
  </si>
  <si>
    <t>Shin-Etsu Chemical</t>
  </si>
  <si>
    <t>4063 JP</t>
  </si>
  <si>
    <t>Ford Motor</t>
  </si>
  <si>
    <t>F</t>
  </si>
  <si>
    <t>Emerson Electric</t>
  </si>
  <si>
    <t>EMR</t>
  </si>
  <si>
    <t>Daikin</t>
  </si>
  <si>
    <t>6367 JP</t>
  </si>
  <si>
    <t>Atlas Copco</t>
  </si>
  <si>
    <t>ATCOA SS</t>
  </si>
  <si>
    <t>ITC Ltd</t>
  </si>
  <si>
    <t>ITC IN</t>
  </si>
  <si>
    <t>Kimberly-Clark</t>
  </si>
  <si>
    <t>KMB</t>
  </si>
  <si>
    <t>Safran</t>
  </si>
  <si>
    <t>SAF FP</t>
  </si>
  <si>
    <t>Honda</t>
  </si>
  <si>
    <t>7267 JP</t>
  </si>
  <si>
    <t>Denso</t>
  </si>
  <si>
    <t>6902 JP</t>
  </si>
  <si>
    <t>Roper</t>
  </si>
  <si>
    <t>ROP</t>
  </si>
  <si>
    <t>Wanhua Chemical</t>
  </si>
  <si>
    <t>600309 CH</t>
  </si>
  <si>
    <t>8058 JP</t>
  </si>
  <si>
    <t>Norilsk Nickel</t>
  </si>
  <si>
    <t>GMKN RM</t>
  </si>
  <si>
    <t>Nutrien</t>
  </si>
  <si>
    <t>NTR CN</t>
  </si>
  <si>
    <t>Li Auto</t>
  </si>
  <si>
    <t>LI</t>
  </si>
  <si>
    <t>Nidec</t>
  </si>
  <si>
    <t>6594 JP</t>
  </si>
  <si>
    <t>Cintas</t>
  </si>
  <si>
    <t>CTAS</t>
  </si>
  <si>
    <t>Amphenol</t>
  </si>
  <si>
    <t>APH</t>
  </si>
  <si>
    <t>BASF</t>
  </si>
  <si>
    <t>BAS GR</t>
  </si>
  <si>
    <t>Stellantis</t>
  </si>
  <si>
    <t>STLA</t>
  </si>
  <si>
    <t>Corteva</t>
  </si>
  <si>
    <t>CTVA</t>
  </si>
  <si>
    <t>Freeport-McMoran</t>
  </si>
  <si>
    <t>FCX</t>
  </si>
  <si>
    <t>TE Connectivity</t>
  </si>
  <si>
    <t>TEL</t>
  </si>
  <si>
    <t>Anglo American</t>
  </si>
  <si>
    <t>AAL LN</t>
  </si>
  <si>
    <t>Great Wall Motor</t>
  </si>
  <si>
    <t>2333 HK</t>
  </si>
  <si>
    <t>Murata Manufacturing</t>
  </si>
  <si>
    <t>6981 JP</t>
  </si>
  <si>
    <t>Souther Copper Corporation</t>
  </si>
  <si>
    <t>SCCO</t>
  </si>
  <si>
    <t>Dow</t>
  </si>
  <si>
    <t>DOW</t>
  </si>
  <si>
    <t>Asian Paints</t>
  </si>
  <si>
    <t>APNT IN</t>
  </si>
  <si>
    <t>Ferrari</t>
  </si>
  <si>
    <t>RACE</t>
  </si>
  <si>
    <t>Wesfarmers</t>
  </si>
  <si>
    <t>WES AU</t>
  </si>
  <si>
    <t>Sika AG</t>
  </si>
  <si>
    <t>SIKA SW</t>
  </si>
  <si>
    <t>Nio</t>
  </si>
  <si>
    <t>NIO</t>
  </si>
  <si>
    <t>Luxshare Precision</t>
  </si>
  <si>
    <t>002475 CH</t>
  </si>
  <si>
    <t>Adani Enterprises</t>
  </si>
  <si>
    <t>ADE IN</t>
  </si>
  <si>
    <t>Beijing-Shanghai High-Speed Railway</t>
  </si>
  <si>
    <t>601816 CH</t>
  </si>
  <si>
    <t>Fortescue Metals</t>
  </si>
  <si>
    <t>FMG AU</t>
  </si>
  <si>
    <t>Hoya</t>
  </si>
  <si>
    <t>7741 JP</t>
  </si>
  <si>
    <t>Inner Mongolia Yili</t>
  </si>
  <si>
    <t>600887 CH</t>
  </si>
  <si>
    <t>Maruti Suzuki</t>
  </si>
  <si>
    <t>MSIL IN</t>
  </si>
  <si>
    <t>Lucid Group</t>
  </si>
  <si>
    <t>LCID</t>
  </si>
  <si>
    <t>MTR</t>
  </si>
  <si>
    <t>66 HK</t>
  </si>
  <si>
    <t>Johnson Controls</t>
  </si>
  <si>
    <t>JCI</t>
  </si>
  <si>
    <t>Haier Smart Home</t>
  </si>
  <si>
    <t>600690 CH</t>
  </si>
  <si>
    <t>Volvo</t>
  </si>
  <si>
    <t>VOLVB SS</t>
  </si>
  <si>
    <t>Parker Hannifin</t>
  </si>
  <si>
    <t>PH</t>
  </si>
  <si>
    <t>Zijin Mining</t>
  </si>
  <si>
    <t>2899 HK</t>
  </si>
  <si>
    <t>Yunnan Energy</t>
  </si>
  <si>
    <t>002812 CH</t>
  </si>
  <si>
    <t>Fanuc</t>
  </si>
  <si>
    <t>6954 JP</t>
  </si>
  <si>
    <t>Carrier Global</t>
  </si>
  <si>
    <t>CARR</t>
  </si>
  <si>
    <t>Trane Technologies</t>
  </si>
  <si>
    <t>TT</t>
  </si>
  <si>
    <t>Nari Technology</t>
  </si>
  <si>
    <t>600406 CH</t>
  </si>
  <si>
    <t>Saudi Arabian Mining</t>
  </si>
  <si>
    <t>MAADEN AB</t>
  </si>
  <si>
    <t>Hyundai</t>
  </si>
  <si>
    <t>005380 KS</t>
  </si>
  <si>
    <t>Larsen &amp; Toubro</t>
  </si>
  <si>
    <t>LT IN</t>
  </si>
  <si>
    <t>BAE Systems</t>
  </si>
  <si>
    <t>BA/ LN</t>
  </si>
  <si>
    <t>Grupo Mexico</t>
  </si>
  <si>
    <t>GMEXICOB MM</t>
  </si>
  <si>
    <t>Otis Worldwide</t>
  </si>
  <si>
    <t>OTIS</t>
  </si>
  <si>
    <t>TransDigm</t>
  </si>
  <si>
    <t>TDG</t>
  </si>
  <si>
    <t>Nucor</t>
  </si>
  <si>
    <t>NUE</t>
  </si>
  <si>
    <t>SMC Corp</t>
  </si>
  <si>
    <t>6273 JP</t>
  </si>
  <si>
    <t>EVE Energy</t>
  </si>
  <si>
    <t>300014 CH</t>
  </si>
  <si>
    <t>Tianqi Lithium</t>
  </si>
  <si>
    <t>002466 CH</t>
  </si>
  <si>
    <t>Samsung SDI</t>
  </si>
  <si>
    <t>006400 KS</t>
  </si>
  <si>
    <t>Rivian</t>
  </si>
  <si>
    <t>RIVN</t>
  </si>
  <si>
    <t>Gree Electric</t>
  </si>
  <si>
    <t>000651 CH</t>
  </si>
  <si>
    <t>Corning</t>
  </si>
  <si>
    <t>GLW</t>
  </si>
  <si>
    <t>SAIC Motor</t>
  </si>
  <si>
    <t>600104 CH</t>
  </si>
  <si>
    <t>PACCAR</t>
  </si>
  <si>
    <t>PCAR</t>
  </si>
  <si>
    <t>Ganfeng Lithium</t>
  </si>
  <si>
    <t>002460 CH</t>
  </si>
  <si>
    <t>Barrick Gold</t>
  </si>
  <si>
    <t>ABX CN</t>
  </si>
  <si>
    <t>Dupont De Nemour</t>
  </si>
  <si>
    <t>DD</t>
  </si>
  <si>
    <t>LyondellBasell</t>
  </si>
  <si>
    <t>LYB</t>
  </si>
  <si>
    <t>Cummins</t>
  </si>
  <si>
    <t>CMI</t>
  </si>
  <si>
    <t>Fastenal</t>
  </si>
  <si>
    <t>FAST</t>
  </si>
  <si>
    <t>PPG Industries</t>
  </si>
  <si>
    <t>PPG</t>
  </si>
  <si>
    <t>Sungrow Power</t>
  </si>
  <si>
    <t>300274 CH</t>
  </si>
  <si>
    <t>LG Chem</t>
  </si>
  <si>
    <t>051910 KS</t>
  </si>
  <si>
    <t>TCL Zhonghuan</t>
  </si>
  <si>
    <t>002129 CH</t>
  </si>
  <si>
    <t>Henkel</t>
  </si>
  <si>
    <t>HEN3 GR</t>
  </si>
  <si>
    <t>Thales</t>
  </si>
  <si>
    <t>HO FP</t>
  </si>
  <si>
    <t>Enphase</t>
  </si>
  <si>
    <t>ENPH</t>
  </si>
  <si>
    <t>CRH</t>
  </si>
  <si>
    <t>CRH ID</t>
  </si>
  <si>
    <t>Weyerhaeuser</t>
  </si>
  <si>
    <t>WY</t>
  </si>
  <si>
    <t>Dr Horton</t>
  </si>
  <si>
    <t>DHI</t>
  </si>
  <si>
    <t>Holcim</t>
  </si>
  <si>
    <t>HOLN SW</t>
  </si>
  <si>
    <t>Keysight</t>
  </si>
  <si>
    <t>KEYS</t>
  </si>
  <si>
    <t>Bridgestone</t>
  </si>
  <si>
    <t>5108 JP</t>
  </si>
  <si>
    <t>Ametek</t>
  </si>
  <si>
    <t>AME</t>
  </si>
  <si>
    <t>Conch Cement</t>
  </si>
  <si>
    <t>914 HK</t>
  </si>
  <si>
    <t>Xpeng</t>
  </si>
  <si>
    <t>XPEV</t>
  </si>
  <si>
    <t>DSM</t>
  </si>
  <si>
    <t>DSM NA</t>
  </si>
  <si>
    <t>JA Solar Technology</t>
  </si>
  <si>
    <t>002459 CH</t>
  </si>
  <si>
    <t>Aptiv</t>
  </si>
  <si>
    <t>APTV</t>
  </si>
  <si>
    <t>Shenzhen Innovance</t>
  </si>
  <si>
    <t>300124 CH</t>
  </si>
  <si>
    <t>Kone</t>
  </si>
  <si>
    <t>KNEBV FH</t>
  </si>
  <si>
    <t>Ferguson</t>
  </si>
  <si>
    <t>FERG</t>
  </si>
  <si>
    <t>Franco-Nevada</t>
  </si>
  <si>
    <t>FNV CN</t>
  </si>
  <si>
    <t>Kia</t>
  </si>
  <si>
    <t>000270 KS</t>
  </si>
  <si>
    <t>Qinghai Salt</t>
  </si>
  <si>
    <t>000792 CH</t>
  </si>
  <si>
    <t>Industries Qatar</t>
  </si>
  <si>
    <t>IQCD QD</t>
  </si>
  <si>
    <t>Assa Abloy</t>
  </si>
  <si>
    <t>ASSAB SS</t>
  </si>
  <si>
    <t>Trina Solar</t>
  </si>
  <si>
    <t>688599 CH</t>
  </si>
  <si>
    <t>Albemarle</t>
  </si>
  <si>
    <t>ALB</t>
  </si>
  <si>
    <t>Soquimich</t>
  </si>
  <si>
    <t>SQM/B CI</t>
  </si>
  <si>
    <t>WW Grainger</t>
  </si>
  <si>
    <t>GWW</t>
  </si>
  <si>
    <t>Borouge</t>
  </si>
  <si>
    <t>BOROUGE UH</t>
  </si>
  <si>
    <t>Chongqing Changan</t>
  </si>
  <si>
    <t>200265 CH</t>
  </si>
  <si>
    <t>Central Japan Railway</t>
  </si>
  <si>
    <t>9022 JP</t>
  </si>
  <si>
    <t>China Rail</t>
  </si>
  <si>
    <t>390 HK</t>
  </si>
  <si>
    <t>Mitsubishi Electric</t>
  </si>
  <si>
    <t>6503 JP</t>
  </si>
  <si>
    <t>Lennar</t>
  </si>
  <si>
    <t>LEN</t>
  </si>
  <si>
    <t>Sany Heavy</t>
  </si>
  <si>
    <t>600031 CH</t>
  </si>
  <si>
    <t>Vestas Wind</t>
  </si>
  <si>
    <t>VWS DC</t>
  </si>
  <si>
    <t>Services</t>
  </si>
  <si>
    <t>EV/E 22</t>
  </si>
  <si>
    <t>EV/E 23</t>
  </si>
  <si>
    <t>EV/E 24</t>
  </si>
  <si>
    <t>EPS 22</t>
  </si>
  <si>
    <t>Accenture</t>
  </si>
  <si>
    <t>ACN US</t>
  </si>
  <si>
    <t>UPS</t>
  </si>
  <si>
    <t>UPS US</t>
  </si>
  <si>
    <t>Tata Consultancy</t>
  </si>
  <si>
    <t>TCS IN</t>
  </si>
  <si>
    <t>Infosys</t>
  </si>
  <si>
    <t>INFO IN</t>
  </si>
  <si>
    <t>Fedex</t>
  </si>
  <si>
    <t>FDX</t>
  </si>
  <si>
    <t>Recruit Holdings</t>
  </si>
  <si>
    <t>6098 JP</t>
  </si>
  <si>
    <t>Marriott</t>
  </si>
  <si>
    <t>MAR</t>
  </si>
  <si>
    <t>Hapag-Lloyd</t>
  </si>
  <si>
    <t>HLAG GR</t>
  </si>
  <si>
    <t>Deutsche Post</t>
  </si>
  <si>
    <t>DPW GR</t>
  </si>
  <si>
    <t>Sysco</t>
  </si>
  <si>
    <t>SYY</t>
  </si>
  <si>
    <t>Ecolab</t>
  </si>
  <si>
    <t>ECL</t>
  </si>
  <si>
    <t>Maersk</t>
  </si>
  <si>
    <t>MAERSKB DC</t>
  </si>
  <si>
    <t>Itochu</t>
  </si>
  <si>
    <t>8001 JP</t>
  </si>
  <si>
    <t>Newmont</t>
  </si>
  <si>
    <t>NEM</t>
  </si>
  <si>
    <t>L3Harris</t>
  </si>
  <si>
    <t>LHX</t>
  </si>
  <si>
    <t>Republic Services</t>
  </si>
  <si>
    <t>RSG</t>
  </si>
  <si>
    <t>Compass Group</t>
  </si>
  <si>
    <t>CPG LN</t>
  </si>
  <si>
    <t>S F Holding Co</t>
  </si>
  <si>
    <t>002352 CH</t>
  </si>
  <si>
    <t>Cognizant</t>
  </si>
  <si>
    <t>CTSH</t>
  </si>
  <si>
    <t>Mitsui</t>
  </si>
  <si>
    <t>8031 JP</t>
  </si>
  <si>
    <t>DSV</t>
  </si>
  <si>
    <t>DSV DC</t>
  </si>
  <si>
    <t>China State Construction</t>
  </si>
  <si>
    <t>601668 CH</t>
  </si>
  <si>
    <t>Waste Connection</t>
  </si>
  <si>
    <t>WCN CN</t>
  </si>
  <si>
    <t>Cosco Shipping</t>
  </si>
  <si>
    <t>1919 HK</t>
  </si>
  <si>
    <t>HCL Tech</t>
  </si>
  <si>
    <t>HCLT IN</t>
  </si>
  <si>
    <t>Transurban</t>
  </si>
  <si>
    <t>TCL AU</t>
  </si>
  <si>
    <t>Old Dominion</t>
  </si>
  <si>
    <t>ODFL</t>
  </si>
  <si>
    <t>Kuehne &amp; Nagel</t>
  </si>
  <si>
    <t>KNIN SW</t>
  </si>
  <si>
    <t>CapGemini</t>
  </si>
  <si>
    <t>CAP FP</t>
  </si>
  <si>
    <t>Airports of Thailand</t>
  </si>
  <si>
    <t>AOT TB</t>
  </si>
  <si>
    <t>Wipro</t>
  </si>
  <si>
    <t>WPRO IN</t>
  </si>
  <si>
    <t>Japan Post</t>
  </si>
  <si>
    <t>6178 JP</t>
  </si>
  <si>
    <t>Southwest Air</t>
  </si>
  <si>
    <t>LUV</t>
  </si>
  <si>
    <t>Extra Space Storage</t>
  </si>
  <si>
    <t>EXR</t>
  </si>
  <si>
    <t>Layer</t>
  </si>
  <si>
    <t>Type</t>
  </si>
  <si>
    <t>Originator</t>
  </si>
  <si>
    <t>Blockchain</t>
  </si>
  <si>
    <t>Bitcoin</t>
  </si>
  <si>
    <t>BTC</t>
  </si>
  <si>
    <t>Value</t>
  </si>
  <si>
    <t>Nakamoto</t>
  </si>
  <si>
    <t>Layer 1</t>
  </si>
  <si>
    <t>Ethereum</t>
  </si>
  <si>
    <t>ETH</t>
  </si>
  <si>
    <t>Compute</t>
  </si>
  <si>
    <t>Buterin</t>
  </si>
  <si>
    <t>Tether</t>
  </si>
  <si>
    <t>USDT</t>
  </si>
  <si>
    <t>Stablecoin</t>
  </si>
  <si>
    <t>Bitfinex</t>
  </si>
  <si>
    <t>Various</t>
  </si>
  <si>
    <t>BNB</t>
  </si>
  <si>
    <t>USD Coin</t>
  </si>
  <si>
    <t>USDC</t>
  </si>
  <si>
    <t>Coinbase</t>
  </si>
  <si>
    <t>XRP</t>
  </si>
  <si>
    <t>Aptos</t>
  </si>
  <si>
    <t>APT</t>
  </si>
  <si>
    <t>Binance USD</t>
  </si>
  <si>
    <t>BUSD</t>
  </si>
  <si>
    <t>Cardano</t>
  </si>
  <si>
    <t>ADA</t>
  </si>
  <si>
    <t>Dogecoin</t>
  </si>
  <si>
    <t>DOGE</t>
  </si>
  <si>
    <t>Markus, Palmer</t>
  </si>
  <si>
    <t>Polygon</t>
  </si>
  <si>
    <t>MATIC</t>
  </si>
  <si>
    <t>Solana</t>
  </si>
  <si>
    <t>SOL</t>
  </si>
  <si>
    <t>Polkadot</t>
  </si>
  <si>
    <t>DOT</t>
  </si>
  <si>
    <t>Litecoin</t>
  </si>
  <si>
    <t>LTC</t>
  </si>
  <si>
    <t>Avalanche</t>
  </si>
  <si>
    <t>AVAX</t>
  </si>
  <si>
    <t>Shiba Inu</t>
  </si>
  <si>
    <t>SHIB</t>
  </si>
  <si>
    <t>Dai</t>
  </si>
  <si>
    <t>DAI</t>
  </si>
  <si>
    <t>Tron</t>
  </si>
  <si>
    <t>TRX</t>
  </si>
  <si>
    <t>Uniswap</t>
  </si>
  <si>
    <t>UNI</t>
  </si>
  <si>
    <t>Exchange</t>
  </si>
  <si>
    <t>Wrapped Bitcoin</t>
  </si>
  <si>
    <t>WBTC</t>
  </si>
  <si>
    <t>Wrapped</t>
  </si>
  <si>
    <t>Cosmos</t>
  </si>
  <si>
    <t>ATOM</t>
  </si>
  <si>
    <t>Chainlink</t>
  </si>
  <si>
    <t>LINK</t>
  </si>
  <si>
    <t>Unus Sed Leo</t>
  </si>
  <si>
    <t>LEO</t>
  </si>
  <si>
    <t>Monero</t>
  </si>
  <si>
    <t>XMR</t>
  </si>
  <si>
    <t>Privacy</t>
  </si>
  <si>
    <t>Ethereum Classic</t>
  </si>
  <si>
    <t>ETC</t>
  </si>
  <si>
    <t>Toncoin</t>
  </si>
  <si>
    <t>TON</t>
  </si>
  <si>
    <t>Bitcoin Cash</t>
  </si>
  <si>
    <t>BCH</t>
  </si>
  <si>
    <t>Fork</t>
  </si>
  <si>
    <t>Stellar</t>
  </si>
  <si>
    <t>XLM</t>
  </si>
  <si>
    <t>OKB</t>
  </si>
  <si>
    <t>ApeCoin</t>
  </si>
  <si>
    <t>APE</t>
  </si>
  <si>
    <t>GameFi</t>
  </si>
  <si>
    <t>Near</t>
  </si>
  <si>
    <t>NEAR</t>
  </si>
  <si>
    <t>Cronos</t>
  </si>
  <si>
    <t>CRO</t>
  </si>
  <si>
    <t>Filecoin</t>
  </si>
  <si>
    <t>FIL</t>
  </si>
  <si>
    <t>Storage</t>
  </si>
  <si>
    <t>Algorand</t>
  </si>
  <si>
    <t>ALGO</t>
  </si>
  <si>
    <t>Quant</t>
  </si>
  <si>
    <t>QNT</t>
  </si>
  <si>
    <t>VeChain</t>
  </si>
  <si>
    <t>VET</t>
  </si>
  <si>
    <t>Internet Computer</t>
  </si>
  <si>
    <t>ICP</t>
  </si>
  <si>
    <t>Hedera</t>
  </si>
  <si>
    <t>HBAR</t>
  </si>
  <si>
    <t>Decentraland</t>
  </si>
  <si>
    <t>MANA</t>
  </si>
  <si>
    <t xml:space="preserve">Aave </t>
  </si>
  <si>
    <t>AAVE</t>
  </si>
  <si>
    <t>Axie Infinity</t>
  </si>
  <si>
    <t>AXS</t>
  </si>
  <si>
    <t>BitDAO</t>
  </si>
  <si>
    <t>BIT</t>
  </si>
  <si>
    <t>Flow</t>
  </si>
  <si>
    <t>FLOW</t>
  </si>
  <si>
    <t>Tezos</t>
  </si>
  <si>
    <t>XTZ</t>
  </si>
  <si>
    <t>Sandbox</t>
  </si>
  <si>
    <t>SAND</t>
  </si>
  <si>
    <t>Metaverse</t>
  </si>
  <si>
    <t>EOS</t>
  </si>
  <si>
    <t>MultiversX (fka Elrond)</t>
  </si>
  <si>
    <t>EGLD</t>
  </si>
  <si>
    <t>Theta</t>
  </si>
  <si>
    <t>THETA</t>
  </si>
  <si>
    <t>Terra Classic</t>
  </si>
  <si>
    <t>LUNC</t>
  </si>
  <si>
    <t>TrueUSD</t>
  </si>
  <si>
    <t>TUSD</t>
  </si>
  <si>
    <t>Chiliz</t>
  </si>
  <si>
    <t>CHZ</t>
  </si>
  <si>
    <t>Pax Dollar</t>
  </si>
  <si>
    <t>USDP</t>
  </si>
  <si>
    <t>Bitcoin SV</t>
  </si>
  <si>
    <t>BSV</t>
  </si>
  <si>
    <t>KuCoin</t>
  </si>
  <si>
    <t>KCS</t>
  </si>
  <si>
    <t>Zcash</t>
  </si>
  <si>
    <t>ZEC</t>
  </si>
  <si>
    <t>BitTorrent-New</t>
  </si>
  <si>
    <t>BTT</t>
  </si>
  <si>
    <t>eCash</t>
  </si>
  <si>
    <t>XEC</t>
  </si>
  <si>
    <t>USDD</t>
  </si>
  <si>
    <t>IOTA</t>
  </si>
  <si>
    <t>MIOTA</t>
  </si>
  <si>
    <t>Huobi Token</t>
  </si>
  <si>
    <t>HT</t>
  </si>
  <si>
    <t>The Graph</t>
  </si>
  <si>
    <t>GRT</t>
  </si>
  <si>
    <t>Neutrino USD</t>
  </si>
  <si>
    <t>USDN</t>
  </si>
  <si>
    <t>PancakeSwap</t>
  </si>
  <si>
    <t>CAKE</t>
  </si>
  <si>
    <t>Maker</t>
  </si>
  <si>
    <t>MKR</t>
  </si>
  <si>
    <t>Klaytn</t>
  </si>
  <si>
    <t>KLAY</t>
  </si>
  <si>
    <t>Synthetix</t>
  </si>
  <si>
    <t>SNX</t>
  </si>
  <si>
    <t>Neo</t>
  </si>
  <si>
    <t>NEO</t>
  </si>
  <si>
    <t>Fantom</t>
  </si>
  <si>
    <t>FTM</t>
  </si>
  <si>
    <t>Helium</t>
  </si>
  <si>
    <t>HNT</t>
  </si>
  <si>
    <t>Lido DAO</t>
  </si>
  <si>
    <t>LDO</t>
  </si>
  <si>
    <t>THORChain</t>
  </si>
  <si>
    <t>RUNE</t>
  </si>
  <si>
    <t>PAX Gold</t>
  </si>
  <si>
    <t>PAXG</t>
  </si>
  <si>
    <t>Curve DAO Token</t>
  </si>
  <si>
    <t>CRV</t>
  </si>
  <si>
    <t>Nexo</t>
  </si>
  <si>
    <t>NEXO</t>
  </si>
  <si>
    <t>Enjin Coin</t>
  </si>
  <si>
    <t>ENJ</t>
  </si>
  <si>
    <t>Basic Attention Token</t>
  </si>
  <si>
    <t>BAT</t>
  </si>
  <si>
    <t>GateToken</t>
  </si>
  <si>
    <t>GT</t>
  </si>
  <si>
    <t>Dash</t>
  </si>
  <si>
    <t>DASH</t>
  </si>
  <si>
    <t>Stacks</t>
  </si>
  <si>
    <t>STX</t>
  </si>
  <si>
    <t>Zilliqa</t>
  </si>
  <si>
    <t>ZIL</t>
  </si>
  <si>
    <t>Fei USD</t>
  </si>
  <si>
    <t>FEI</t>
  </si>
  <si>
    <t>Waves</t>
  </si>
  <si>
    <t>WAVES</t>
  </si>
  <si>
    <t>Ravencoin</t>
  </si>
  <si>
    <t>RVN</t>
  </si>
  <si>
    <t>Loopring</t>
  </si>
  <si>
    <t>LRC</t>
  </si>
  <si>
    <t>Compound</t>
  </si>
  <si>
    <t>COMP</t>
  </si>
  <si>
    <t>Mina</t>
  </si>
  <si>
    <t>MINA</t>
  </si>
  <si>
    <t>Trust Wallet Token</t>
  </si>
  <si>
    <t>TWT</t>
  </si>
  <si>
    <t>Kava</t>
  </si>
  <si>
    <t>KAVA</t>
  </si>
  <si>
    <t>STEPN</t>
  </si>
  <si>
    <t>GMT</t>
  </si>
  <si>
    <t>Bitcoin Gold</t>
  </si>
  <si>
    <t>BTG</t>
  </si>
  <si>
    <t>XEM</t>
  </si>
  <si>
    <t xml:space="preserve">Celo </t>
  </si>
  <si>
    <t>CELO</t>
  </si>
  <si>
    <t>Decred</t>
  </si>
  <si>
    <t>DCR</t>
  </si>
  <si>
    <t>Holo</t>
  </si>
  <si>
    <t>HOT</t>
  </si>
  <si>
    <t>Cloud/Infrastructure Hosting</t>
  </si>
  <si>
    <t>Terra</t>
  </si>
  <si>
    <t>LUNA</t>
  </si>
  <si>
    <t>1inch Network</t>
  </si>
  <si>
    <t>1INCH</t>
  </si>
  <si>
    <t>Celsius</t>
  </si>
  <si>
    <t xml:space="preserve">Kusama </t>
  </si>
  <si>
    <t>KSM</t>
  </si>
  <si>
    <t>Gnosis</t>
  </si>
  <si>
    <t>GNO</t>
  </si>
  <si>
    <t>XDC Network</t>
  </si>
  <si>
    <t>XDC</t>
  </si>
  <si>
    <t>Arweave</t>
  </si>
  <si>
    <t>AR</t>
  </si>
  <si>
    <t>BinaryX</t>
  </si>
  <si>
    <t>BNX</t>
  </si>
  <si>
    <t>Convex Finance</t>
  </si>
  <si>
    <t>CVX</t>
  </si>
  <si>
    <t>TerraClassicUSD</t>
  </si>
  <si>
    <t>USTC</t>
  </si>
  <si>
    <t>Yearn.finance</t>
  </si>
  <si>
    <t>YFI</t>
  </si>
  <si>
    <t>Gemini Dollar</t>
  </si>
  <si>
    <t>GUSD</t>
  </si>
  <si>
    <t xml:space="preserve">Qtum </t>
  </si>
  <si>
    <t>QTUM</t>
  </si>
  <si>
    <t>Gala</t>
  </si>
  <si>
    <t>GALA</t>
  </si>
  <si>
    <t xml:space="preserve">Ankr </t>
  </si>
  <si>
    <t>ANKR</t>
  </si>
  <si>
    <t>Oasis Network</t>
  </si>
  <si>
    <t>ROSE</t>
  </si>
  <si>
    <t xml:space="preserve">Kadena </t>
  </si>
  <si>
    <t>KDA</t>
  </si>
  <si>
    <t>Golem</t>
  </si>
  <si>
    <t>GLM</t>
  </si>
  <si>
    <t>Theta Fuel</t>
  </si>
  <si>
    <t>TFUEL</t>
  </si>
  <si>
    <t>Amp</t>
  </si>
  <si>
    <t>AMP</t>
  </si>
  <si>
    <t>IoTeX</t>
  </si>
  <si>
    <t>IOTX</t>
  </si>
  <si>
    <t>Symbol</t>
  </si>
  <si>
    <t>XYM</t>
  </si>
  <si>
    <t>BORA</t>
  </si>
  <si>
    <t>OMG Network</t>
  </si>
  <si>
    <t>OMG</t>
  </si>
  <si>
    <t>Harmony</t>
  </si>
  <si>
    <t>ONE</t>
  </si>
  <si>
    <t>JUST</t>
  </si>
  <si>
    <t>JST</t>
  </si>
  <si>
    <t>ICON</t>
  </si>
  <si>
    <t>ICX</t>
  </si>
  <si>
    <t>0x</t>
  </si>
  <si>
    <t>ZRX</t>
  </si>
  <si>
    <t>Storj</t>
  </si>
  <si>
    <t>STORJ</t>
  </si>
  <si>
    <t>Serum</t>
  </si>
  <si>
    <t>SRM</t>
  </si>
  <si>
    <t>Ethereum Name Service</t>
  </si>
  <si>
    <t>ENS</t>
  </si>
  <si>
    <t>Kyber Network Crystal v2</t>
  </si>
  <si>
    <t>KNC</t>
  </si>
  <si>
    <t>IOST</t>
  </si>
  <si>
    <t>Audius</t>
  </si>
  <si>
    <t>AUDIO</t>
  </si>
  <si>
    <t>Moonbeam</t>
  </si>
  <si>
    <t>GLMR</t>
  </si>
  <si>
    <t>Balancer</t>
  </si>
  <si>
    <t>BAL</t>
  </si>
  <si>
    <t>Livepeer</t>
  </si>
  <si>
    <t>LPT</t>
  </si>
  <si>
    <t>Siacoin</t>
  </si>
  <si>
    <t>SC</t>
  </si>
  <si>
    <t>Ontology</t>
  </si>
  <si>
    <t>ONT</t>
  </si>
  <si>
    <t>WAX</t>
  </si>
  <si>
    <t>WAXP</t>
  </si>
  <si>
    <t>Horizen</t>
  </si>
  <si>
    <t>ZEN</t>
  </si>
  <si>
    <t>Immutable X</t>
  </si>
  <si>
    <t>IMX</t>
  </si>
  <si>
    <t>Braintrust</t>
  </si>
  <si>
    <t>BTRST</t>
  </si>
  <si>
    <t>WOO Network</t>
  </si>
  <si>
    <t>WOO</t>
  </si>
  <si>
    <t xml:space="preserve">Hive </t>
  </si>
  <si>
    <t>HIVE</t>
  </si>
  <si>
    <t>Swiss Borg</t>
  </si>
  <si>
    <t>CHSB</t>
  </si>
  <si>
    <t>MXC</t>
  </si>
  <si>
    <t>Dogelon Mars</t>
  </si>
  <si>
    <t>ELON</t>
  </si>
  <si>
    <t>SXP</t>
  </si>
  <si>
    <t>CEEK VR</t>
  </si>
  <si>
    <t>CEEK</t>
  </si>
  <si>
    <t>SKALE Network</t>
  </si>
  <si>
    <t>SKL</t>
  </si>
  <si>
    <t>Chia</t>
  </si>
  <si>
    <t>XCH</t>
  </si>
  <si>
    <t>UMA</t>
  </si>
  <si>
    <t>Polymath</t>
  </si>
  <si>
    <t>POLY</t>
  </si>
  <si>
    <t>Secret</t>
  </si>
  <si>
    <t>SCRT</t>
  </si>
  <si>
    <t>Smooth Love Potion</t>
  </si>
  <si>
    <t>SLP</t>
  </si>
  <si>
    <t>APENFT</t>
  </si>
  <si>
    <t>NFT</t>
  </si>
  <si>
    <t>BarnBridge</t>
  </si>
  <si>
    <t>BOND</t>
  </si>
  <si>
    <t>SushiSwap</t>
  </si>
  <si>
    <t>SUSHI</t>
  </si>
  <si>
    <t>Casper</t>
  </si>
  <si>
    <t>CSPR</t>
  </si>
  <si>
    <t>DigiByte</t>
  </si>
  <si>
    <t>DGB</t>
  </si>
  <si>
    <t>PlayDapp</t>
  </si>
  <si>
    <t>PLA</t>
  </si>
  <si>
    <t>Render Token</t>
  </si>
  <si>
    <t>RNDR</t>
  </si>
  <si>
    <t>Ren</t>
  </si>
  <si>
    <t>REN</t>
  </si>
  <si>
    <t>Lisk</t>
  </si>
  <si>
    <t>LSK</t>
  </si>
  <si>
    <t>Civic</t>
  </si>
  <si>
    <t>CVC</t>
  </si>
  <si>
    <t>Keep Network</t>
  </si>
  <si>
    <t>KEEP</t>
  </si>
  <si>
    <t>dYdX</t>
  </si>
  <si>
    <t>DYDX</t>
  </si>
  <si>
    <t>MX TOKEN</t>
  </si>
  <si>
    <t>Acala Token</t>
  </si>
  <si>
    <t>ACA</t>
  </si>
  <si>
    <t>Flux</t>
  </si>
  <si>
    <t>FLUX</t>
  </si>
  <si>
    <t>Nervos Network</t>
  </si>
  <si>
    <t>CKB</t>
  </si>
  <si>
    <t>ConstitutionDAO</t>
  </si>
  <si>
    <t>PEOPLE</t>
  </si>
  <si>
    <t>Celer Network</t>
  </si>
  <si>
    <t>CELR</t>
  </si>
  <si>
    <t>Ellipsis</t>
  </si>
  <si>
    <t>EPS</t>
  </si>
  <si>
    <t>NuCypher</t>
  </si>
  <si>
    <t>NU</t>
  </si>
  <si>
    <t>Nano</t>
  </si>
  <si>
    <t>XNO</t>
  </si>
  <si>
    <t>FTX Token</t>
  </si>
  <si>
    <t>FTT</t>
  </si>
  <si>
    <t>Ontology Gas</t>
  </si>
  <si>
    <t>ONG</t>
  </si>
  <si>
    <t>Rally</t>
  </si>
  <si>
    <t>RLY</t>
  </si>
  <si>
    <t>Bancor</t>
  </si>
  <si>
    <t>BNT</t>
  </si>
  <si>
    <t>Orbs</t>
  </si>
  <si>
    <t>ORBS</t>
  </si>
  <si>
    <t>Request</t>
  </si>
  <si>
    <t>REQ</t>
  </si>
  <si>
    <t>WINkLink</t>
  </si>
  <si>
    <t>WIN</t>
  </si>
  <si>
    <t>Conflux</t>
  </si>
  <si>
    <t>CFX</t>
  </si>
  <si>
    <t>Reserve Rights</t>
  </si>
  <si>
    <t>RSR</t>
  </si>
  <si>
    <t>Powerledger</t>
  </si>
  <si>
    <t>POWR</t>
  </si>
  <si>
    <t>Voyager Token</t>
  </si>
  <si>
    <t>VGX</t>
  </si>
  <si>
    <t>JOE</t>
  </si>
  <si>
    <t>Ocean Protocol</t>
  </si>
  <si>
    <t>OCEAN</t>
  </si>
  <si>
    <t>Chromia</t>
  </si>
  <si>
    <t>CHR</t>
  </si>
  <si>
    <t>Syscoin</t>
  </si>
  <si>
    <t>SYS</t>
  </si>
  <si>
    <t>COTI</t>
  </si>
  <si>
    <t>renBTC</t>
  </si>
  <si>
    <t>RENBTC</t>
  </si>
  <si>
    <t>Frax Share</t>
  </si>
  <si>
    <t>FXS</t>
  </si>
  <si>
    <t>Ultra</t>
  </si>
  <si>
    <t>UOS</t>
  </si>
  <si>
    <t>Pundi X (New)</t>
  </si>
  <si>
    <t>PUNDIX</t>
  </si>
  <si>
    <t>Function X</t>
  </si>
  <si>
    <t>FX</t>
  </si>
  <si>
    <t>DAO Maker</t>
  </si>
  <si>
    <t>DAO</t>
  </si>
  <si>
    <t>Dent</t>
  </si>
  <si>
    <t>DENT</t>
  </si>
  <si>
    <t>Status</t>
  </si>
  <si>
    <t>SNT</t>
  </si>
  <si>
    <t>Ardor</t>
  </si>
  <si>
    <t>ARDR</t>
  </si>
  <si>
    <t>DAG</t>
  </si>
  <si>
    <t>Spell Token</t>
  </si>
  <si>
    <t>SPELL</t>
  </si>
  <si>
    <t>Raydium</t>
  </si>
  <si>
    <t>RAY</t>
  </si>
  <si>
    <t>Telcoin</t>
  </si>
  <si>
    <t>sUSD</t>
  </si>
  <si>
    <t>SUSD</t>
  </si>
  <si>
    <t>Bitcoin Standard Hashrate Token</t>
  </si>
  <si>
    <t>BTCST</t>
  </si>
  <si>
    <t>VeThor Token</t>
  </si>
  <si>
    <t>VTHO</t>
  </si>
  <si>
    <t>Vulcan Forged PYR</t>
  </si>
  <si>
    <t>PYR</t>
  </si>
  <si>
    <t>API3</t>
  </si>
  <si>
    <t>WazirX</t>
  </si>
  <si>
    <t>WRX</t>
  </si>
  <si>
    <t>HEX</t>
  </si>
  <si>
    <t>Private Investing</t>
  </si>
  <si>
    <t>Round</t>
  </si>
  <si>
    <t>Size</t>
  </si>
  <si>
    <t>Date</t>
  </si>
  <si>
    <t>Investors</t>
  </si>
  <si>
    <t>Notes</t>
  </si>
  <si>
    <t>Blockstream</t>
  </si>
  <si>
    <t>Seed</t>
  </si>
  <si>
    <t>3.2B valuation</t>
  </si>
  <si>
    <t>A</t>
  </si>
  <si>
    <t>B</t>
  </si>
  <si>
    <t>Molecule</t>
  </si>
  <si>
    <t>Northpond Ventures, Shine Capital, 1kx, Fifty Years, The LAO, BACKED VC, ZeePrime Capital, L1 Digital, Seed Club Ventures, IDTheory, Compound VC, Pillar VC, Inflection VC, Protocol Labs, BoxGroup, KdT Ventures, Boom Capital, Gaingels, Cherry Ventures, Amino Collective, Chorus One, OrangeDAO, BeakerDAO, Nathaniel Manning, Speedinvest, Bool Capital, Koji Capital, Healthspan Capital, Breyer Capital, Balaji Srinivasan, Andrew Keys, Lunar Ventures, Possible Ventures, First Principles VC, Signature Ventures</t>
  </si>
  <si>
    <t>VitaDAO</t>
  </si>
  <si>
    <t>Iskra</t>
  </si>
  <si>
    <t>Gaming</t>
  </si>
  <si>
    <t>Fundraises</t>
  </si>
  <si>
    <t>Amount</t>
  </si>
  <si>
    <t>Multicoin</t>
  </si>
  <si>
    <t>Jump Crypto</t>
  </si>
  <si>
    <t>Pantera</t>
  </si>
  <si>
    <t>Khosla Ventures</t>
  </si>
  <si>
    <t>GV</t>
  </si>
  <si>
    <t>Ribbit Capital</t>
  </si>
  <si>
    <t>Tiger</t>
  </si>
  <si>
    <t>FTX Ventures</t>
  </si>
  <si>
    <t>a16z</t>
  </si>
  <si>
    <t>Dragonfly</t>
  </si>
  <si>
    <t>Paradigm</t>
  </si>
  <si>
    <t>Digital Currency Group</t>
  </si>
  <si>
    <t>Polychain</t>
  </si>
  <si>
    <t>Series B - 0x</t>
  </si>
  <si>
    <t>$70M</t>
  </si>
  <si>
    <t>Pantera Capital</t>
  </si>
  <si>
    <t>Series A - 0x</t>
  </si>
  <si>
    <t>$15M</t>
  </si>
  <si>
    <t>1inch</t>
  </si>
  <si>
    <t>Series A - 1inch</t>
  </si>
  <si>
    <t>$12M</t>
  </si>
  <si>
    <t>Seed Round - 1inch</t>
  </si>
  <si>
    <t>$2.8M</t>
  </si>
  <si>
    <t>3Box</t>
  </si>
  <si>
    <t>Series A</t>
  </si>
  <si>
    <t>Abra</t>
  </si>
  <si>
    <t>Series A - Abra</t>
  </si>
  <si>
    <t>$12.6M</t>
  </si>
  <si>
    <t>Acala Network</t>
  </si>
  <si>
    <t>Series A - Acala Network</t>
  </si>
  <si>
    <t>$7.3M</t>
  </si>
  <si>
    <t>Seed Round - Acala Network</t>
  </si>
  <si>
    <t>$1.4M</t>
  </si>
  <si>
    <t>Afriex</t>
  </si>
  <si>
    <t>Series A - Afriex</t>
  </si>
  <si>
    <t>$10M</t>
  </si>
  <si>
    <t>Agoric</t>
  </si>
  <si>
    <t>Funding Round - Agoric</t>
  </si>
  <si>
    <t>$32M</t>
  </si>
  <si>
    <t>Seed Round - Agoric</t>
  </si>
  <si>
    <t>—</t>
  </si>
  <si>
    <t>AI Arena</t>
  </si>
  <si>
    <t>Seed Round - AI Arena</t>
  </si>
  <si>
    <t>$5M</t>
  </si>
  <si>
    <t>Alchemy</t>
  </si>
  <si>
    <t>Series C - Alchemy</t>
  </si>
  <si>
    <t>$200M</t>
  </si>
  <si>
    <t>$250M</t>
  </si>
  <si>
    <t>Series B - Alchemy</t>
  </si>
  <si>
    <t>$80M</t>
  </si>
  <si>
    <t>Series A - Alchemy</t>
  </si>
  <si>
    <t>Aleo</t>
  </si>
  <si>
    <t>Series A - Aleo</t>
  </si>
  <si>
    <t>$28M</t>
  </si>
  <si>
    <t>Alkimiya Labs</t>
  </si>
  <si>
    <t>Venture Round - Alkimiya Labs</t>
  </si>
  <si>
    <t>Alluva</t>
  </si>
  <si>
    <t>Initial Coin Offering - Alluva</t>
  </si>
  <si>
    <t>AltLayer</t>
  </si>
  <si>
    <t>Seed Round - AltLayer</t>
  </si>
  <si>
    <t>$7.2M</t>
  </si>
  <si>
    <t>Altonomy</t>
  </si>
  <si>
    <t>Seed Round - Altonomy</t>
  </si>
  <si>
    <t>$7M</t>
  </si>
  <si>
    <t>Amber Group</t>
  </si>
  <si>
    <t>Series B - Amber Group</t>
  </si>
  <si>
    <t>$100M</t>
  </si>
  <si>
    <t>Series A - Amber Group</t>
  </si>
  <si>
    <t>Ampleforth</t>
  </si>
  <si>
    <t>Venture Round - Ampleforth</t>
  </si>
  <si>
    <t>$1.8M</t>
  </si>
  <si>
    <t>Seed Round - Ampleforth</t>
  </si>
  <si>
    <t>$3M</t>
  </si>
  <si>
    <t>Anchor Protocol</t>
  </si>
  <si>
    <t>Venture Round - Anchor Protocol</t>
  </si>
  <si>
    <t>$20M</t>
  </si>
  <si>
    <t>Anchorage</t>
  </si>
  <si>
    <t>Series A - Anchorage</t>
  </si>
  <si>
    <t>$17M</t>
  </si>
  <si>
    <t>Ancient8</t>
  </si>
  <si>
    <t>Seed Round - Ancient8</t>
  </si>
  <si>
    <t>$6M</t>
  </si>
  <si>
    <t>$4M</t>
  </si>
  <si>
    <t>Angelic</t>
  </si>
  <si>
    <t>Seed Round - Angelic</t>
  </si>
  <si>
    <t>Ankr</t>
  </si>
  <si>
    <t>Venture Round - Ankr</t>
  </si>
  <si>
    <t>Anoma</t>
  </si>
  <si>
    <t>Series A - Anoma</t>
  </si>
  <si>
    <t>$26M</t>
  </si>
  <si>
    <t>Funding Round - Anoma</t>
  </si>
  <si>
    <t>$6.8M</t>
  </si>
  <si>
    <t>Apex</t>
  </si>
  <si>
    <t>Seed Round - Apex</t>
  </si>
  <si>
    <t>Seed Round - API3</t>
  </si>
  <si>
    <t>Arcade</t>
  </si>
  <si>
    <t>Series A - Arcade</t>
  </si>
  <si>
    <t>ARCx</t>
  </si>
  <si>
    <t>Venture Round - ARCx</t>
  </si>
  <si>
    <t>$1.3M</t>
  </si>
  <si>
    <t>Argent</t>
  </si>
  <si>
    <t>Series B - Argent</t>
  </si>
  <si>
    <t>$40M</t>
  </si>
  <si>
    <t>Series A - Argent</t>
  </si>
  <si>
    <t>AscendEX</t>
  </si>
  <si>
    <t>Series B - AscendEX</t>
  </si>
  <si>
    <t>$50M</t>
  </si>
  <si>
    <t>Astar Network</t>
  </si>
  <si>
    <t>Venture Round - Astar Network</t>
  </si>
  <si>
    <t>$22M</t>
  </si>
  <si>
    <t>Venture Round - Audius</t>
  </si>
  <si>
    <t>$3.1M</t>
  </si>
  <si>
    <t>Series A - Audius</t>
  </si>
  <si>
    <t>$5.5M</t>
  </si>
  <si>
    <t>Aurora</t>
  </si>
  <si>
    <t>Series A - Aurora</t>
  </si>
  <si>
    <t>Autograph</t>
  </si>
  <si>
    <t>Series B</t>
  </si>
  <si>
    <t>Ava Labs</t>
  </si>
  <si>
    <t>Initial Coin Offering - Ava Labs</t>
  </si>
  <si>
    <t>$230M</t>
  </si>
  <si>
    <t>Series A - Ava Labs</t>
  </si>
  <si>
    <t>Axelar</t>
  </si>
  <si>
    <t>Series B - Axelar</t>
  </si>
  <si>
    <t>$35M</t>
  </si>
  <si>
    <t>Series A - Axelar</t>
  </si>
  <si>
    <t>$25M</t>
  </si>
  <si>
    <t>AZA Finance</t>
  </si>
  <si>
    <t>Series A - AZA Finance</t>
  </si>
  <si>
    <t>$6.7M</t>
  </si>
  <si>
    <t>Seed Round - AZA Finance</t>
  </si>
  <si>
    <t>$1.1M</t>
  </si>
  <si>
    <t>Aztec Protocol</t>
  </si>
  <si>
    <t>Series A - Aztec Protocol</t>
  </si>
  <si>
    <t>Babel Finance</t>
  </si>
  <si>
    <t>Series B - Babel Finance</t>
  </si>
  <si>
    <t>Series A - Babel Finance</t>
  </si>
  <si>
    <t>Venture Round - Babel Finance</t>
  </si>
  <si>
    <t>Badger DAO</t>
  </si>
  <si>
    <t>Venture Round - Badger DAO</t>
  </si>
  <si>
    <t>$21M</t>
  </si>
  <si>
    <t>Bakkt</t>
  </si>
  <si>
    <t>Series B - Bakkt</t>
  </si>
  <si>
    <t>$300M</t>
  </si>
  <si>
    <t>Series A - Bakkt</t>
  </si>
  <si>
    <t>$182.5M</t>
  </si>
  <si>
    <t>Balancer Labs</t>
  </si>
  <si>
    <t>Series A - Balancer Labs</t>
  </si>
  <si>
    <t>Basis</t>
  </si>
  <si>
    <t>Initial Coin Offering - Basis</t>
  </si>
  <si>
    <t>$133M</t>
  </si>
  <si>
    <t>BBS Network</t>
  </si>
  <si>
    <t>Seed Round - BBS Network</t>
  </si>
  <si>
    <t>$1.5M</t>
  </si>
  <si>
    <t>BCB Group</t>
  </si>
  <si>
    <t>Series A - BCB Group</t>
  </si>
  <si>
    <t>£44M</t>
  </si>
  <si>
    <t>Funding Round - BCB Group</t>
  </si>
  <si>
    <t>$4.5M</t>
  </si>
  <si>
    <t>BENQI Finance</t>
  </si>
  <si>
    <t>Private Equity Round - BENQI Finance</t>
  </si>
  <si>
    <t>BetDEX</t>
  </si>
  <si>
    <t>Seed Round - BetDEX</t>
  </si>
  <si>
    <t>BGOGO</t>
  </si>
  <si>
    <t>Venture Round - BGOGO</t>
  </si>
  <si>
    <t>$4.9M</t>
  </si>
  <si>
    <t>Bitaccess</t>
  </si>
  <si>
    <t>Seed Round - Bitaccess</t>
  </si>
  <si>
    <t>$1M</t>
  </si>
  <si>
    <t>BitClout</t>
  </si>
  <si>
    <t>Initial Coin Offering - BitClout</t>
  </si>
  <si>
    <t>Funding Round - BitClout</t>
  </si>
  <si>
    <t>Private Equity Round - BitDAO</t>
  </si>
  <si>
    <t>BitGo</t>
  </si>
  <si>
    <t>Venture Round - BitGo</t>
  </si>
  <si>
    <t>Bitmark</t>
  </si>
  <si>
    <t>BitOasis</t>
  </si>
  <si>
    <t>Series B - BitOasis</t>
  </si>
  <si>
    <t>$30M</t>
  </si>
  <si>
    <t>Venture Round - BitOasis</t>
  </si>
  <si>
    <t>BitPesa</t>
  </si>
  <si>
    <t>Series A - BitPesa</t>
  </si>
  <si>
    <t>$2.5M</t>
  </si>
  <si>
    <t>Venture Round - BitPesa</t>
  </si>
  <si>
    <t>Bitso</t>
  </si>
  <si>
    <t>Series C - Bitso</t>
  </si>
  <si>
    <t>Series B - Bitso</t>
  </si>
  <si>
    <t>$62M</t>
  </si>
  <si>
    <t>Bitstamp</t>
  </si>
  <si>
    <t>Venture Round - Bitstamp</t>
  </si>
  <si>
    <t>Blast Royale</t>
  </si>
  <si>
    <t>Initial Coin Offering - Blast Royale</t>
  </si>
  <si>
    <t>BlockFi</t>
  </si>
  <si>
    <t>Series D - BlockFi</t>
  </si>
  <si>
    <t>$350M</t>
  </si>
  <si>
    <t>Blockfolio</t>
  </si>
  <si>
    <t>Series A - Blockfolio</t>
  </si>
  <si>
    <t>$2.6M</t>
  </si>
  <si>
    <t>$11.5M</t>
  </si>
  <si>
    <t>BloXroute Labs</t>
  </si>
  <si>
    <t>Series B - BloXroute Labs</t>
  </si>
  <si>
    <t>Blur</t>
  </si>
  <si>
    <t>Seed Round - Blur</t>
  </si>
  <si>
    <t>$11M</t>
  </si>
  <si>
    <t>Bounce</t>
  </si>
  <si>
    <t>Venture Round - Bounce</t>
  </si>
  <si>
    <t>Venture Round - Braintrust</t>
  </si>
  <si>
    <t>$18M</t>
  </si>
  <si>
    <t>Branch</t>
  </si>
  <si>
    <t>Seed Round - Branch</t>
  </si>
  <si>
    <t>$12.5M</t>
  </si>
  <si>
    <t>Brave</t>
  </si>
  <si>
    <t>Seed Round - Brave</t>
  </si>
  <si>
    <t>BreederDAO</t>
  </si>
  <si>
    <t>BTCjam</t>
  </si>
  <si>
    <t>Series A - BTCjam</t>
  </si>
  <si>
    <t>$6.1M</t>
  </si>
  <si>
    <t>Burnt Finance</t>
  </si>
  <si>
    <t>Buxx</t>
  </si>
  <si>
    <t>Initial Coin Offering - Buxx</t>
  </si>
  <si>
    <t>Capsule Social</t>
  </si>
  <si>
    <t>Seed Round - Capsule Social</t>
  </si>
  <si>
    <t>Cega</t>
  </si>
  <si>
    <t>Seed Round - Cega</t>
  </si>
  <si>
    <t>$4.3M</t>
  </si>
  <si>
    <t>Cega Finance</t>
  </si>
  <si>
    <t>Seed Round - Cega Finance</t>
  </si>
  <si>
    <t>Celo</t>
  </si>
  <si>
    <t>Venture Round - Celo</t>
  </si>
  <si>
    <t>$6.5M</t>
  </si>
  <si>
    <t>Chain</t>
  </si>
  <si>
    <t>Series C - Chain</t>
  </si>
  <si>
    <t>Series B - Chain</t>
  </si>
  <si>
    <t>$9.5M</t>
  </si>
  <si>
    <t>Chainalysis</t>
  </si>
  <si>
    <t>Series D - Chainalysis</t>
  </si>
  <si>
    <t>Chainflip</t>
  </si>
  <si>
    <t>Venture Round - Chainflip</t>
  </si>
  <si>
    <t>ChangeCoin</t>
  </si>
  <si>
    <t>Seed Round - ChangeCoin</t>
  </si>
  <si>
    <t>$3.5M</t>
  </si>
  <si>
    <t>ChangeTip</t>
  </si>
  <si>
    <t>Seed Round - ChangeTip</t>
  </si>
  <si>
    <t>Chronicled</t>
  </si>
  <si>
    <t>Seed Round - Chronicled</t>
  </si>
  <si>
    <t>$3.4M</t>
  </si>
  <si>
    <t>Convertible Note - Chronicled</t>
  </si>
  <si>
    <t>Circle</t>
  </si>
  <si>
    <t>Series E - Circle</t>
  </si>
  <si>
    <t>$110M</t>
  </si>
  <si>
    <t>Series C - Circle</t>
  </si>
  <si>
    <t>Series B - Circle</t>
  </si>
  <si>
    <t>Citadel Securities</t>
  </si>
  <si>
    <t>Venture Round - Citadel Securities</t>
  </si>
  <si>
    <t>$1.2B</t>
  </si>
  <si>
    <t>Seed Round - Civic</t>
  </si>
  <si>
    <t>Codex Protocol</t>
  </si>
  <si>
    <t>Seed Round - Codex Protocol</t>
  </si>
  <si>
    <t>CoFiX</t>
  </si>
  <si>
    <t>Seed Round - CoFiX</t>
  </si>
  <si>
    <t>$500K</t>
  </si>
  <si>
    <t>Coin Metrics</t>
  </si>
  <si>
    <t>Series A - Coin Metrics</t>
  </si>
  <si>
    <t>Secondary Market - Coinbase</t>
  </si>
  <si>
    <t>Series E - Coinbase</t>
  </si>
  <si>
    <t>Coinbooks</t>
  </si>
  <si>
    <t>CoinDCX</t>
  </si>
  <si>
    <t>Series D - CoinDCX</t>
  </si>
  <si>
    <t>$135M</t>
  </si>
  <si>
    <t>Series C - CoinDCX</t>
  </si>
  <si>
    <t>$90M</t>
  </si>
  <si>
    <t>Series B - CoinDCX</t>
  </si>
  <si>
    <t>?1B</t>
  </si>
  <si>
    <t>Series A - CoinDCX</t>
  </si>
  <si>
    <t>CoinFLEX</t>
  </si>
  <si>
    <t>Venture Round - CoinFLEX</t>
  </si>
  <si>
    <t>Seed Round - CoinFLEX</t>
  </si>
  <si>
    <t>CoinList</t>
  </si>
  <si>
    <t>Venture Round - CoinList</t>
  </si>
  <si>
    <t>Series A - CoinList</t>
  </si>
  <si>
    <t>$9.2M</t>
  </si>
  <si>
    <t>Coinme</t>
  </si>
  <si>
    <t>Venture Round - Coinme</t>
  </si>
  <si>
    <t>Coins.ph</t>
  </si>
  <si>
    <t>Series A - Coins.ph</t>
  </si>
  <si>
    <t>Coinsuper</t>
  </si>
  <si>
    <t>Series A - Coinsuper</t>
  </si>
  <si>
    <t>CoinSwitch Kuber</t>
  </si>
  <si>
    <t>Series C - CoinSwitch Kuber</t>
  </si>
  <si>
    <t>$260M</t>
  </si>
  <si>
    <t>Series A - CoinSwitch Kuber</t>
  </si>
  <si>
    <t>Commonwealth Labs</t>
  </si>
  <si>
    <t>Venture Round - Commonwealth Labs</t>
  </si>
  <si>
    <t>$3.2M</t>
  </si>
  <si>
    <t>Community Gaming</t>
  </si>
  <si>
    <t>Series A - Compound</t>
  </si>
  <si>
    <t>Seed Round - Compound</t>
  </si>
  <si>
    <t>$8.2M</t>
  </si>
  <si>
    <t>Connext</t>
  </si>
  <si>
    <t>Seed Round - Connext</t>
  </si>
  <si>
    <t>$2.2M</t>
  </si>
  <si>
    <t>ConsenSys</t>
  </si>
  <si>
    <t>Series C - ConsenSys</t>
  </si>
  <si>
    <t>Cosmos Network</t>
  </si>
  <si>
    <t>Seed Round - Cosmos Network</t>
  </si>
  <si>
    <t>Cozy Finance</t>
  </si>
  <si>
    <t>Seed Round - Cozy Finance</t>
  </si>
  <si>
    <t>$2M</t>
  </si>
  <si>
    <t>CreatorDao</t>
  </si>
  <si>
    <t>Credora (formerly X-Margin)</t>
  </si>
  <si>
    <t>Series A - Credora (formerly X-Margin)</t>
  </si>
  <si>
    <t>$8M</t>
  </si>
  <si>
    <t>Seed Round - Credora (formerly X-Margin)</t>
  </si>
  <si>
    <t>$2.1M</t>
  </si>
  <si>
    <t>Crusoe Energy Systems</t>
  </si>
  <si>
    <t>Series C - Crusoe Energy Systems</t>
  </si>
  <si>
    <t>Series B - Crusoe Energy Systems</t>
  </si>
  <si>
    <t>$128M</t>
  </si>
  <si>
    <t>Venture Round - Crusoe Energy Systems</t>
  </si>
  <si>
    <t>Seed Round - Crusoe Energy Systems</t>
  </si>
  <si>
    <t>CyberConnect</t>
  </si>
  <si>
    <t>Cypherium</t>
  </si>
  <si>
    <t>Venture Round - Cypherium</t>
  </si>
  <si>
    <t>Dapper Labs</t>
  </si>
  <si>
    <t>Series D</t>
  </si>
  <si>
    <t>DeHorizon</t>
  </si>
  <si>
    <t>Seed Round - DeHorizon</t>
  </si>
  <si>
    <t>$8.5M</t>
  </si>
  <si>
    <t>Delphia</t>
  </si>
  <si>
    <t>DerivaDEX</t>
  </si>
  <si>
    <t>Seed Round - DerivaDEX</t>
  </si>
  <si>
    <t>$2.7M</t>
  </si>
  <si>
    <t>Dework</t>
  </si>
  <si>
    <t>Seed Round - Dework</t>
  </si>
  <si>
    <t>DFINITY</t>
  </si>
  <si>
    <t>Venture Round - DFINITY</t>
  </si>
  <si>
    <t>$102M</t>
  </si>
  <si>
    <t>$61M</t>
  </si>
  <si>
    <t>Dflow</t>
  </si>
  <si>
    <t>DFX Finance</t>
  </si>
  <si>
    <t>Seed Round - DFX Finance</t>
  </si>
  <si>
    <t>Dharma Labs</t>
  </si>
  <si>
    <t>Series A - Dharma Labs</t>
  </si>
  <si>
    <t>Seed Round - Dharma Labs</t>
  </si>
  <si>
    <t>$120K</t>
  </si>
  <si>
    <t>Dialect</t>
  </si>
  <si>
    <t>Diem</t>
  </si>
  <si>
    <t>Seed Round - Diem</t>
  </si>
  <si>
    <t>DIRT Protocol</t>
  </si>
  <si>
    <t>Seed Round - DIRT Protocol</t>
  </si>
  <si>
    <t>DMarket</t>
  </si>
  <si>
    <t>Initial Coin Offering - DMarket</t>
  </si>
  <si>
    <t>$19M</t>
  </si>
  <si>
    <t>doc.ai</t>
  </si>
  <si>
    <t>Venture Round - doc.ai</t>
  </si>
  <si>
    <t>DODO Exchange</t>
  </si>
  <si>
    <t>Venture Round - DODO Exchange</t>
  </si>
  <si>
    <t>DSCVR</t>
  </si>
  <si>
    <t>Seed Round - DSCVR</t>
  </si>
  <si>
    <t>$9M</t>
  </si>
  <si>
    <t>Dune Analytics</t>
  </si>
  <si>
    <t>Series B - Dune Analytics</t>
  </si>
  <si>
    <t>$69.4M</t>
  </si>
  <si>
    <t>Series A - Dune Analytics</t>
  </si>
  <si>
    <t>Seed Round - Dune Analytics</t>
  </si>
  <si>
    <t>Dyad</t>
  </si>
  <si>
    <t>Seed Round - Dyad</t>
  </si>
  <si>
    <t>Series C - dYdX</t>
  </si>
  <si>
    <t>$65M</t>
  </si>
  <si>
    <t>Series B - dYdX</t>
  </si>
  <si>
    <t>Series A - dYdX</t>
  </si>
  <si>
    <t>Seed Round - dYdX</t>
  </si>
  <si>
    <t>Earn.com</t>
  </si>
  <si>
    <t>Series B - Earn.com</t>
  </si>
  <si>
    <t>$116M</t>
  </si>
  <si>
    <t>Eco</t>
  </si>
  <si>
    <t>Series B - Eco</t>
  </si>
  <si>
    <t>$60M</t>
  </si>
  <si>
    <t>Seed Round - Eco</t>
  </si>
  <si>
    <t>Element Finance</t>
  </si>
  <si>
    <t>Series A - Element Finance</t>
  </si>
  <si>
    <t>Enigma</t>
  </si>
  <si>
    <t>Venture Round - Enigma</t>
  </si>
  <si>
    <t>Enso Finance</t>
  </si>
  <si>
    <t>Venture Round - Enso Finance</t>
  </si>
  <si>
    <t>Entropy</t>
  </si>
  <si>
    <t>Seed Round - Entropy</t>
  </si>
  <si>
    <t>Pre Seed Round - Entropy</t>
  </si>
  <si>
    <t>ErisX</t>
  </si>
  <si>
    <t>Series B - ErisX</t>
  </si>
  <si>
    <t>$27.5M</t>
  </si>
  <si>
    <t>Espresso Systems</t>
  </si>
  <si>
    <t>Seed Round - Espresso Systems</t>
  </si>
  <si>
    <t>Ethlas</t>
  </si>
  <si>
    <t>Seed Round - Ethlas</t>
  </si>
  <si>
    <t>Euler</t>
  </si>
  <si>
    <t>Venture</t>
  </si>
  <si>
    <t>Series A - Euler</t>
  </si>
  <si>
    <t>Exotic Markets</t>
  </si>
  <si>
    <t>ICO</t>
  </si>
  <si>
    <t>FanTiger</t>
  </si>
  <si>
    <t>Faraway</t>
  </si>
  <si>
    <t>Series A - Faraway</t>
  </si>
  <si>
    <t>Seed Round - Faraway</t>
  </si>
  <si>
    <t>Fast Break Labs</t>
  </si>
  <si>
    <t>Seed Round - Fast Break Labs</t>
  </si>
  <si>
    <t>Filament</t>
  </si>
  <si>
    <t>Series A - Filament</t>
  </si>
  <si>
    <t>$775K</t>
  </si>
  <si>
    <t>Findora</t>
  </si>
  <si>
    <t>Venture Round - Findora</t>
  </si>
  <si>
    <t>Fireblocks</t>
  </si>
  <si>
    <t>Series C - Fireblocks</t>
  </si>
  <si>
    <t>Series B - Fireblocks</t>
  </si>
  <si>
    <t>Firefly Exchange</t>
  </si>
  <si>
    <t>Venture Round - Firefly Exchange</t>
  </si>
  <si>
    <t>$22.8M</t>
  </si>
  <si>
    <t>Seed Round - Firefly Exchange</t>
  </si>
  <si>
    <t>$6.4M</t>
  </si>
  <si>
    <t>Pre Seed Round - Firefly Exchange</t>
  </si>
  <si>
    <t>$885K</t>
  </si>
  <si>
    <t>Flashbots</t>
  </si>
  <si>
    <t>Seed Round - Flashbots</t>
  </si>
  <si>
    <t>Flexa</t>
  </si>
  <si>
    <t>Initial Coin Offering - Flexa</t>
  </si>
  <si>
    <t>$14.1M</t>
  </si>
  <si>
    <t>Fluence Labs</t>
  </si>
  <si>
    <t>Founders Bank</t>
  </si>
  <si>
    <t>Venture Round - Founders Bank</t>
  </si>
  <si>
    <t>Fractal</t>
  </si>
  <si>
    <t>Seed Round - Fractal</t>
  </si>
  <si>
    <t>Fractional</t>
  </si>
  <si>
    <t>Seed Round - Fractional</t>
  </si>
  <si>
    <t>$7.9M</t>
  </si>
  <si>
    <t>FTX Exchange</t>
  </si>
  <si>
    <t>Series C - FTX Exchange</t>
  </si>
  <si>
    <t>$400M</t>
  </si>
  <si>
    <t>Series B - FTX Exchange</t>
  </si>
  <si>
    <t>$900M</t>
  </si>
  <si>
    <t>FTX US</t>
  </si>
  <si>
    <t>Series A - FTX US</t>
  </si>
  <si>
    <t>FunFair Technologies</t>
  </si>
  <si>
    <t>Initial Coin Offering - FunFair Technologies</t>
  </si>
  <si>
    <t>Gauntlet</t>
  </si>
  <si>
    <t>Series B - Gauntlet</t>
  </si>
  <si>
    <t>$23.8M</t>
  </si>
  <si>
    <t>Venture Round - Gauntlet</t>
  </si>
  <si>
    <t>$4.4M</t>
  </si>
  <si>
    <t>Series A - Gauntlet</t>
  </si>
  <si>
    <t>$13.6M</t>
  </si>
  <si>
    <t>Seed Round - Gauntlet</t>
  </si>
  <si>
    <t>$2.9M</t>
  </si>
  <si>
    <t>Gemini</t>
  </si>
  <si>
    <t>Series A - Gemini</t>
  </si>
  <si>
    <t>$423.9M</t>
  </si>
  <si>
    <t>Genesis Digital Assets</t>
  </si>
  <si>
    <t>Private Equity Round - Genesis Digital Assets</t>
  </si>
  <si>
    <t>$431M</t>
  </si>
  <si>
    <t>Genies</t>
  </si>
  <si>
    <t>Series B - Genies</t>
  </si>
  <si>
    <t>Genopets</t>
  </si>
  <si>
    <t>Seed Round - Genopets</t>
  </si>
  <si>
    <t>$8.3M</t>
  </si>
  <si>
    <t>Geode Finance</t>
  </si>
  <si>
    <t>Gitcoin</t>
  </si>
  <si>
    <t>Venture Round - Gitcoin</t>
  </si>
  <si>
    <t>$11.3M</t>
  </si>
  <si>
    <t>Gliph</t>
  </si>
  <si>
    <t>Seed Round - Gliph</t>
  </si>
  <si>
    <t>$340K</t>
  </si>
  <si>
    <t>GlobeDX</t>
  </si>
  <si>
    <t>Seed Round - GlobeDX</t>
  </si>
  <si>
    <t>Greenwood Finance</t>
  </si>
  <si>
    <t>Seed Round - Greenwood Finance</t>
  </si>
  <si>
    <t>GuildFi</t>
  </si>
  <si>
    <t>Seed Round - GuildFi</t>
  </si>
  <si>
    <t>Haja Networks</t>
  </si>
  <si>
    <t>Venture Round - Haja Networks</t>
  </si>
  <si>
    <t>Halborn</t>
  </si>
  <si>
    <t>Hang</t>
  </si>
  <si>
    <t>Series A - Hang</t>
  </si>
  <si>
    <t>$16M</t>
  </si>
  <si>
    <t>Harbor</t>
  </si>
  <si>
    <t>Venture Round - Harbor</t>
  </si>
  <si>
    <t>Hashflow</t>
  </si>
  <si>
    <t>Series A - Hashflow</t>
  </si>
  <si>
    <t>Seed Round - Hashflow</t>
  </si>
  <si>
    <t>Hawku</t>
  </si>
  <si>
    <t>Seed Round - Hawku</t>
  </si>
  <si>
    <t>Hedge</t>
  </si>
  <si>
    <t>Seed Round - Hedge</t>
  </si>
  <si>
    <t>$3.7M</t>
  </si>
  <si>
    <t>Hedgehog</t>
  </si>
  <si>
    <t>Seed Round - Hedgehog</t>
  </si>
  <si>
    <t>$1.6M</t>
  </si>
  <si>
    <t>Series D - Helium</t>
  </si>
  <si>
    <t>Hivemapper</t>
  </si>
  <si>
    <t>Hologram Labs</t>
  </si>
  <si>
    <t>Seed Round - Hologram Labs</t>
  </si>
  <si>
    <t>Horizon Blockchain Games</t>
  </si>
  <si>
    <t>Seed Round - Horizon Blockchain Games</t>
  </si>
  <si>
    <t>$3.8M</t>
  </si>
  <si>
    <t>Hyperspace</t>
  </si>
  <si>
    <t>Seed Round - Hyperspace</t>
  </si>
  <si>
    <t>Ignite</t>
  </si>
  <si>
    <t>Series A - Ignite</t>
  </si>
  <si>
    <t>InfiniGods</t>
  </si>
  <si>
    <t>Seed Round - InfiniGods</t>
  </si>
  <si>
    <t>InfStones</t>
  </si>
  <si>
    <t>Series B - InfStones</t>
  </si>
  <si>
    <t>$33M</t>
  </si>
  <si>
    <t>Injective</t>
  </si>
  <si>
    <t>Funding Round - Injective</t>
  </si>
  <si>
    <t>Seed Round - Injective</t>
  </si>
  <si>
    <t>Instadapp</t>
  </si>
  <si>
    <t>Seed Round - Instadapp</t>
  </si>
  <si>
    <t>$2.4M</t>
  </si>
  <si>
    <t>Jambo</t>
  </si>
  <si>
    <t>Series A - Jambo</t>
  </si>
  <si>
    <t>Keep</t>
  </si>
  <si>
    <t>Venture Round - Keep</t>
  </si>
  <si>
    <t>KEEP network</t>
  </si>
  <si>
    <t>Initial Coin Offering - KEEP network</t>
  </si>
  <si>
    <t>$7.7M</t>
  </si>
  <si>
    <t>KeeperDAO</t>
  </si>
  <si>
    <t>Seed Round - KeeperDAO</t>
  </si>
  <si>
    <t>Kik</t>
  </si>
  <si>
    <t>Initial Coin Offering - Kik</t>
  </si>
  <si>
    <t>Kikitrade</t>
  </si>
  <si>
    <t>Seed Round - Kikitrade</t>
  </si>
  <si>
    <t>Koinex</t>
  </si>
  <si>
    <t>Seed Round - Koinex</t>
  </si>
  <si>
    <t>Korbit</t>
  </si>
  <si>
    <t>Series A - Korbit</t>
  </si>
  <si>
    <t>Kresko Labs</t>
  </si>
  <si>
    <t>Seed Round - Kresko Labs</t>
  </si>
  <si>
    <t>$2.3M</t>
  </si>
  <si>
    <t>KurateDAO</t>
  </si>
  <si>
    <t>Seed Round - KurateDAO</t>
  </si>
  <si>
    <t>$6.9M</t>
  </si>
  <si>
    <t>LaunchKey</t>
  </si>
  <si>
    <t>Venture Round - LaunchKey</t>
  </si>
  <si>
    <t>Lava Labs</t>
  </si>
  <si>
    <t>Series A - Lava Labs</t>
  </si>
  <si>
    <t>Lava Network</t>
  </si>
  <si>
    <t>LayerZero</t>
  </si>
  <si>
    <t>Leap Wallet</t>
  </si>
  <si>
    <t>Initial Coin Offering - Leap Wallet</t>
  </si>
  <si>
    <t>Li.Finance</t>
  </si>
  <si>
    <t>Venture Round - Li.Finance</t>
  </si>
  <si>
    <t>Lido</t>
  </si>
  <si>
    <t>Initial Coin Offering - Lido</t>
  </si>
  <si>
    <t>$51M</t>
  </si>
  <si>
    <t>Lightspark</t>
  </si>
  <si>
    <t>Seed Round - Lightspark</t>
  </si>
  <si>
    <t>Linen App</t>
  </si>
  <si>
    <t>Seed Round - Linen App</t>
  </si>
  <si>
    <t>LiquiFi</t>
  </si>
  <si>
    <t>Seed Round - LiquiFi</t>
  </si>
  <si>
    <t>Liquity</t>
  </si>
  <si>
    <t>Series A - Liquity</t>
  </si>
  <si>
    <t>Seed Round - Liquity</t>
  </si>
  <si>
    <t>Lithium Finance</t>
  </si>
  <si>
    <t>Seed Round - Lithium Finance</t>
  </si>
  <si>
    <t>LoanScan</t>
  </si>
  <si>
    <t>Seed Round - LoanScan</t>
  </si>
  <si>
    <t>LootRush</t>
  </si>
  <si>
    <t>Seed Round - LootRush</t>
  </si>
  <si>
    <t>Lumina</t>
  </si>
  <si>
    <t>Seed Round - Lumina</t>
  </si>
  <si>
    <t>MachineFi Lab</t>
  </si>
  <si>
    <t>Mad Realities</t>
  </si>
  <si>
    <t>Seed Round - Mad Realities</t>
  </si>
  <si>
    <t>Maecenas</t>
  </si>
  <si>
    <t>Venture Round - Maecenas</t>
  </si>
  <si>
    <t>Magic Eden</t>
  </si>
  <si>
    <t>Series B - Magic Eden</t>
  </si>
  <si>
    <t>$130M</t>
  </si>
  <si>
    <t>Series A - Magic Eden</t>
  </si>
  <si>
    <t>$27M</t>
  </si>
  <si>
    <t>MakerDAO</t>
  </si>
  <si>
    <t>Venture Round - MakerDAO</t>
  </si>
  <si>
    <t>MakersPlace</t>
  </si>
  <si>
    <t>Series A - MakersPlace</t>
  </si>
  <si>
    <t>Mangata Finance</t>
  </si>
  <si>
    <t>Venture Round - Mangata Finance</t>
  </si>
  <si>
    <t>$4.2M</t>
  </si>
  <si>
    <t>Seed Round - Mangata Finance</t>
  </si>
  <si>
    <t>Manta Network</t>
  </si>
  <si>
    <t>Seed Round - Manta Network</t>
  </si>
  <si>
    <t>Maple Finance</t>
  </si>
  <si>
    <t>Venture Round - Maple Finance</t>
  </si>
  <si>
    <t>Matrixport</t>
  </si>
  <si>
    <t>Venture Round - Matrixport</t>
  </si>
  <si>
    <t>Series C - Matrixport</t>
  </si>
  <si>
    <t>Matter Labs</t>
  </si>
  <si>
    <t>Seed Round - Matter Labs</t>
  </si>
  <si>
    <t>Maverick Protocol</t>
  </si>
  <si>
    <t>Private Equity Round - Maverick Protocol</t>
  </si>
  <si>
    <t>Merico</t>
  </si>
  <si>
    <t>Series A - Merico</t>
  </si>
  <si>
    <t>$12.4M</t>
  </si>
  <si>
    <t>Seed Round - Merico</t>
  </si>
  <si>
    <t>Pre Seed Round - Merico</t>
  </si>
  <si>
    <t>Merkle Manufactory</t>
  </si>
  <si>
    <t>Metaflex Studios</t>
  </si>
  <si>
    <t>MetaLend</t>
  </si>
  <si>
    <t>Seed Round - MetaLend</t>
  </si>
  <si>
    <t>MetaStreet</t>
  </si>
  <si>
    <t>Seed Round - MetaStreet</t>
  </si>
  <si>
    <t>Metatheory</t>
  </si>
  <si>
    <t>Series A - Metatheory</t>
  </si>
  <si>
    <t>$24M</t>
  </si>
  <si>
    <t>Metaverse Game Studios</t>
  </si>
  <si>
    <t>Venture Round - Metaverse Game Studios</t>
  </si>
  <si>
    <t>Meter.io</t>
  </si>
  <si>
    <t>Seed Round - Meter.io</t>
  </si>
  <si>
    <t>Initial Coin Offering - Mina</t>
  </si>
  <si>
    <t>$92M</t>
  </si>
  <si>
    <t>Seed Round - Mina</t>
  </si>
  <si>
    <t>Mithril</t>
  </si>
  <si>
    <t>Initial Coin Offering - Mithril</t>
  </si>
  <si>
    <t>MoHash</t>
  </si>
  <si>
    <t>MoonPay</t>
  </si>
  <si>
    <t>Series A - MoonPay</t>
  </si>
  <si>
    <t>$555M</t>
  </si>
  <si>
    <t>mrgn labs</t>
  </si>
  <si>
    <t>S</t>
  </si>
  <si>
    <t>Seed Round - mrgn labs</t>
  </si>
  <si>
    <t>MyCrypto</t>
  </si>
  <si>
    <t>Series A - MyCrypto</t>
  </si>
  <si>
    <t>Namebase</t>
  </si>
  <si>
    <t>Seed Round - Namebase</t>
  </si>
  <si>
    <t>Nand Capital</t>
  </si>
  <si>
    <t>Seed Round - Nand Capital</t>
  </si>
  <si>
    <t>Initial Coin Offering - NEAR</t>
  </si>
  <si>
    <t>$21.6M</t>
  </si>
  <si>
    <t>Funding Round - NEAR</t>
  </si>
  <si>
    <t>$150M</t>
  </si>
  <si>
    <t>NEAR Protocol</t>
  </si>
  <si>
    <t>Series A - NEAR Protocol</t>
  </si>
  <si>
    <t>$12.1M</t>
  </si>
  <si>
    <t>Initial Coin Offering - NEAR Protocol</t>
  </si>
  <si>
    <t>Venture Round - NEAR Protocol</t>
  </si>
  <si>
    <t>Neon Media</t>
  </si>
  <si>
    <t>Venture Round - Neon Media</t>
  </si>
  <si>
    <t>$10.5M</t>
  </si>
  <si>
    <t>Series A - Nervos Network</t>
  </si>
  <si>
    <t>Venture Round - Nervos Network</t>
  </si>
  <si>
    <t>Nitra</t>
  </si>
  <si>
    <t>Seed Round - Nitra</t>
  </si>
  <si>
    <t>Nomad</t>
  </si>
  <si>
    <t>Venture Round - Nomad</t>
  </si>
  <si>
    <t>Seed Round - Nomad</t>
  </si>
  <si>
    <t>$22.4M</t>
  </si>
  <si>
    <t>Notional Finance</t>
  </si>
  <si>
    <t>Series A - Notional Finance</t>
  </si>
  <si>
    <t>Seed Round - Notional Finance</t>
  </si>
  <si>
    <t>Initial Coin Offering - NuCypher</t>
  </si>
  <si>
    <t>$10.7M</t>
  </si>
  <si>
    <t>Venture Round - NuCypher</t>
  </si>
  <si>
    <t>Numerai</t>
  </si>
  <si>
    <t>Funding Round - Numerai</t>
  </si>
  <si>
    <t>Nuo</t>
  </si>
  <si>
    <t>Seed Round - Nuo</t>
  </si>
  <si>
    <t>Nym Technologies</t>
  </si>
  <si>
    <t>Series A - Nym Technologies</t>
  </si>
  <si>
    <t>O(1) Labs</t>
  </si>
  <si>
    <t>Series A - O(1) Labs</t>
  </si>
  <si>
    <t>Seed Round - O(1) Labs</t>
  </si>
  <si>
    <t>Oasis Labs</t>
  </si>
  <si>
    <t>Series A - Oasis Labs</t>
  </si>
  <si>
    <t>$45M</t>
  </si>
  <si>
    <t>Oasys</t>
  </si>
  <si>
    <t>ODX Pte. Ltd</t>
  </si>
  <si>
    <t>Initial Coin Offering - ODX Pte. Ltd</t>
  </si>
  <si>
    <t>Offchain Labs</t>
  </si>
  <si>
    <t>Series B - Offchain Labs</t>
  </si>
  <si>
    <t>Seed Round - Offchain Labs</t>
  </si>
  <si>
    <t>OnChain Studios</t>
  </si>
  <si>
    <t>Ondo Finance</t>
  </si>
  <si>
    <t>Series A - Ondo Finance</t>
  </si>
  <si>
    <t>Seed Round - Ondo Finance</t>
  </si>
  <si>
    <t>OnJuno</t>
  </si>
  <si>
    <t>Seed Round - OnJuno</t>
  </si>
  <si>
    <t>OpenSea</t>
  </si>
  <si>
    <t>Series C - OpenSea</t>
  </si>
  <si>
    <t>OpenToken</t>
  </si>
  <si>
    <t>Venture Round - OpenToken</t>
  </si>
  <si>
    <t>Optic</t>
  </si>
  <si>
    <t>Seed Round - Optic</t>
  </si>
  <si>
    <t>Optimism</t>
  </si>
  <si>
    <t>Series B - Optimism</t>
  </si>
  <si>
    <t>Seed Round - Optimism</t>
  </si>
  <si>
    <t>Opyn</t>
  </si>
  <si>
    <t>Series A - Opyn</t>
  </si>
  <si>
    <t>Seed Round - Opyn</t>
  </si>
  <si>
    <t>Orchid Labs</t>
  </si>
  <si>
    <t>Venture Round - Orchid Labs</t>
  </si>
  <si>
    <t>$36.1M</t>
  </si>
  <si>
    <t>Seed Round - Orchid Labs</t>
  </si>
  <si>
    <t>$4.7M</t>
  </si>
  <si>
    <t>Orderly Network</t>
  </si>
  <si>
    <t>Series A - Orderly Network</t>
  </si>
  <si>
    <t>Origin Protocol</t>
  </si>
  <si>
    <t>Seed Round - Origin Protocol</t>
  </si>
  <si>
    <t>Origo</t>
  </si>
  <si>
    <t>Funding Round - Origo</t>
  </si>
  <si>
    <t>ORIGYN Foundation</t>
  </si>
  <si>
    <t>Venture Round - ORIGYN Foundation</t>
  </si>
  <si>
    <t>Osmosis Foundation</t>
  </si>
  <si>
    <t>Initial Coin Offering - Osmosis Foundation</t>
  </si>
  <si>
    <t>Overlay</t>
  </si>
  <si>
    <t>Seed Round - Overlay</t>
  </si>
  <si>
    <t>OXIO</t>
  </si>
  <si>
    <t>Seed Round - Paradigm</t>
  </si>
  <si>
    <t>Series A - Paradigm</t>
  </si>
  <si>
    <t>ParaFi Capital</t>
  </si>
  <si>
    <t>Corporate Round - ParaFi Capital</t>
  </si>
  <si>
    <t>Parallel</t>
  </si>
  <si>
    <t>Venture Round - Parallel</t>
  </si>
  <si>
    <t>Parallel Finance</t>
  </si>
  <si>
    <t>Seed Round - Parallel Finance</t>
  </si>
  <si>
    <t>Series A - Parallel Finance</t>
  </si>
  <si>
    <t>Paras</t>
  </si>
  <si>
    <t>Seed Round - Paras</t>
  </si>
  <si>
    <t>Parcl</t>
  </si>
  <si>
    <t>Venture Round - Parcl</t>
  </si>
  <si>
    <t>$7.5M</t>
  </si>
  <si>
    <t>Seed Round - Parcl</t>
  </si>
  <si>
    <t>Parsec Finance</t>
  </si>
  <si>
    <t>Seed Round - Parsec Finance</t>
  </si>
  <si>
    <t>$1.2M</t>
  </si>
  <si>
    <t>PartyDAO</t>
  </si>
  <si>
    <t>Passes</t>
  </si>
  <si>
    <t>Phantom</t>
  </si>
  <si>
    <t>Series B - Phantom</t>
  </si>
  <si>
    <t>$109M</t>
  </si>
  <si>
    <t>Pinoy Teleserye</t>
  </si>
  <si>
    <t>Seed Round - Pinoy Teleserye</t>
  </si>
  <si>
    <t>Pintu</t>
  </si>
  <si>
    <t>Series B - Pintu</t>
  </si>
  <si>
    <t>IDR1.6T</t>
  </si>
  <si>
    <t>Series A - Pintu</t>
  </si>
  <si>
    <t>PleasrDAO</t>
  </si>
  <si>
    <t>Initial Coin Offering - Polkadot</t>
  </si>
  <si>
    <t>Seed Round - Polychain</t>
  </si>
  <si>
    <t>Venture Round - Polygon</t>
  </si>
  <si>
    <t>$450M</t>
  </si>
  <si>
    <t>Polymarket</t>
  </si>
  <si>
    <t>Seed Round - Polymarket</t>
  </si>
  <si>
    <t>Ponto</t>
  </si>
  <si>
    <t>Seed Round - Ponto</t>
  </si>
  <si>
    <t>PoolTogether</t>
  </si>
  <si>
    <t>Series A - PoolTogether</t>
  </si>
  <si>
    <t>PORTALS</t>
  </si>
  <si>
    <t>Potion Labs</t>
  </si>
  <si>
    <t>Initial Coin Offering - Potion Labs</t>
  </si>
  <si>
    <t>PowerTrade</t>
  </si>
  <si>
    <t>Seed Round - PowerTrade</t>
  </si>
  <si>
    <t>Project Galaxy</t>
  </si>
  <si>
    <t>Prysm</t>
  </si>
  <si>
    <t>Seed Round - Prysm</t>
  </si>
  <si>
    <t>Pre Seed Round - Prysm</t>
  </si>
  <si>
    <t>PsyOptions</t>
  </si>
  <si>
    <t>Seed Round - PsyOptions</t>
  </si>
  <si>
    <t>Quadrata</t>
  </si>
  <si>
    <t>Seed Round - Quadrata</t>
  </si>
  <si>
    <t>Quasar Labs</t>
  </si>
  <si>
    <t>Seed Round - Quasar Labs</t>
  </si>
  <si>
    <t>Raiden Network</t>
  </si>
  <si>
    <t>Initial Coin Offering - Raiden Network</t>
  </si>
  <si>
    <t>Rain</t>
  </si>
  <si>
    <t>Series B - Rain</t>
  </si>
  <si>
    <t>Rangers Protocol</t>
  </si>
  <si>
    <t>Private Equity Round - Rangers Protocol</t>
  </si>
  <si>
    <t>Seed Round - Rangers Protocol</t>
  </si>
  <si>
    <t>Rarify</t>
  </si>
  <si>
    <t>Series A - Rarify</t>
  </si>
  <si>
    <t>Ref Finance</t>
  </si>
  <si>
    <t>Initial Coin Offering - Ref Finance</t>
  </si>
  <si>
    <t>$4.8M</t>
  </si>
  <si>
    <t>Reflexer Labs</t>
  </si>
  <si>
    <t>Venture Round - Reflexer Labs</t>
  </si>
  <si>
    <t>$4.1M</t>
  </si>
  <si>
    <t>Seed Round - Reflexer Labs</t>
  </si>
  <si>
    <t>$1.7M</t>
  </si>
  <si>
    <t>Initial Coin Offering - Ren</t>
  </si>
  <si>
    <t>$34M</t>
  </si>
  <si>
    <t>Ren Labs</t>
  </si>
  <si>
    <t>Ribbon Finance</t>
  </si>
  <si>
    <t>Venture Round - Ribbon Finance</t>
  </si>
  <si>
    <t>$8.8M</t>
  </si>
  <si>
    <t>Rift Finance</t>
  </si>
  <si>
    <t>Venture Round - Rift Finance</t>
  </si>
  <si>
    <t>Ripio</t>
  </si>
  <si>
    <t>Seed Round - Ripio</t>
  </si>
  <si>
    <t>$600K</t>
  </si>
  <si>
    <t>Ripple</t>
  </si>
  <si>
    <t>Seed Round - Ripple</t>
  </si>
  <si>
    <t>Risk Harbor</t>
  </si>
  <si>
    <t>Seed Round - Risk Harbor</t>
  </si>
  <si>
    <t>River Financial</t>
  </si>
  <si>
    <t>Series A - River Financial</t>
  </si>
  <si>
    <t>Seed Round - River Financial</t>
  </si>
  <si>
    <t>$5.7M</t>
  </si>
  <si>
    <t>RNDR Token</t>
  </si>
  <si>
    <t>Royal</t>
  </si>
  <si>
    <t>Series A - Royal</t>
  </si>
  <si>
    <t>$55M</t>
  </si>
  <si>
    <t>Seed Round - Royal</t>
  </si>
  <si>
    <t>RSS3</t>
  </si>
  <si>
    <t>Funding Round - RSS3</t>
  </si>
  <si>
    <t>Saddle Finance</t>
  </si>
  <si>
    <t>Series A - Saddle Finance</t>
  </si>
  <si>
    <t>Seed Round - Saddle Finance</t>
  </si>
  <si>
    <t>Satori</t>
  </si>
  <si>
    <t>Seed Round - Satori</t>
  </si>
  <si>
    <t>Scroll.io</t>
  </si>
  <si>
    <t>Series A - Scroll.io</t>
  </si>
  <si>
    <t>seedclub</t>
  </si>
  <si>
    <t>Sense Finance</t>
  </si>
  <si>
    <t>Seed Round - Sense Finance</t>
  </si>
  <si>
    <t>$5.2M</t>
  </si>
  <si>
    <t>ShapeShift</t>
  </si>
  <si>
    <t>Series A - ShapeShift</t>
  </si>
  <si>
    <t>$10.4M</t>
  </si>
  <si>
    <t>Shipyard Software</t>
  </si>
  <si>
    <t>Seed Round - Shipyard Software</t>
  </si>
  <si>
    <t>Showtime</t>
  </si>
  <si>
    <t>Seed Round - Showtime</t>
  </si>
  <si>
    <t>$7.6M</t>
  </si>
  <si>
    <t>Pre Seed Round - Showtime</t>
  </si>
  <si>
    <t>Sia</t>
  </si>
  <si>
    <t>Seed Round - Sia</t>
  </si>
  <si>
    <t>Sipher</t>
  </si>
  <si>
    <t>Seed Round - Sipher</t>
  </si>
  <si>
    <t>Skolem Labs</t>
  </si>
  <si>
    <t>Series A - Skolem Labs</t>
  </si>
  <si>
    <t>Venture Round - Skolem Labs</t>
  </si>
  <si>
    <t>Sky Mavis</t>
  </si>
  <si>
    <t>Series C - Sky Mavis</t>
  </si>
  <si>
    <t>Series B - Sky Mavis</t>
  </si>
  <si>
    <t>$152M</t>
  </si>
  <si>
    <t>Skynet Labs</t>
  </si>
  <si>
    <t>Seed Round - Skynet Labs</t>
  </si>
  <si>
    <t>Initial Coin Offering - Solana</t>
  </si>
  <si>
    <t>$314M</t>
  </si>
  <si>
    <t>Solend</t>
  </si>
  <si>
    <t>Seed Round - Solend</t>
  </si>
  <si>
    <t>Solscan</t>
  </si>
  <si>
    <t>Sommelier</t>
  </si>
  <si>
    <t>Series A - Sommelier</t>
  </si>
  <si>
    <t>$23M</t>
  </si>
  <si>
    <t>Space and Time</t>
  </si>
  <si>
    <t>Space Runners</t>
  </si>
  <si>
    <t>Seed Round - Space Runners</t>
  </si>
  <si>
    <t>Spacemesh</t>
  </si>
  <si>
    <t>Series A - Spacemesh</t>
  </si>
  <si>
    <t>SparkSwap</t>
  </si>
  <si>
    <t>Series A - SparkSwap</t>
  </si>
  <si>
    <t>Spectral</t>
  </si>
  <si>
    <t>Venture Round - Spectral</t>
  </si>
  <si>
    <t>SPICYEST</t>
  </si>
  <si>
    <t>Pre Seed Round - SPICYEST</t>
  </si>
  <si>
    <t>Squads</t>
  </si>
  <si>
    <t>Stablehouse</t>
  </si>
  <si>
    <t>Seed Round - Stablehouse</t>
  </si>
  <si>
    <t>Stader Labs</t>
  </si>
  <si>
    <t>Seed Round - Stader Labs</t>
  </si>
  <si>
    <t>Staked us</t>
  </si>
  <si>
    <t>Seed Round - Staked us</t>
  </si>
  <si>
    <t>StakerDAO</t>
  </si>
  <si>
    <t>Series A - StakerDAO</t>
  </si>
  <si>
    <t>Seed Round - StakerDAO</t>
  </si>
  <si>
    <t>StarkWare Industries</t>
  </si>
  <si>
    <t>Seed Round - StarkWare Industries</t>
  </si>
  <si>
    <t>Series B - StarkWare Industries</t>
  </si>
  <si>
    <t>$75M</t>
  </si>
  <si>
    <t>Series A - StarkWare Industries</t>
  </si>
  <si>
    <t>Stream Token</t>
  </si>
  <si>
    <t>Initial Coin Offering - Stream Token</t>
  </si>
  <si>
    <t>Stride Labs</t>
  </si>
  <si>
    <t>Seed Round - Stride Labs</t>
  </si>
  <si>
    <t>Structure</t>
  </si>
  <si>
    <t>Seed Round - Structure</t>
  </si>
  <si>
    <t>Subspace Labs</t>
  </si>
  <si>
    <t>Funding Round - Subspace Labs</t>
  </si>
  <si>
    <t>$32.9M</t>
  </si>
  <si>
    <t>Summoners Arena</t>
  </si>
  <si>
    <t>Venture Round - Summoners Arena</t>
  </si>
  <si>
    <t>Swim</t>
  </si>
  <si>
    <t>Seed Round - Swim</t>
  </si>
  <si>
    <t>SynFutures</t>
  </si>
  <si>
    <t>Series A - SynFutures</t>
  </si>
  <si>
    <t>$14M</t>
  </si>
  <si>
    <t>Seed Round - SynFutures</t>
  </si>
  <si>
    <t>Synthetic Minds</t>
  </si>
  <si>
    <t>Seed Round - Synthetic Minds</t>
  </si>
  <si>
    <t>Venture Round - Synthetix</t>
  </si>
  <si>
    <t>SZNS</t>
  </si>
  <si>
    <t>Seed Round - SZNS</t>
  </si>
  <si>
    <t>t3rn</t>
  </si>
  <si>
    <t>Seed Round - t3rn</t>
  </si>
  <si>
    <t>Tagomi</t>
  </si>
  <si>
    <t>Venture Round - Tagomi</t>
  </si>
  <si>
    <t>Taker Protocol</t>
  </si>
  <si>
    <t>Seed Round - Taker Protocol</t>
  </si>
  <si>
    <t>Tari Labs</t>
  </si>
  <si>
    <t>Seed Round - Tari Labs</t>
  </si>
  <si>
    <t>TaxBit</t>
  </si>
  <si>
    <t>Series B - TaxBit</t>
  </si>
  <si>
    <t>Series A - TaxBit</t>
  </si>
  <si>
    <t>Seed Round - TaxBit</t>
  </si>
  <si>
    <t>Venture Round - Terra</t>
  </si>
  <si>
    <t>Seed Round - Terra</t>
  </si>
  <si>
    <t>The Block</t>
  </si>
  <si>
    <t>Seed Round - The Block</t>
  </si>
  <si>
    <t>The Wildcard Alliance</t>
  </si>
  <si>
    <t>Series A - The Wildcard Alliance</t>
  </si>
  <si>
    <t>$46M</t>
  </si>
  <si>
    <t>Themelio Labs</t>
  </si>
  <si>
    <t>Seed Round - Themelio Labs</t>
  </si>
  <si>
    <t>Thesis</t>
  </si>
  <si>
    <t>Series A - Thesis</t>
  </si>
  <si>
    <t>ThunderCore</t>
  </si>
  <si>
    <t>Series A - ThunderCore</t>
  </si>
  <si>
    <t>$37.1M</t>
  </si>
  <si>
    <t>Tlon</t>
  </si>
  <si>
    <t>Venture Round - Tlon</t>
  </si>
  <si>
    <t>Token Daily</t>
  </si>
  <si>
    <t>Series A - Token Daily</t>
  </si>
  <si>
    <t>Trade Ecology Token</t>
  </si>
  <si>
    <t>Corporate Round - Trade Ecology Token</t>
  </si>
  <si>
    <t>Transparent Financial Systems</t>
  </si>
  <si>
    <t>Series A - Transparent Financial Systems</t>
  </si>
  <si>
    <t>TruStory</t>
  </si>
  <si>
    <t>Seed Round - TruStory</t>
  </si>
  <si>
    <t>Umee</t>
  </si>
  <si>
    <t>Seed Round - Umee</t>
  </si>
  <si>
    <t>$6.3M</t>
  </si>
  <si>
    <t>Unbound Finance</t>
  </si>
  <si>
    <t>Seed Round - Unbound Finance</t>
  </si>
  <si>
    <t>$5.8M</t>
  </si>
  <si>
    <t>UnikoinGold</t>
  </si>
  <si>
    <t>Initial Coin Offering - UnikoinGold</t>
  </si>
  <si>
    <t>Unikrn</t>
  </si>
  <si>
    <t>Initial Coin Offering - Unikrn</t>
  </si>
  <si>
    <t>$31.4M</t>
  </si>
  <si>
    <t>Series A - Uniswap</t>
  </si>
  <si>
    <t>Unstoppable Domains</t>
  </si>
  <si>
    <t>Series A - Unstoppable Domains</t>
  </si>
  <si>
    <t>Upshot</t>
  </si>
  <si>
    <t>Series A - Upshot</t>
  </si>
  <si>
    <t>Urkel</t>
  </si>
  <si>
    <t>Seed Round - Urkel</t>
  </si>
  <si>
    <t>Valora</t>
  </si>
  <si>
    <t>Series A - Valora</t>
  </si>
  <si>
    <t>VALR</t>
  </si>
  <si>
    <t>Series B - VALR</t>
  </si>
  <si>
    <t>Vauld</t>
  </si>
  <si>
    <t>Series A - Vauld</t>
  </si>
  <si>
    <t>Seed Round - Vauld</t>
  </si>
  <si>
    <t>Veem</t>
  </si>
  <si>
    <t>Venture Round - Veem</t>
  </si>
  <si>
    <t>Series B - Veem</t>
  </si>
  <si>
    <t>Series A - Veem</t>
  </si>
  <si>
    <t>Seed Round - Veem</t>
  </si>
  <si>
    <t>Vega Protocol</t>
  </si>
  <si>
    <t>Seed Round - Vega Protocol</t>
  </si>
  <si>
    <t>Veil</t>
  </si>
  <si>
    <t>Seed Round - Veil</t>
  </si>
  <si>
    <t>Vibra</t>
  </si>
  <si>
    <t>Seed Round - Vibra</t>
  </si>
  <si>
    <t>Virtue Poker</t>
  </si>
  <si>
    <t>Seed Round - Virtue Poker</t>
  </si>
  <si>
    <t>Web3Auth</t>
  </si>
  <si>
    <t>Wintermute Trading</t>
  </si>
  <si>
    <t>Series B - Wintermute Trading</t>
  </si>
  <si>
    <t>Seed Round - WOO Network</t>
  </si>
  <si>
    <t>Worldcoin</t>
  </si>
  <si>
    <t>Wyre</t>
  </si>
  <si>
    <t>Series B - Wyre</t>
  </si>
  <si>
    <t>Xapo</t>
  </si>
  <si>
    <t>Series A - Xapo</t>
  </si>
  <si>
    <t>XLD Finance</t>
  </si>
  <si>
    <t>Seed Round - XLD Finance</t>
  </si>
  <si>
    <t>$13M</t>
  </si>
  <si>
    <t>Yellow Card</t>
  </si>
  <si>
    <t>Series A - Yellow Card</t>
  </si>
  <si>
    <t>Seed Round - Yellow Card</t>
  </si>
  <si>
    <t>Yield Protocol</t>
  </si>
  <si>
    <t>Seed Round - Yield Protocol</t>
  </si>
  <si>
    <t>Seed Round - Zcash</t>
  </si>
  <si>
    <t>Zora</t>
  </si>
  <si>
    <t>Venture Round - Zora</t>
  </si>
  <si>
    <t>Papers of Note</t>
  </si>
  <si>
    <t>Using Time Instead of Timeout for Fault-Tolerant Distributed Systems. Leslie Lamport. ACM Transact Program Lang Syst 1984</t>
  </si>
  <si>
    <t>On optimistic methods for concurrency control. Kung &amp; Robinson. ACM Transact Database Syst 1981</t>
  </si>
  <si>
    <t>The Loopix Anonymity System. Piotrowska, Hayes, Elahi, Meiser, Danezis. arXiv</t>
  </si>
  <si>
    <t>Abbott</t>
  </si>
  <si>
    <t>ABT</t>
  </si>
  <si>
    <t>Medtronic</t>
  </si>
  <si>
    <t>MDT</t>
  </si>
  <si>
    <t>Q122</t>
  </si>
  <si>
    <t>Stryker</t>
  </si>
  <si>
    <t>SYK</t>
  </si>
  <si>
    <t>Becton Dickinson</t>
  </si>
  <si>
    <t>BDX</t>
  </si>
  <si>
    <t>Q422</t>
  </si>
  <si>
    <t>Intuitive Surgical</t>
  </si>
  <si>
    <t>ISRG</t>
  </si>
  <si>
    <t>Edwards</t>
  </si>
  <si>
    <t>EW</t>
  </si>
  <si>
    <t>EssilorLuxottica</t>
  </si>
  <si>
    <t>EL FP</t>
  </si>
  <si>
    <t>Boston Scientific</t>
  </si>
  <si>
    <t>BSX</t>
  </si>
  <si>
    <t>Siemens Healthineers</t>
  </si>
  <si>
    <t>SHL GR</t>
  </si>
  <si>
    <t>Mindray</t>
  </si>
  <si>
    <t>300760 CH</t>
  </si>
  <si>
    <t>Alcon</t>
  </si>
  <si>
    <t>ACL SW</t>
  </si>
  <si>
    <t>Lonza</t>
  </si>
  <si>
    <t>LONN SW</t>
  </si>
  <si>
    <t>Agilent</t>
  </si>
  <si>
    <t>Resmed</t>
  </si>
  <si>
    <t>RMD</t>
  </si>
  <si>
    <t>GE Healthcare</t>
  </si>
  <si>
    <t>GEHC</t>
  </si>
  <si>
    <t>Sartorius Stedim</t>
  </si>
  <si>
    <t>DIM FP</t>
  </si>
  <si>
    <t>Align</t>
  </si>
  <si>
    <t>ALGN</t>
  </si>
  <si>
    <t>Idexx Labs</t>
  </si>
  <si>
    <t>IDXX</t>
  </si>
  <si>
    <t>Dexcom</t>
  </si>
  <si>
    <t>DXCM</t>
  </si>
  <si>
    <t>Sartorius</t>
  </si>
  <si>
    <t>SRT GR</t>
  </si>
  <si>
    <t>Fujifilm</t>
  </si>
  <si>
    <t>Mettler-Toledo</t>
  </si>
  <si>
    <t>MTD</t>
  </si>
  <si>
    <t>Olympus</t>
  </si>
  <si>
    <t>7733 JP</t>
  </si>
  <si>
    <t>Coloplast</t>
  </si>
  <si>
    <t>COLOB DC</t>
  </si>
  <si>
    <t>Terumo</t>
  </si>
  <si>
    <t>4543 JP</t>
  </si>
  <si>
    <t>West</t>
  </si>
  <si>
    <t>WST</t>
  </si>
  <si>
    <t>Zimmer Biomet</t>
  </si>
  <si>
    <t>ZBH</t>
  </si>
  <si>
    <t>Sonova</t>
  </si>
  <si>
    <t>SOON</t>
  </si>
  <si>
    <t>Steris</t>
  </si>
  <si>
    <t>STE</t>
  </si>
  <si>
    <t>Straumann</t>
  </si>
  <si>
    <t>STMN SW</t>
  </si>
  <si>
    <t>Avantor</t>
  </si>
  <si>
    <t>AVTR</t>
  </si>
  <si>
    <t>PHIA</t>
  </si>
  <si>
    <t>Hologic</t>
  </si>
  <si>
    <t>HOLX</t>
  </si>
  <si>
    <t>Insulet</t>
  </si>
  <si>
    <t>PODD</t>
  </si>
  <si>
    <t>Beijing Wantai</t>
  </si>
  <si>
    <t>603392 CH</t>
  </si>
  <si>
    <t>Cooper</t>
  </si>
  <si>
    <t>COO</t>
  </si>
  <si>
    <t>Imeik Technology</t>
  </si>
  <si>
    <t>300896 CH</t>
  </si>
  <si>
    <t>Abiomed</t>
  </si>
  <si>
    <t>ABMD</t>
  </si>
  <si>
    <t>Smith &amp; Nephew</t>
  </si>
  <si>
    <t>SN/ LN</t>
  </si>
  <si>
    <t>Cochlear</t>
  </si>
  <si>
    <t>COH AU</t>
  </si>
  <si>
    <t>Exact</t>
  </si>
  <si>
    <t>EXAS</t>
  </si>
  <si>
    <t>Demant</t>
  </si>
  <si>
    <t>DEMANT DC</t>
  </si>
  <si>
    <t>Qiagen</t>
  </si>
  <si>
    <t>QGEN</t>
  </si>
  <si>
    <t>Henry Schein</t>
  </si>
  <si>
    <t>HSIC</t>
  </si>
  <si>
    <t>Sysmex</t>
  </si>
  <si>
    <t>6869 JP</t>
  </si>
  <si>
    <t>BioMerieux</t>
  </si>
  <si>
    <t>BIM FP</t>
  </si>
  <si>
    <t>Teleflex</t>
  </si>
  <si>
    <t>TFX</t>
  </si>
  <si>
    <t>Novocure</t>
  </si>
  <si>
    <t>NVCR</t>
  </si>
  <si>
    <t>Masimo</t>
  </si>
  <si>
    <t>MASI</t>
  </si>
  <si>
    <t>Dentsply Sirona</t>
  </si>
  <si>
    <t>XRAY</t>
  </si>
  <si>
    <t>Bloomage Biotech</t>
  </si>
  <si>
    <t>688363 CH</t>
  </si>
  <si>
    <t>Embecta</t>
  </si>
  <si>
    <t>EMBC</t>
  </si>
  <si>
    <t>Shockwave</t>
  </si>
  <si>
    <t>SWAV</t>
  </si>
  <si>
    <t>Shanghai United Imaging</t>
  </si>
  <si>
    <t>688271 CH</t>
  </si>
  <si>
    <t>Globus</t>
  </si>
  <si>
    <t>GMED</t>
  </si>
  <si>
    <t>Thermo Fisher</t>
  </si>
  <si>
    <t>TMO</t>
  </si>
  <si>
    <t>Q222</t>
  </si>
  <si>
    <t>Danaher</t>
  </si>
  <si>
    <t>DHR</t>
  </si>
  <si>
    <t>Illumina</t>
  </si>
  <si>
    <t>ILMN</t>
  </si>
  <si>
    <t>Repligen</t>
  </si>
  <si>
    <t>RGEN</t>
  </si>
  <si>
    <t>Waters</t>
  </si>
  <si>
    <t>WAT</t>
  </si>
  <si>
    <t>Bio-Techne</t>
  </si>
  <si>
    <t>TECH</t>
  </si>
  <si>
    <t>Bio-Rad</t>
  </si>
  <si>
    <t>BIO</t>
  </si>
  <si>
    <t>PerkinElmer</t>
  </si>
  <si>
    <t>PKI</t>
  </si>
  <si>
    <t>Carl Zeiss</t>
  </si>
  <si>
    <t>AFX GR</t>
  </si>
  <si>
    <t>Cryoport</t>
  </si>
  <si>
    <t>CYRX</t>
  </si>
  <si>
    <t>Bruker</t>
  </si>
  <si>
    <t>BRKR</t>
  </si>
  <si>
    <t>Charles River</t>
  </si>
  <si>
    <t>CRL</t>
  </si>
  <si>
    <t>Genscript</t>
  </si>
  <si>
    <t>1548 HK</t>
  </si>
  <si>
    <t>Telesis Bio</t>
  </si>
  <si>
    <t>TBIO</t>
  </si>
  <si>
    <t>Gamma Biosciences</t>
  </si>
  <si>
    <t>10X Genomics</t>
  </si>
  <si>
    <t>TXG</t>
  </si>
  <si>
    <t>Main</t>
  </si>
  <si>
    <t>Aerospace &amp; Defense</t>
  </si>
  <si>
    <t>Crypto</t>
  </si>
  <si>
    <t>Rocketlab</t>
  </si>
  <si>
    <t>Virgin Galctic</t>
  </si>
  <si>
    <t>ASTR</t>
  </si>
  <si>
    <t>RKLB</t>
  </si>
  <si>
    <t>SPCE</t>
  </si>
  <si>
    <t>Marathon Digital</t>
  </si>
  <si>
    <t>Coinbase Global</t>
  </si>
  <si>
    <t xml:space="preserve">MicroStrategy </t>
  </si>
  <si>
    <t>Riots</t>
  </si>
  <si>
    <t>Block Inc</t>
  </si>
  <si>
    <t xml:space="preserve">Paypal </t>
  </si>
  <si>
    <t>Cleanspark</t>
  </si>
  <si>
    <t>XP Inc</t>
  </si>
  <si>
    <t>Hut 8 Mining Corp</t>
  </si>
  <si>
    <t>MARA</t>
  </si>
  <si>
    <t>COIN</t>
  </si>
  <si>
    <t>RIOT</t>
  </si>
  <si>
    <t>SOFI</t>
  </si>
  <si>
    <t>MSTR</t>
  </si>
  <si>
    <t>SQ</t>
  </si>
  <si>
    <t>PYPL</t>
  </si>
  <si>
    <t>CLSK</t>
  </si>
  <si>
    <t>Sofi Technologies Inc</t>
  </si>
  <si>
    <t>XP</t>
  </si>
  <si>
    <t>HUT.TO</t>
  </si>
  <si>
    <t>Electronic Computer</t>
  </si>
  <si>
    <t>*Notes</t>
  </si>
  <si>
    <t>Space Tourism</t>
  </si>
  <si>
    <t>Apple Inc.</t>
  </si>
  <si>
    <t xml:space="preserve">Microsoft </t>
  </si>
  <si>
    <t>Asus</t>
  </si>
  <si>
    <t>Acer</t>
  </si>
  <si>
    <t>Cisco Systems</t>
  </si>
  <si>
    <t>Hewlett-Packard</t>
  </si>
  <si>
    <t>Micro-Star International Co.</t>
  </si>
  <si>
    <t>Oracle Corporation</t>
  </si>
  <si>
    <t>Fuijtsu</t>
  </si>
  <si>
    <t>Sony Corporation</t>
  </si>
  <si>
    <t>Dell Inc.</t>
  </si>
  <si>
    <t>Intel Corporation</t>
  </si>
  <si>
    <t>MSFT</t>
  </si>
  <si>
    <t>INTC</t>
  </si>
  <si>
    <t xml:space="preserve">CISCO    </t>
  </si>
  <si>
    <t>SONY</t>
  </si>
  <si>
    <t>-</t>
  </si>
  <si>
    <t>Other</t>
  </si>
  <si>
    <t xml:space="preserve">Total </t>
  </si>
  <si>
    <t>Source</t>
  </si>
  <si>
    <t>Marketshare &amp; Competition</t>
  </si>
  <si>
    <t>Ariane 5</t>
  </si>
  <si>
    <t>Proton-M</t>
  </si>
  <si>
    <t>Soyuz-2</t>
  </si>
  <si>
    <t>PSLV</t>
  </si>
  <si>
    <t>Falcon 9/Heavy</t>
  </si>
  <si>
    <t>Electron</t>
  </si>
  <si>
    <t>Vega</t>
  </si>
  <si>
    <t>Kuaizhou 1a</t>
  </si>
  <si>
    <t>Origin</t>
  </si>
  <si>
    <t>First Launch</t>
  </si>
  <si>
    <t>Others</t>
  </si>
  <si>
    <t>Total Market</t>
  </si>
  <si>
    <t>Europe</t>
  </si>
  <si>
    <t>Russia</t>
  </si>
  <si>
    <t>India</t>
  </si>
  <si>
    <t>United States</t>
  </si>
  <si>
    <t>United States/New Zealand</t>
  </si>
  <si>
    <t>China</t>
  </si>
  <si>
    <t>Manufacturer</t>
  </si>
  <si>
    <t>SpaceX</t>
  </si>
  <si>
    <t>RocketLab</t>
  </si>
  <si>
    <t>% of Marketshare</t>
  </si>
  <si>
    <t>ArianeGroup</t>
  </si>
  <si>
    <t>Khrunichev</t>
  </si>
  <si>
    <t>Samara/Voronezh</t>
  </si>
  <si>
    <t>India Space Research Organization (ISRO)</t>
  </si>
  <si>
    <t>ArianeGroup/Avio</t>
  </si>
  <si>
    <t>China Aerospace Science and Technology Corporation</t>
  </si>
  <si>
    <t>Polar Satellite Launch Vehicle (PSLV)</t>
  </si>
  <si>
    <t xml:space="preserve">Rocket Statistics </t>
  </si>
  <si>
    <t>Cost per launch</t>
  </si>
  <si>
    <t>Empty Mass</t>
  </si>
  <si>
    <t>Gross Mass</t>
  </si>
  <si>
    <t>Growth</t>
  </si>
  <si>
    <t>PROJECTION</t>
  </si>
  <si>
    <t>Projected Growth Rate</t>
  </si>
  <si>
    <t>Cost/Kg</t>
  </si>
  <si>
    <t>Mass to GEO</t>
  </si>
  <si>
    <t>Orbit Cheat Sheet</t>
  </si>
  <si>
    <t>GEO</t>
  </si>
  <si>
    <r>
      <t xml:space="preserve">Circular orbit that is 35,785 km above Earth's surface. Satellites in this orbit move at the </t>
    </r>
    <r>
      <rPr>
        <b/>
        <sz val="11"/>
        <color theme="1"/>
        <rFont val="Calibri"/>
        <family val="2"/>
        <scheme val="minor"/>
      </rPr>
      <t xml:space="preserve">same speed as Earth's rotation. </t>
    </r>
    <r>
      <rPr>
        <sz val="11"/>
        <color theme="1"/>
        <rFont val="Calibri"/>
        <family val="2"/>
        <scheme val="minor"/>
      </rPr>
      <t xml:space="preserve">From the ground they appear stationary. </t>
    </r>
  </si>
  <si>
    <t>Low Earth Orbit is characterized by altitude, which can vary depending on the position of the orbit, due to the Earth's oblateness. It can range anywhere from 160 km to 2,000 km</t>
  </si>
  <si>
    <t>SSO</t>
  </si>
  <si>
    <t>Sun-synchronous Orbit is a polar orbit. These orbits are used to keep the satellite constantly in sunlight.</t>
  </si>
  <si>
    <t>Firefly Alpha</t>
  </si>
  <si>
    <t>Firefly Aerospace</t>
  </si>
  <si>
    <t>Height (meters)</t>
  </si>
  <si>
    <t>Mass to LEO (kg)</t>
  </si>
  <si>
    <t>Atlas V 551</t>
  </si>
  <si>
    <t>ULA</t>
  </si>
  <si>
    <t>Delta IV Heavy</t>
  </si>
  <si>
    <t>USA</t>
  </si>
  <si>
    <t>Reusable</t>
  </si>
  <si>
    <t>Falcon 9</t>
  </si>
  <si>
    <t>Falcon Heavy</t>
  </si>
  <si>
    <t>In Development</t>
  </si>
  <si>
    <t>Startship</t>
  </si>
  <si>
    <t>Neutron</t>
  </si>
  <si>
    <t>USA/NZ</t>
  </si>
  <si>
    <t>Rocket 4</t>
  </si>
  <si>
    <t>Astra</t>
  </si>
  <si>
    <t>Stock Space Launch Vehicle</t>
  </si>
  <si>
    <t>Stock Space</t>
  </si>
  <si>
    <t>TBD</t>
  </si>
  <si>
    <t>Terran R</t>
  </si>
  <si>
    <t>Relativity Space</t>
  </si>
  <si>
    <t>*NOTE: Uses maximum possible payload</t>
  </si>
  <si>
    <t>Planet Labs</t>
  </si>
  <si>
    <t>PL</t>
  </si>
  <si>
    <t>Defense Contractors</t>
  </si>
  <si>
    <t>Boeing Co</t>
  </si>
  <si>
    <t>Lockheed Martin Corp</t>
  </si>
  <si>
    <t>Northdrop Grumman Corp</t>
  </si>
  <si>
    <t>RTX Corp (Raytheon)</t>
  </si>
  <si>
    <t>General Electric Co</t>
  </si>
  <si>
    <t>General Dynamics Corp</t>
  </si>
  <si>
    <t>Honeywell International Inc</t>
  </si>
  <si>
    <t>L3Harris Technologies Inc</t>
  </si>
  <si>
    <t>TransDigm Group Inc</t>
  </si>
  <si>
    <t xml:space="preserve">Axon Enterprise </t>
  </si>
  <si>
    <t>AeroVironment, Inc.</t>
  </si>
  <si>
    <t>Kratos Defense &amp; Security Solutions</t>
  </si>
  <si>
    <t>Stock Object</t>
  </si>
  <si>
    <t>AXON</t>
  </si>
  <si>
    <t>AVAV</t>
  </si>
  <si>
    <t>KTOS</t>
  </si>
  <si>
    <t>Interesting Reads</t>
  </si>
  <si>
    <t>DoD FY2023 Budget Requests</t>
  </si>
  <si>
    <t>Aerospace Industry</t>
  </si>
  <si>
    <t>Defense Industry</t>
  </si>
  <si>
    <t>Aircraft</t>
  </si>
  <si>
    <t>Major Weapons Programs</t>
  </si>
  <si>
    <t>F-35</t>
  </si>
  <si>
    <t>F-15EX</t>
  </si>
  <si>
    <t>Air Force NGAD</t>
  </si>
  <si>
    <t>KC-46A</t>
  </si>
  <si>
    <t>P-8A</t>
  </si>
  <si>
    <t>F/A-18E/F</t>
  </si>
  <si>
    <t>CH-53K</t>
  </si>
  <si>
    <t>E-2D AHE</t>
  </si>
  <si>
    <t>AH-64E</t>
  </si>
  <si>
    <t>UH-60</t>
  </si>
  <si>
    <t>VH-92A</t>
  </si>
  <si>
    <t>V-22</t>
  </si>
  <si>
    <t>MQ-4</t>
  </si>
  <si>
    <t>2022 QTY</t>
  </si>
  <si>
    <t xml:space="preserve">2022 Enacted </t>
  </si>
  <si>
    <t>*in billions</t>
  </si>
  <si>
    <t>2023 QTY</t>
  </si>
  <si>
    <t>2023 Enacted</t>
  </si>
  <si>
    <t>MQ-25</t>
  </si>
  <si>
    <t>MQ-9</t>
  </si>
  <si>
    <t>Joint Strike Fighter</t>
  </si>
  <si>
    <t>Eagle II</t>
  </si>
  <si>
    <t>Next Generation Air Dominance</t>
  </si>
  <si>
    <t>Tanker</t>
  </si>
  <si>
    <t>Poseidon</t>
  </si>
  <si>
    <t>Super Hornet</t>
  </si>
  <si>
    <t>King Stallion Helicopter</t>
  </si>
  <si>
    <t>Advanced Hawkeye</t>
  </si>
  <si>
    <t>Apache Helicopter</t>
  </si>
  <si>
    <t>Black Hawk Helicopter</t>
  </si>
  <si>
    <t>Executive Helicopter</t>
  </si>
  <si>
    <t>Osprey</t>
  </si>
  <si>
    <t>Triton Unmanned Aerial Vehicle</t>
  </si>
  <si>
    <t>Stringray Unmanned Aerial Vehicle</t>
  </si>
  <si>
    <t>Reaper</t>
  </si>
  <si>
    <t>Missle Defense/Nuclear Deterent</t>
  </si>
  <si>
    <t>MDD</t>
  </si>
  <si>
    <t>B-21</t>
  </si>
  <si>
    <t>SSBN</t>
  </si>
  <si>
    <t>Trident II</t>
  </si>
  <si>
    <t>LRSO</t>
  </si>
  <si>
    <t>GBSD</t>
  </si>
  <si>
    <t>Raider</t>
  </si>
  <si>
    <t>COLUMBIA Class Submarine</t>
  </si>
  <si>
    <t>Tridend II Missle Mods</t>
  </si>
  <si>
    <t>Long Range Standoff Weapon</t>
  </si>
  <si>
    <t>Ground Based Strategic Deterrent</t>
  </si>
  <si>
    <t xml:space="preserve">Boeing </t>
  </si>
  <si>
    <t>Pratt &amp; Whitney, General Electric, Lockheed Martin, Boeing, Northdrop Grumman</t>
  </si>
  <si>
    <t>Boeing/US Navy</t>
  </si>
  <si>
    <t>McDonnell Douglas/Boeing</t>
  </si>
  <si>
    <t>Sikorsky Aircraft (Owned by LMT)</t>
  </si>
  <si>
    <t>Northdrop Grumman</t>
  </si>
  <si>
    <t>Boeing, McDonnel Douglas, Subaru (???), Hughes Aircraft</t>
  </si>
  <si>
    <t>Bell Textron, Boeing</t>
  </si>
  <si>
    <t>Missile Defeat &amp; Defense</t>
  </si>
  <si>
    <t>Total DoD Aircraft Spending</t>
  </si>
  <si>
    <t>Total DoD Missle Defense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</si>
</sst>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409]* #,##0.00_);_([$$-409]* \(#,##0.00\);_([$$-409]* &quot;-&quot;??_);_(@_)"/>
    <numFmt numFmtId="165" formatCode="_([$$-409]* #,##0_);_([$$-409]* \(#,##0\);_([$$-409]* &quot;-&quot;_);_(@_)"/>
    <numFmt numFmtId="166" formatCode="0.0%"/>
    <numFmt numFmtId="167" formatCode="[$KRW]\ #,##0.00"/>
    <numFmt numFmtId="168" formatCode="#,##0.0"/>
    <numFmt numFmtId="169" formatCode="0.000"/>
    <numFmt numFmtId="170" formatCode="#,##0.000"/>
    <numFmt numFmtId="171" formatCode="0.0000"/>
    <numFmt numFmtId="174" formatCode="&quot;$&quot;#,##0"/>
    <numFmt numFmtId="180" formatCode="&quot;$&quot;#,##0.0"/>
  </numFmts>
  <fonts count="16">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9"/>
      <name val="Arial Unicode MS"/>
    </font>
    <font>
      <sz val="10"/>
      <color theme="0"/>
      <name val="Arial"/>
      <family val="2"/>
    </font>
    <font>
      <i/>
      <sz val="10"/>
      <color theme="1"/>
      <name val="Arial"/>
      <family val="2"/>
    </font>
    <font>
      <u/>
      <sz val="11"/>
      <color theme="10"/>
      <name val="Calibri"/>
      <family val="2"/>
      <scheme val="minor"/>
    </font>
    <font>
      <b/>
      <u/>
      <sz val="11"/>
      <color theme="10"/>
      <name val="Calibri"/>
      <family val="2"/>
      <scheme val="minor"/>
    </font>
    <font>
      <sz val="9"/>
      <color indexed="81"/>
      <name val="Tahoma"/>
      <family val="2"/>
    </font>
    <font>
      <b/>
      <sz val="9"/>
      <color indexed="81"/>
      <name val="Tahoma"/>
      <family val="2"/>
    </font>
    <font>
      <i/>
      <sz val="11"/>
      <color theme="1"/>
      <name val="Calibri"/>
      <family val="2"/>
      <scheme val="minor"/>
    </font>
    <font>
      <i/>
      <u/>
      <sz val="11"/>
      <color theme="1"/>
      <name val="Calibri"/>
      <family val="2"/>
      <scheme val="minor"/>
    </font>
    <font>
      <u/>
      <sz val="11"/>
      <color theme="4"/>
      <name val="Calibri"/>
      <family val="2"/>
      <scheme val="minor"/>
    </font>
  </fonts>
  <fills count="13">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4"/>
        <bgColor indexed="64"/>
      </patternFill>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0" fontId="4" fillId="0" borderId="0"/>
    <xf numFmtId="0" fontId="6" fillId="0" borderId="0"/>
    <xf numFmtId="0" fontId="9" fillId="0" borderId="0" applyNumberFormat="0" applyFill="0" applyBorder="0" applyAlignment="0" applyProtection="0"/>
  </cellStyleXfs>
  <cellXfs count="103">
    <xf numFmtId="0" fontId="0" fillId="0" borderId="0" xfId="0"/>
    <xf numFmtId="164" fontId="0" fillId="0" borderId="0" xfId="0" applyNumberFormat="1"/>
    <xf numFmtId="165" fontId="0" fillId="0" borderId="0" xfId="0" applyNumberFormat="1"/>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2" borderId="0" xfId="0" applyFont="1" applyFill="1"/>
    <xf numFmtId="0" fontId="2" fillId="0" borderId="0" xfId="0" applyFont="1"/>
    <xf numFmtId="2" fontId="0" fillId="0" borderId="0" xfId="0" applyNumberFormat="1"/>
    <xf numFmtId="2" fontId="1" fillId="2" borderId="0" xfId="0" applyNumberFormat="1" applyFont="1" applyFill="1"/>
    <xf numFmtId="0" fontId="4" fillId="0" borderId="0" xfId="0" applyFont="1"/>
    <xf numFmtId="3" fontId="4" fillId="0" borderId="0" xfId="0" applyNumberFormat="1" applyFont="1"/>
    <xf numFmtId="3" fontId="4" fillId="9" borderId="0" xfId="0" applyNumberFormat="1" applyFont="1" applyFill="1"/>
    <xf numFmtId="0" fontId="4" fillId="0" borderId="1" xfId="0" applyFont="1" applyBorder="1"/>
    <xf numFmtId="0" fontId="0" fillId="0" borderId="1" xfId="0" applyBorder="1"/>
    <xf numFmtId="0" fontId="5" fillId="0" borderId="0" xfId="0" applyFont="1"/>
    <xf numFmtId="3" fontId="5" fillId="0" borderId="0" xfId="0" applyNumberFormat="1" applyFont="1"/>
    <xf numFmtId="0" fontId="4" fillId="0" borderId="0" xfId="1"/>
    <xf numFmtId="0" fontId="4" fillId="0" borderId="0" xfId="1" applyAlignment="1">
      <alignment horizontal="right"/>
    </xf>
    <xf numFmtId="4" fontId="4" fillId="0" borderId="0" xfId="1" applyNumberFormat="1" applyAlignment="1">
      <alignment horizontal="right"/>
    </xf>
    <xf numFmtId="3" fontId="4" fillId="0" borderId="0" xfId="1" applyNumberFormat="1" applyAlignment="1">
      <alignment horizontal="right"/>
    </xf>
    <xf numFmtId="14" fontId="4" fillId="0" borderId="0" xfId="1" applyNumberFormat="1"/>
    <xf numFmtId="3" fontId="4" fillId="0" borderId="0" xfId="1" applyNumberFormat="1"/>
    <xf numFmtId="4" fontId="0" fillId="0" borderId="0" xfId="0" applyNumberFormat="1"/>
    <xf numFmtId="4" fontId="4" fillId="0" borderId="0" xfId="1" applyNumberFormat="1"/>
    <xf numFmtId="164" fontId="4" fillId="0" borderId="0" xfId="1" applyNumberFormat="1" applyAlignment="1">
      <alignment horizontal="center"/>
    </xf>
    <xf numFmtId="167" fontId="4" fillId="0" borderId="0" xfId="1" applyNumberFormat="1" applyAlignment="1">
      <alignment horizontal="right"/>
    </xf>
    <xf numFmtId="0" fontId="4" fillId="0" borderId="0" xfId="1" applyAlignment="1">
      <alignment horizontal="center"/>
    </xf>
    <xf numFmtId="3" fontId="4" fillId="0" borderId="0" xfId="1" applyNumberFormat="1" applyAlignment="1">
      <alignment horizontal="center"/>
    </xf>
    <xf numFmtId="0" fontId="7" fillId="2" borderId="0" xfId="1" applyFont="1" applyFill="1"/>
    <xf numFmtId="9" fontId="4" fillId="0" borderId="0" xfId="1" applyNumberFormat="1"/>
    <xf numFmtId="166" fontId="4" fillId="0" borderId="0" xfId="1" applyNumberFormat="1"/>
    <xf numFmtId="14" fontId="4" fillId="0" borderId="0" xfId="1" applyNumberFormat="1" applyAlignment="1">
      <alignment horizontal="right"/>
    </xf>
    <xf numFmtId="0" fontId="4" fillId="0" borderId="2" xfId="1" applyBorder="1"/>
    <xf numFmtId="0" fontId="4" fillId="0" borderId="3" xfId="1" applyBorder="1"/>
    <xf numFmtId="2" fontId="4" fillId="0" borderId="3" xfId="1" applyNumberFormat="1" applyBorder="1" applyAlignment="1">
      <alignment horizontal="right"/>
    </xf>
    <xf numFmtId="3" fontId="4" fillId="0" borderId="3" xfId="1" applyNumberFormat="1" applyBorder="1" applyAlignment="1">
      <alignment horizontal="right"/>
    </xf>
    <xf numFmtId="0" fontId="4" fillId="0" borderId="3" xfId="1" applyBorder="1" applyAlignment="1">
      <alignment horizontal="right"/>
    </xf>
    <xf numFmtId="0" fontId="4" fillId="0" borderId="3" xfId="1" applyBorder="1" applyAlignment="1">
      <alignment horizontal="center"/>
    </xf>
    <xf numFmtId="0" fontId="4" fillId="0" borderId="4" xfId="1" applyBorder="1" applyAlignment="1">
      <alignment horizontal="center"/>
    </xf>
    <xf numFmtId="0" fontId="4" fillId="0" borderId="2" xfId="1" applyBorder="1" applyAlignment="1">
      <alignment horizontal="center"/>
    </xf>
    <xf numFmtId="0" fontId="4" fillId="0" borderId="1" xfId="1" applyBorder="1" applyAlignment="1">
      <alignment horizontal="center"/>
    </xf>
    <xf numFmtId="0" fontId="4" fillId="0" borderId="0" xfId="0" applyFont="1" applyAlignment="1">
      <alignment horizontal="right"/>
    </xf>
    <xf numFmtId="0" fontId="4" fillId="0" borderId="0" xfId="0" quotePrefix="1" applyFont="1"/>
    <xf numFmtId="4" fontId="4" fillId="0" borderId="0" xfId="0" applyNumberFormat="1" applyFont="1" applyAlignment="1">
      <alignment horizontal="right"/>
    </xf>
    <xf numFmtId="168" fontId="4" fillId="0" borderId="0" xfId="0" applyNumberFormat="1" applyFont="1" applyAlignment="1">
      <alignment horizontal="right"/>
    </xf>
    <xf numFmtId="169" fontId="4" fillId="0" borderId="0" xfId="0" applyNumberFormat="1" applyFont="1" applyAlignment="1">
      <alignment horizontal="right"/>
    </xf>
    <xf numFmtId="170" fontId="4" fillId="0" borderId="0" xfId="0" applyNumberFormat="1" applyFont="1" applyAlignment="1">
      <alignment horizontal="right"/>
    </xf>
    <xf numFmtId="171" fontId="4" fillId="0" borderId="0" xfId="0" applyNumberFormat="1" applyFont="1"/>
    <xf numFmtId="4" fontId="5" fillId="0" borderId="0" xfId="0" applyNumberFormat="1" applyFont="1" applyAlignment="1">
      <alignment horizontal="right"/>
    </xf>
    <xf numFmtId="169" fontId="5" fillId="0" borderId="0" xfId="0" applyNumberFormat="1" applyFont="1" applyAlignment="1">
      <alignment horizontal="right"/>
    </xf>
    <xf numFmtId="0" fontId="5" fillId="0" borderId="0" xfId="0" applyFont="1" applyAlignment="1">
      <alignment horizontal="right"/>
    </xf>
    <xf numFmtId="14" fontId="4" fillId="0" borderId="0" xfId="0" applyNumberFormat="1" applyFont="1"/>
    <xf numFmtId="14" fontId="4" fillId="0" borderId="0" xfId="0" applyNumberFormat="1" applyFont="1" applyAlignment="1">
      <alignment horizontal="right"/>
    </xf>
    <xf numFmtId="17" fontId="4" fillId="0" borderId="0" xfId="0" applyNumberFormat="1" applyFont="1" applyAlignment="1">
      <alignment horizontal="right"/>
    </xf>
    <xf numFmtId="15" fontId="4" fillId="0" borderId="0" xfId="1" applyNumberFormat="1"/>
    <xf numFmtId="0" fontId="5" fillId="0" borderId="0" xfId="1" applyFont="1"/>
    <xf numFmtId="15" fontId="5" fillId="0" borderId="0" xfId="1" applyNumberFormat="1" applyFont="1"/>
    <xf numFmtId="0" fontId="8" fillId="0" borderId="0" xfId="1" applyFont="1"/>
    <xf numFmtId="0" fontId="8" fillId="0" borderId="0" xfId="1" applyFont="1" applyAlignment="1">
      <alignment horizontal="center"/>
    </xf>
    <xf numFmtId="0" fontId="9" fillId="0" borderId="0" xfId="3"/>
    <xf numFmtId="0" fontId="9" fillId="2" borderId="0" xfId="3" applyFill="1"/>
    <xf numFmtId="0" fontId="10" fillId="2" borderId="0" xfId="3" applyFont="1" applyFill="1"/>
    <xf numFmtId="10" fontId="0" fillId="0" borderId="0" xfId="0" applyNumberFormat="1"/>
    <xf numFmtId="10" fontId="0" fillId="0" borderId="1" xfId="0" applyNumberFormat="1" applyBorder="1"/>
    <xf numFmtId="1" fontId="1" fillId="2" borderId="0" xfId="0" applyNumberFormat="1" applyFont="1" applyFill="1"/>
    <xf numFmtId="1" fontId="0" fillId="0" borderId="0" xfId="0" applyNumberFormat="1"/>
    <xf numFmtId="1" fontId="0" fillId="0" borderId="1" xfId="0" applyNumberFormat="1" applyBorder="1"/>
    <xf numFmtId="1" fontId="0" fillId="0" borderId="6" xfId="0" applyNumberFormat="1" applyBorder="1"/>
    <xf numFmtId="1" fontId="0" fillId="0" borderId="5" xfId="0" applyNumberFormat="1" applyBorder="1"/>
    <xf numFmtId="0" fontId="13" fillId="11" borderId="0" xfId="0" applyFont="1" applyFill="1"/>
    <xf numFmtId="0" fontId="14" fillId="11" borderId="0" xfId="0" applyFont="1" applyFill="1"/>
    <xf numFmtId="10" fontId="0" fillId="0" borderId="0" xfId="0" applyNumberFormat="1" applyFill="1" applyBorder="1"/>
    <xf numFmtId="10" fontId="2" fillId="0" borderId="0" xfId="0" applyNumberFormat="1" applyFont="1"/>
    <xf numFmtId="1" fontId="2" fillId="0" borderId="0" xfId="0" applyNumberFormat="1" applyFont="1"/>
    <xf numFmtId="1" fontId="2" fillId="0" borderId="6" xfId="0" applyNumberFormat="1" applyFont="1" applyBorder="1"/>
    <xf numFmtId="1" fontId="0" fillId="0" borderId="0" xfId="0" applyNumberFormat="1" applyBorder="1"/>
    <xf numFmtId="174" fontId="0" fillId="0" borderId="0" xfId="0" applyNumberFormat="1"/>
    <xf numFmtId="10" fontId="9" fillId="0" borderId="0" xfId="3" applyNumberFormat="1" applyFill="1" applyBorder="1"/>
    <xf numFmtId="3" fontId="0" fillId="0" borderId="0" xfId="0" applyNumberFormat="1"/>
    <xf numFmtId="10" fontId="0" fillId="0" borderId="0" xfId="0" applyNumberFormat="1" applyFont="1"/>
    <xf numFmtId="0" fontId="0" fillId="0" borderId="0" xfId="0" applyFont="1"/>
    <xf numFmtId="174" fontId="0" fillId="0" borderId="0" xfId="0" applyNumberFormat="1" applyFont="1"/>
    <xf numFmtId="3" fontId="0" fillId="0" borderId="0" xfId="0" applyNumberFormat="1" applyFont="1"/>
    <xf numFmtId="10" fontId="14" fillId="11" borderId="0" xfId="0" applyNumberFormat="1" applyFont="1" applyFill="1"/>
    <xf numFmtId="174" fontId="14" fillId="11" borderId="0" xfId="0" applyNumberFormat="1" applyFont="1" applyFill="1"/>
    <xf numFmtId="3" fontId="14" fillId="11" borderId="0" xfId="0" applyNumberFormat="1" applyFont="1" applyFill="1"/>
    <xf numFmtId="0" fontId="15" fillId="2" borderId="0" xfId="3" applyFont="1" applyFill="1"/>
    <xf numFmtId="0" fontId="0" fillId="12" borderId="0" xfId="0" applyFill="1"/>
    <xf numFmtId="2" fontId="0" fillId="12" borderId="0" xfId="0" applyNumberFormat="1" applyFill="1"/>
    <xf numFmtId="1" fontId="0" fillId="12" borderId="0" xfId="0" applyNumberFormat="1" applyFill="1" applyBorder="1"/>
    <xf numFmtId="0" fontId="2" fillId="12" borderId="0" xfId="0" applyFont="1" applyFill="1"/>
    <xf numFmtId="2" fontId="2" fillId="12" borderId="0" xfId="0" applyNumberFormat="1" applyFont="1" applyFill="1"/>
    <xf numFmtId="1" fontId="2" fillId="12" borderId="0" xfId="0" applyNumberFormat="1" applyFont="1" applyFill="1" applyBorder="1"/>
    <xf numFmtId="180" fontId="0" fillId="0" borderId="0" xfId="0" applyNumberFormat="1"/>
    <xf numFmtId="180" fontId="0" fillId="0" borderId="1" xfId="0" applyNumberFormat="1" applyBorder="1"/>
    <xf numFmtId="0" fontId="0" fillId="0" borderId="0" xfId="0" applyFill="1" applyBorder="1"/>
  </cellXfs>
  <cellStyles count="4">
    <cellStyle name="defaultsheetstyle" xfId="2" xr:uid="{F3D04A9E-9342-4699-BECB-C3F4CBD84AC0}"/>
    <cellStyle name="Hyperlink" xfId="3" builtinId="8"/>
    <cellStyle name="Normal" xfId="0" builtinId="0"/>
    <cellStyle name="Normal 2" xfId="1" xr:uid="{1EFA3908-04E4-4DE1-8D23-22EAA6CAFEFA}"/>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1" defaultTableStyle="TableStyleMedium2" defaultPivotStyle="PivotStyleLight16">
    <tableStyle name="Invisible" pivot="0" table="0" count="0" xr9:uid="{3F1CED7A-4584-46D7-884E-7578E2005A1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Launch Cadence 2010-2022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'Aerospace &amp; Defense'!$F$43:$R$43</c:f>
              <c:numCache>
                <c:formatCode>General</c:formatCode>
                <c:ptCount val="13"/>
                <c:pt idx="0">
                  <c:v>29</c:v>
                </c:pt>
                <c:pt idx="1">
                  <c:v>32</c:v>
                </c:pt>
                <c:pt idx="2">
                  <c:v>34</c:v>
                </c:pt>
                <c:pt idx="3">
                  <c:v>31</c:v>
                </c:pt>
                <c:pt idx="4">
                  <c:v>37</c:v>
                </c:pt>
                <c:pt idx="5">
                  <c:v>41</c:v>
                </c:pt>
                <c:pt idx="6">
                  <c:v>37</c:v>
                </c:pt>
                <c:pt idx="7">
                  <c:v>41</c:v>
                </c:pt>
                <c:pt idx="8">
                  <c:v>44</c:v>
                </c:pt>
                <c:pt idx="9" formatCode="0">
                  <c:v>53</c:v>
                </c:pt>
                <c:pt idx="10">
                  <c:v>62</c:v>
                </c:pt>
                <c:pt idx="11">
                  <c:v>75</c:v>
                </c:pt>
                <c:pt idx="12">
                  <c:v>119</c:v>
                </c:pt>
              </c:numCache>
            </c:numRef>
          </c:val>
          <c:smooth val="0"/>
          <c:extLst>
            <c:ext xmlns:c16="http://schemas.microsoft.com/office/drawing/2014/chart" uri="{C3380CC4-5D6E-409C-BE32-E72D297353CC}">
              <c16:uniqueId val="{00000000-3B10-4F10-87AE-148C9B53E69F}"/>
            </c:ext>
          </c:extLst>
        </c:ser>
        <c:dLbls>
          <c:showLegendKey val="0"/>
          <c:showVal val="0"/>
          <c:showCatName val="0"/>
          <c:showSerName val="0"/>
          <c:showPercent val="0"/>
          <c:showBubbleSize val="0"/>
        </c:dLbls>
        <c:smooth val="0"/>
        <c:axId val="401074832"/>
        <c:axId val="1797381104"/>
      </c:lineChart>
      <c:catAx>
        <c:axId val="40107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 Passed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381104"/>
        <c:crosses val="autoZero"/>
        <c:auto val="1"/>
        <c:lblAlgn val="ctr"/>
        <c:lblOffset val="100"/>
        <c:noMultiLvlLbl val="0"/>
      </c:catAx>
      <c:valAx>
        <c:axId val="179738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Launches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07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593725</xdr:colOff>
      <xdr:row>44</xdr:row>
      <xdr:rowOff>152400</xdr:rowOff>
    </xdr:from>
    <xdr:to>
      <xdr:col>23</xdr:col>
      <xdr:colOff>57150</xdr:colOff>
      <xdr:row>63</xdr:row>
      <xdr:rowOff>146050</xdr:rowOff>
    </xdr:to>
    <xdr:graphicFrame macro="">
      <xdr:nvGraphicFramePr>
        <xdr:cNvPr id="2" name="Chart 1">
          <a:extLst>
            <a:ext uri="{FF2B5EF4-FFF2-40B4-BE49-F238E27FC236}">
              <a16:creationId xmlns:a16="http://schemas.microsoft.com/office/drawing/2014/main" id="{64850AC5-2902-560D-60E2-27B6401B6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90">
  <rv s="0">
    <v>https://www.bing.com/financeapi/forcetrigger?t=bwanw7&amp;q=XNAS%3aASTR&amp;form=skydnc</v>
    <v>Learn more on Bing</v>
  </rv>
  <rv s="1">
    <v>en-US</v>
    <v>bwanw7</v>
    <v>268435456</v>
    <v>1</v>
    <v>Powered by Refinitiv</v>
    <v>0</v>
    <v>ASTRA SPACE, INC. (XNAS:ASTR)</v>
    <v>2</v>
    <v>3</v>
    <v>Finance</v>
    <v>4</v>
    <v>11.1</v>
    <v>1.65</v>
    <v>2.343</v>
    <v>0</v>
    <v>-2.1621999999999999E-2</v>
    <v>0</v>
    <v>-0.04</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1.9</v>
    <v>Aerospace &amp; Defense</v>
    <v>Stock</v>
    <v>45198.999342164061</v>
    <v>0</v>
    <v>1.81</v>
    <v>34064938</v>
    <v>ASTRA SPACE, INC.</v>
    <v>ASTRA SPACE, INC.</v>
    <v>1.88</v>
    <v>1.85</v>
    <v>1.85</v>
    <v>1.81</v>
    <v>18413480</v>
    <v>ASTR</v>
    <v>ASTRA SPACE, INC. (XNAS:ASTR)</v>
    <v>112389</v>
    <v>170852</v>
    <v>2020</v>
  </rv>
  <rv s="2">
    <v>1</v>
  </rv>
  <rv s="0">
    <v>https://www.bing.com/financeapi/forcetrigger?t=bwtkp2&amp;q=XNAS%3aRKLB&amp;form=skydnc</v>
    <v>Learn more on Bing</v>
  </rv>
  <rv s="1">
    <v>en-US</v>
    <v>bwtkp2</v>
    <v>268435456</v>
    <v>1</v>
    <v>Powered by Refinitiv</v>
    <v>0</v>
    <v>ROCKET LAB USA, INC. (XNAS:RKLB)</v>
    <v>2</v>
    <v>3</v>
    <v>Finance</v>
    <v>5</v>
    <v>8.0500000000000007</v>
    <v>3.48</v>
    <v>2.0510000000000002</v>
    <v>0.04</v>
    <v>6.8489999999999992E-3</v>
    <v>9.2169999999999995E-3</v>
    <v>0.03</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4.57</v>
    <v>Aerospace &amp; Defense</v>
    <v>Stock</v>
    <v>45198.998774687498</v>
    <v>3</v>
    <v>4.32</v>
    <v>2116970508</v>
    <v>ROCKET LAB USA, INC.</v>
    <v>ROCKET LAB USA, INC.</v>
    <v>4.4000000000000004</v>
    <v>4.34</v>
    <v>4.38</v>
    <v>4.41</v>
    <v>483326600</v>
    <v>RKLB</v>
    <v>ROCKET LAB USA, INC. (XNAS:RKLB)</v>
    <v>3058283</v>
    <v>4825524</v>
    <v>2021</v>
  </rv>
  <rv s="2">
    <v>4</v>
  </rv>
  <rv s="0">
    <v>https://www.bing.com/financeapi/forcetrigger?t=a1vpr7&amp;q=XNYS%3aSPCE&amp;form=skydnc</v>
    <v>Learn more on Bing</v>
  </rv>
  <rv s="1">
    <v>en-US</v>
    <v>a1vpr7</v>
    <v>268435456</v>
    <v>1</v>
    <v>Powered by Refinitiv</v>
    <v>0</v>
    <v>Virgin Galactic Holdings, Inc. (XNYS:SPCE)</v>
    <v>2</v>
    <v>3</v>
    <v>Finance</v>
    <v>4</v>
    <v>6.61</v>
    <v>1.57</v>
    <v>1.2578</v>
    <v>0.08</v>
    <v>5.1670000000000006E-3</v>
    <v>4.6512000000000005E-2</v>
    <v>9.2999999999999992E-3</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1.8149999999999999</v>
    <v>Aerospace &amp; Defense</v>
    <v>Stock</v>
    <v>45198.999556724222</v>
    <v>6</v>
    <v>1.72</v>
    <v>660845880</v>
    <v>Virgin Galactic Holdings, Inc.</v>
    <v>Virgin Galactic Holdings, Inc.</v>
    <v>1.75</v>
    <v>1.72</v>
    <v>1.8</v>
    <v>1.8092999999999999</v>
    <v>367136600</v>
    <v>SPCE</v>
    <v>Virgin Galactic Holdings, Inc. (XNYS:SPCE)</v>
    <v>6484709</v>
    <v>13946333</v>
    <v>2019</v>
  </rv>
  <rv s="2">
    <v>7</v>
  </rv>
  <rv s="0">
    <v>https://www.bing.com/financeapi/forcetrigger?t=c1w7rw&amp;q=XNYS%3aPL&amp;form=skydnc</v>
    <v>Learn more on Bing</v>
  </rv>
  <rv s="1">
    <v>en-US</v>
    <v>c1w7rw</v>
    <v>268435456</v>
    <v>1</v>
    <v>Powered by Refinitiv</v>
    <v>0</v>
    <v>PLANET LABS PBC (XNYS:PL)</v>
    <v>2</v>
    <v>3</v>
    <v>Finance</v>
    <v>4</v>
    <v>6.27</v>
    <v>2.46</v>
    <v>1.4850000000000001</v>
    <v>0.01</v>
    <v>1.1538E-2</v>
    <v>3.8609999999999998E-3</v>
    <v>0.03</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2.68</v>
    <v>Aerospace &amp; Defense</v>
    <v>Stock</v>
    <v>45198.987973946096</v>
    <v>9</v>
    <v>2.59</v>
    <v>742715480</v>
    <v>PLANET LABS PBC</v>
    <v>PLANET LABS PBC</v>
    <v>2.63</v>
    <v>2.59</v>
    <v>2.6</v>
    <v>2.63</v>
    <v>285659800</v>
    <v>PL</v>
    <v>PLANET LABS PBC (XNYS:PL)</v>
    <v>1350801</v>
    <v>1773838</v>
    <v>2020</v>
  </rv>
  <rv s="2">
    <v>10</v>
  </rv>
  <rv s="0">
    <v>https://www.bing.com/financeapi/forcetrigger?t=a1o4ec&amp;q=XNYS%3aBA&amp;form=skydnc</v>
    <v>Learn more on Bing</v>
  </rv>
  <rv s="1">
    <v>en-US</v>
    <v>a1o4ec</v>
    <v>268435456</v>
    <v>1</v>
    <v>Powered by Refinitiv</v>
    <v>0</v>
    <v>THE BOEING COMPANY (XNYS:BA)</v>
    <v>2</v>
    <v>3</v>
    <v>Finance</v>
    <v>4</v>
    <v>243.1</v>
    <v>121.02</v>
    <v>1.4527000000000001</v>
    <v>1.25</v>
    <v>-1.043E-4</v>
    <v>6.5639999999999995E-3</v>
    <v>-0.02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192.95</v>
    <v>Aerospace &amp; Defense</v>
    <v>Stock</v>
    <v>45198.999164698434</v>
    <v>12</v>
    <v>190.17</v>
    <v>115622066048</v>
    <v>THE BOEING COMPANY</v>
    <v>THE BOEING COMPANY</v>
    <v>191.92</v>
    <v>190.43</v>
    <v>191.68</v>
    <v>191.66</v>
    <v>603203600</v>
    <v>BA</v>
    <v>THE BOEING COMPANY (XNYS:BA)</v>
    <v>5158379</v>
    <v>4896851</v>
    <v>1934</v>
  </rv>
  <rv s="2">
    <v>13</v>
  </rv>
  <rv s="0">
    <v>https://www.bing.com/financeapi/forcetrigger?t=a1wzw7&amp;q=XNYS%3aLMT&amp;form=skydnc</v>
    <v>Learn more on Bing</v>
  </rv>
  <rv s="3">
    <v>en-US</v>
    <v>a1wzw7</v>
    <v>268435456</v>
    <v>1</v>
    <v>Powered by Refinitiv</v>
    <v>6</v>
    <v>LOCKHEED MARTIN CORPORATION (XNYS:LMT)</v>
    <v>2</v>
    <v>7</v>
    <v>Finance</v>
    <v>4</v>
    <v>508.1</v>
    <v>388.1</v>
    <v>0.66869999999999996</v>
    <v>-2</v>
    <v>1.7119999999999999E-4</v>
    <v>-4.8669999999999998E-3</v>
    <v>7.0000000000000007E-2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411.44690000000003</v>
    <v>Aerospace &amp; Defense</v>
    <v>Stock</v>
    <v>45198.998239397653</v>
    <v>15</v>
    <v>407.59</v>
    <v>102989010240</v>
    <v>LOCKHEED MARTIN CORPORATION</v>
    <v>LOCKHEED MARTIN CORPORATION</v>
    <v>410.96</v>
    <v>14.9472</v>
    <v>410.96</v>
    <v>408.96</v>
    <v>409.03</v>
    <v>251831500</v>
    <v>LMT</v>
    <v>LOCKHEED MARTIN CORPORATION (XNYS:LMT)</v>
    <v>764063</v>
    <v>1114244</v>
    <v>1994</v>
  </rv>
  <rv s="2">
    <v>16</v>
  </rv>
  <rv s="0">
    <v>https://www.bing.com/financeapi/forcetrigger?t=a1yngh&amp;q=XNYS%3aNOC&amp;form=skydnc</v>
    <v>Learn more on Bing</v>
  </rv>
  <rv s="3">
    <v>en-US</v>
    <v>a1yngh</v>
    <v>268435456</v>
    <v>1</v>
    <v>Powered by Refinitiv</v>
    <v>6</v>
    <v>NORTHROP GRUMMAN CORPORATION (XNYS:NOC)</v>
    <v>2</v>
    <v>7</v>
    <v>Finance</v>
    <v>5</v>
    <v>556.27</v>
    <v>416.71</v>
    <v>0.50470000000000004</v>
    <v>0.69</v>
    <v>8.0190000000000001E-3</v>
    <v>1.57E-3</v>
    <v>3.53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442.53</v>
    <v>Aerospace &amp; Defense</v>
    <v>Stock</v>
    <v>45198.990398020309</v>
    <v>18</v>
    <v>438.15</v>
    <v>66600614943</v>
    <v>NORTHROP GRUMMAN CORPORATION</v>
    <v>NORTHROP GRUMMAN CORPORATION</v>
    <v>439.9</v>
    <v>14.591100000000001</v>
    <v>439.5</v>
    <v>440.19</v>
    <v>443.72</v>
    <v>151299700</v>
    <v>NOC</v>
    <v>NORTHROP GRUMMAN CORPORATION (XNYS:NOC)</v>
    <v>790137</v>
    <v>642515</v>
    <v>2010</v>
  </rv>
  <rv s="2">
    <v>19</v>
  </rv>
  <rv s="0">
    <v>https://www.bing.com/financeapi/forcetrigger?t=a25552&amp;q=XNYS%3aRTX&amp;form=skydnc</v>
    <v>Learn more on Bing</v>
  </rv>
  <rv s="3">
    <v>en-US</v>
    <v>a25552</v>
    <v>268435456</v>
    <v>1</v>
    <v>Powered by Refinitiv</v>
    <v>6</v>
    <v>RTX CORPORATION (XNYS:RTX)</v>
    <v>2</v>
    <v>7</v>
    <v>Finance</v>
    <v>4</v>
    <v>104.91</v>
    <v>71.02</v>
    <v>1.0759000000000001</v>
    <v>-0.03</v>
    <v>1.8060000000000001E-3</v>
    <v>-4.1669999999999999E-4</v>
    <v>0.13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72.519000000000005</v>
    <v>Aerospace &amp; Defense</v>
    <v>Stock</v>
    <v>45198.999092476559</v>
    <v>21</v>
    <v>71.56</v>
    <v>104753414550</v>
    <v>RTX CORPORATION</v>
    <v>RTX CORPORATION</v>
    <v>72.3</v>
    <v>19.0838</v>
    <v>72</v>
    <v>71.97</v>
    <v>72.099999999999994</v>
    <v>1455515000</v>
    <v>RTX</v>
    <v>RTX CORPORATION (XNYS:RTX)</v>
    <v>6366279</v>
    <v>9359389</v>
    <v>1934</v>
  </rv>
  <rv s="2">
    <v>22</v>
  </rv>
  <rv s="0">
    <v>https://www.bing.com/financeapi/forcetrigger?t=a1tr1h&amp;q=XNYS%3aGE&amp;form=skydnc</v>
    <v>Learn more on Bing</v>
  </rv>
  <rv s="3">
    <v>en-US</v>
    <v>a1tr1h</v>
    <v>268435456</v>
    <v>1</v>
    <v>Powered by Refinitiv</v>
    <v>6</v>
    <v>GENERAL ELECTRIC COMPANY (XNYS:GE)</v>
    <v>2</v>
    <v>7</v>
    <v>Finance</v>
    <v>5</v>
    <v>117.96</v>
    <v>48.494199999999999</v>
    <v>1.2927999999999999</v>
    <v>-1.79</v>
    <v>-9.0459999999999998E-4</v>
    <v>-1.5934E-2</v>
    <v>-0.1</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112.75</v>
    <v>Consumer Goods Conglomerates</v>
    <v>Stock</v>
    <v>45198.999959212502</v>
    <v>24</v>
    <v>109.91</v>
    <v>120320187900</v>
    <v>GENERAL ELECTRIC COMPANY</v>
    <v>GENERAL ELECTRIC COMPANY</v>
    <v>112.63</v>
    <v>13.246600000000001</v>
    <v>112.34</v>
    <v>110.55</v>
    <v>110.45</v>
    <v>1088378000</v>
    <v>GE</v>
    <v>GENERAL ELECTRIC COMPANY (XNYS:GE)</v>
    <v>3929920</v>
    <v>4054491</v>
    <v>1892</v>
  </rv>
  <rv s="2">
    <v>25</v>
  </rv>
  <rv s="0">
    <v>https://www.bing.com/financeapi/forcetrigger?t=a1tppr&amp;q=XNYS%3aGD&amp;form=skydnc</v>
    <v>Learn more on Bing</v>
  </rv>
  <rv s="3">
    <v>en-US</v>
    <v>a1tppr</v>
    <v>268435456</v>
    <v>1</v>
    <v>Powered by Refinitiv</v>
    <v>6</v>
    <v>GENERAL DYNAMICS CORPORATION (XNYS:GD)</v>
    <v>2</v>
    <v>7</v>
    <v>Finance</v>
    <v>4</v>
    <v>256.86</v>
    <v>202.35</v>
    <v>0.82340000000000002</v>
    <v>-1.42</v>
    <v>4.888E-3</v>
    <v>-6.3849999999999992E-3</v>
    <v>1.08</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223.8</v>
    <v>Aerospace &amp; Defense</v>
    <v>Stock</v>
    <v>45198.993853217187</v>
    <v>27</v>
    <v>220.86</v>
    <v>60334223322</v>
    <v>GENERAL DYNAMICS CORPORATION</v>
    <v>GENERAL DYNAMICS CORPORATION</v>
    <v>223.03</v>
    <v>18.1478</v>
    <v>222.39</v>
    <v>220.97</v>
    <v>222.05</v>
    <v>273042600</v>
    <v>GD</v>
    <v>GENERAL DYNAMICS CORPORATION (XNYS:GD)</v>
    <v>764051</v>
    <v>917206</v>
    <v>1952</v>
  </rv>
  <rv s="2">
    <v>28</v>
  </rv>
  <rv s="0">
    <v>https://www.bing.com/financeapi/forcetrigger?t=a1ut3m&amp;q=XNAS%3aHON&amp;form=skydnc</v>
    <v>Learn more on Bing</v>
  </rv>
  <rv s="3">
    <v>en-US</v>
    <v>a1ut3m</v>
    <v>268435456</v>
    <v>1</v>
    <v>Powered by Refinitiv</v>
    <v>6</v>
    <v>HONEYWELL INTERNATIONAL INC. (XNAS:HON)</v>
    <v>2</v>
    <v>7</v>
    <v>Finance</v>
    <v>4</v>
    <v>220.96</v>
    <v>169.08</v>
    <v>1.0606</v>
    <v>-2.37</v>
    <v>-1.895E-3</v>
    <v>-1.2666E-2</v>
    <v>-0.35</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188.23</v>
    <v>Consumer Goods Conglomerates</v>
    <v>Stock</v>
    <v>45198.989545555465</v>
    <v>30</v>
    <v>184.34</v>
    <v>122660229036</v>
    <v>HONEYWELL INTERNATIONAL INC.</v>
    <v>HONEYWELL INTERNATIONAL INC.</v>
    <v>188.22</v>
    <v>22.863700000000001</v>
    <v>187.11</v>
    <v>184.74</v>
    <v>184.39</v>
    <v>663961400</v>
    <v>HON</v>
    <v>HONEYWELL INTERNATIONAL INC. (XNAS:HON)</v>
    <v>3330883</v>
    <v>2730604</v>
    <v>1999</v>
  </rv>
  <rv s="2">
    <v>31</v>
  </rv>
  <rv s="0">
    <v>https://www.bing.com/financeapi/forcetrigger?t=a1uvar&amp;q=XNYS%3aLHX&amp;form=skydnc</v>
    <v>Learn more on Bing</v>
  </rv>
  <rv s="3">
    <v>en-US</v>
    <v>a1uvar</v>
    <v>268435456</v>
    <v>1</v>
    <v>Powered by Refinitiv</v>
    <v>6</v>
    <v>L3HARRIS TECHNOLOGIES, INC. (XNYS:LHX)</v>
    <v>2</v>
    <v>7</v>
    <v>Finance</v>
    <v>5</v>
    <v>255.095</v>
    <v>167.14</v>
    <v>0.72050000000000003</v>
    <v>1.78</v>
    <v>-6.8919999999999995E-4</v>
    <v>1.0327999999999999E-2</v>
    <v>-0.12</v>
    <v>USD</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New York Stock Exchange</v>
    <v>XNYS</v>
    <v>XNYS</v>
    <v>1025 W Nasa Blvd, MELBOURNE, FL, 32919-0001 US</v>
    <v>174.62</v>
    <v>Aerospace &amp; Defense</v>
    <v>Stock</v>
    <v>45198.958333356248</v>
    <v>33</v>
    <v>172.10499999999999</v>
    <v>32931785724</v>
    <v>L3HARRIS TECHNOLOGIES, INC.</v>
    <v>L3HARRIS TECHNOLOGIES, INC.</v>
    <v>173.39</v>
    <v>41.4148</v>
    <v>172.34</v>
    <v>174.12</v>
    <v>174</v>
    <v>189132700</v>
    <v>LHX</v>
    <v>L3HARRIS TECHNOLOGIES, INC. (XNYS:LHX)</v>
    <v>1084944</v>
    <v>1227026</v>
    <v>1926</v>
  </rv>
  <rv s="2">
    <v>34</v>
  </rv>
  <rv s="0">
    <v>https://www.bing.com/financeapi/forcetrigger?t=a242qh&amp;q=XNYS%3aTDG&amp;form=skydnc</v>
    <v>Learn more on Bing</v>
  </rv>
  <rv s="3">
    <v>en-US</v>
    <v>a242qh</v>
    <v>268435456</v>
    <v>1</v>
    <v>Powered by Refinitiv</v>
    <v>6</v>
    <v>TRANSDIGM GROUP INCORPORATED (XNYS:TDG)</v>
    <v>2</v>
    <v>7</v>
    <v>Finance</v>
    <v>4</v>
    <v>940</v>
    <v>499.63</v>
    <v>1.391</v>
    <v>-5.24</v>
    <v>2.8110000000000001E-3</v>
    <v>-6.1770000000000002E-3</v>
    <v>2.37</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14400</v>
    <v>New York Stock Exchange</v>
    <v>XNYS</v>
    <v>XNYS</v>
    <v>1301 East 9th Street, Suite 3000, CLEVELAND, OH, 44114 US</v>
    <v>856.03</v>
    <v>Aerospace &amp; Defense</v>
    <v>Stock</v>
    <v>45198.958333344533</v>
    <v>36</v>
    <v>837.82</v>
    <v>46526577690</v>
    <v>TRANSDIGM GROUP INCORPORATED</v>
    <v>TRANSDIGM GROUP INCORPORATED</v>
    <v>854.05</v>
    <v>45.157200000000003</v>
    <v>848.37</v>
    <v>843.13</v>
    <v>845.5</v>
    <v>55183160</v>
    <v>TDG</v>
    <v>TRANSDIGM GROUP INCORPORATED (XNYS:TDG)</v>
    <v>258699</v>
    <v>209118</v>
    <v>2003</v>
  </rv>
  <rv s="2">
    <v>37</v>
  </rv>
  <rv s="0">
    <v>https://www.bing.com/financeapi/forcetrigger?t=a1mpc7&amp;q=XNAS%3aAXON&amp;form=skydnc</v>
    <v>Learn more on Bing</v>
  </rv>
  <rv s="3">
    <v>en-US</v>
    <v>a1mpc7</v>
    <v>268435456</v>
    <v>1</v>
    <v>Powered by Refinitiv</v>
    <v>6</v>
    <v>AXON ENTERPRISE, INC. (XNAS:AXON)</v>
    <v>2</v>
    <v>7</v>
    <v>Finance</v>
    <v>4</v>
    <v>229.95</v>
    <v>112.535</v>
    <v>0.88260000000000005</v>
    <v>2.91</v>
    <v>2.9950999999999998E-2</v>
    <v>1.4841E-2</v>
    <v>5.96</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201.54</v>
    <v>Aerospace &amp; Defense</v>
    <v>Stock</v>
    <v>45198.990390555467</v>
    <v>39</v>
    <v>197.58</v>
    <v>14876490410</v>
    <v>AXON ENTERPRISE, INC.</v>
    <v>AXON ENTERPRISE, INC.</v>
    <v>197.86</v>
    <v>148.28639999999999</v>
    <v>196.08</v>
    <v>198.99</v>
    <v>204.95</v>
    <v>74759990</v>
    <v>AXON</v>
    <v>AXON ENTERPRISE, INC. (XNAS:AXON)</v>
    <v>634349</v>
    <v>479357</v>
    <v>2001</v>
  </rv>
  <rv s="2">
    <v>40</v>
  </rv>
  <rv s="0">
    <v>https://www.bing.com/financeapi/forcetrigger?t=a1nytc&amp;q=XNAS%3aAVAV&amp;form=skydnc</v>
    <v>Learn more on Bing</v>
  </rv>
  <rv s="3">
    <v>en-US</v>
    <v>a1nytc</v>
    <v>268435456</v>
    <v>1</v>
    <v>Powered by Refinitiv</v>
    <v>6</v>
    <v>AEROVIRONMENT, INC. (XNAS:AVAV)</v>
    <v>2</v>
    <v>7</v>
    <v>Finance</v>
    <v>5</v>
    <v>124.32989999999999</v>
    <v>74.91</v>
    <v>0.53590000000000004</v>
    <v>1.42</v>
    <v>0</v>
    <v>1.2896000000000001E-2</v>
    <v>0</v>
    <v>USD</v>
    <v>AeroVironment, Inc. designs, develops, produces, delivers and supports a portfolio of intelligent, multi-domain robotic systems and related services for government agencies and businesses. It supplies unmanned systems (UMS), loitering munitions systems (LMS) and related services primarily to organizations within the United States Government and to international allied governments. Its segments include Unmanned Systems (UMS), Loitering Munition Systems (LMS) and MacCready Works (MW). The UMS segment focuses primarily on small, unmanned aircraft system (UAS) products, medium UAS products, and unmanned ground vehicles (UGV) products. The LMS segment focuses primarily on tube-launched aircraft that deploy with the push of a button and fly at higher speeds than small UAS products. It also includes customer-funded research and development programs. The MW segment focuses on research and development in the areas of robotics, sensors, software analytics, data intelligence and connectivity.</v>
    <v>1259</v>
    <v>Nasdaq Stock Market</v>
    <v>XNAS</v>
    <v>XNAS</v>
    <v>241 18Th Street South, Suite 415, ARLINGTON, VA, 22202 US</v>
    <v>112.99</v>
    <v>Aerospace &amp; Defense</v>
    <v>Stock</v>
    <v>45198.921427823436</v>
    <v>42</v>
    <v>110.25</v>
    <v>2932172773</v>
    <v>AEROVIRONMENT, INC.</v>
    <v>AEROVIRONMENT, INC.</v>
    <v>110.25</v>
    <v>1507.973</v>
    <v>110.11</v>
    <v>111.53</v>
    <v>111.53</v>
    <v>26290440</v>
    <v>AVAV</v>
    <v>AEROVIRONMENT, INC. (XNAS:AVAV)</v>
    <v>278720</v>
    <v>297238</v>
    <v>2006</v>
  </rv>
  <rv s="2">
    <v>43</v>
  </rv>
  <rv s="0">
    <v>https://www.bing.com/financeapi/forcetrigger?t=a1wovh&amp;q=XNAS%3aKTOS&amp;form=skydnc</v>
    <v>Learn more on Bing</v>
  </rv>
  <rv s="3">
    <v>en-US</v>
    <v>a1wovh</v>
    <v>268435456</v>
    <v>1</v>
    <v>Powered by Refinitiv</v>
    <v>6</v>
    <v>KRATOS DEFENSE &amp; SECURITY SOLUTIONS, INC. (XNAS:KTOS)</v>
    <v>2</v>
    <v>7</v>
    <v>Finance</v>
    <v>4</v>
    <v>17.305</v>
    <v>8.9049999999999994</v>
    <v>0.79400000000000004</v>
    <v>0.11</v>
    <v>5.326E-3</v>
    <v>7.378E-3</v>
    <v>0.08</v>
    <v>USD</v>
    <v>Kratos Defense &amp; Security Solutions, Inc. is a technology, intellectual property, proprietary product and system company. The Company operates through two segments: The Kratos Government Solutions (KGS) and Unmanned Systems (US). The KGS segment includes its microwave electronic products, space, satellite and cyber, training solutions, Command, Control, Communication, Computing, Combat, Intelligence Surveillance and Reconnaissance (C5ISR)/modular systems, turbine technologies, and defense and rocket support services operating segments. The US segment consists of its unmanned aerial, unmanned ground, unmanned seaborne and related command, control and communications system businesses. The KGS and US segments provide products, solutions and services for mission critical national security programs. KGS and US customers primarily includes national security related agencies, the United States Department of Defense (DoD), intelligence agencies and classified agencies.</v>
    <v>3600</v>
    <v>Nasdaq Stock Market</v>
    <v>XNAS</v>
    <v>XNAS</v>
    <v>10680 Treena Street, Suite 600, SAN DIEGO, CA, 92131 US</v>
    <v>15.17</v>
    <v>Aerospace &amp; Defense</v>
    <v>Stock</v>
    <v>45198.998174883593</v>
    <v>45</v>
    <v>14.96</v>
    <v>1909362000</v>
    <v>KRATOS DEFENSE &amp; SECURITY SOLUTIONS, INC.</v>
    <v>KRATOS DEFENSE &amp; SECURITY SOLUTIONS, INC.</v>
    <v>15</v>
    <v>81210.52</v>
    <v>14.91</v>
    <v>15.02</v>
    <v>15.1</v>
    <v>128059200</v>
    <v>KTOS</v>
    <v>KRATOS DEFENSE &amp; SECURITY SOLUTIONS, INC. (XNAS:KTOS)</v>
    <v>588783</v>
    <v>740823</v>
    <v>1997</v>
  </rv>
  <rv s="2">
    <v>46</v>
  </rv>
  <rv s="4">
    <v>en-US</v>
    <v>bo8l6h</v>
    <v>268435456</v>
    <v>1</v>
    <v>Powered by Refinitiv</v>
    <v>8</v>
    <v>BTC/USD</v>
    <v>9</v>
    <v>10</v>
    <v>Finance</v>
    <v>11</v>
    <v>31827.08</v>
    <v>15479</v>
    <v>1381</v>
    <v>5.1329E-2</v>
    <v>USD</v>
    <v>BTC</v>
    <v>28432.99</v>
    <v>Currency Pair</v>
    <v>45201.330671296295</v>
    <v>27045</v>
    <v>Bitcoin/US Dollar FX Spot Rate</v>
    <v>27071.25</v>
    <v>26905</v>
    <v>28286</v>
    <v>BTCUSD</v>
    <v>BTC/USD</v>
  </rv>
  <rv s="2">
    <v>48</v>
  </rv>
  <rv s="4">
    <v>en-US</v>
    <v>brjcfr</v>
    <v>268435456</v>
    <v>1</v>
    <v>Powered by Refinitiv</v>
    <v>8</v>
    <v>ETH/USD</v>
    <v>9</v>
    <v>10</v>
    <v>Finance</v>
    <v>11</v>
    <v>2142.4</v>
    <v>1071</v>
    <v>61.4</v>
    <v>3.6815000000000001E-2</v>
    <v>USD</v>
    <v>ETH</v>
    <v>1741.62</v>
    <v>Currency Pair</v>
    <v>45201.330682870372</v>
    <v>1669</v>
    <v>Ethereum/US Dollar FX Spot Rate</v>
    <v>1672.7</v>
    <v>1667.8</v>
    <v>1729.2</v>
    <v>ETHUSD</v>
    <v>ETH/USD</v>
  </rv>
  <rv s="2">
    <v>50</v>
  </rv>
  <rv s="0">
    <v>https://www.bing.com/financeapi/forcetrigger?t=a1mou2&amp;q=XNAS%3aAAPL&amp;form=skydnc</v>
    <v>Learn more on Bing</v>
  </rv>
  <rv s="3">
    <v>en-US</v>
    <v>a1mou2</v>
    <v>268435456</v>
    <v>1</v>
    <v>Powered by Refinitiv</v>
    <v>6</v>
    <v>APPLE INC. (XNAS:AAPL)</v>
    <v>2</v>
    <v>7</v>
    <v>Finance</v>
    <v>4</v>
    <v>198.23</v>
    <v>124.17</v>
    <v>1.2882</v>
    <v>0.52</v>
    <v>7.0089999999999996E-4</v>
    <v>3.0459999999999997E-3</v>
    <v>0.12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173.07</v>
    <v>Computers, Phones &amp; Household Electronics</v>
    <v>Stock</v>
    <v>45198.99993533516</v>
    <v>52</v>
    <v>170.34100000000001</v>
    <v>2676736518300</v>
    <v>APPLE INC.</v>
    <v>APPLE INC.</v>
    <v>172.02</v>
    <v>28.752700000000001</v>
    <v>170.69</v>
    <v>171.21</v>
    <v>171.33</v>
    <v>15634230000</v>
    <v>AAPL</v>
    <v>APPLE INC. (XNAS:AAPL)</v>
    <v>51861083</v>
    <v>64433644</v>
    <v>1977</v>
  </rv>
  <rv s="2">
    <v>53</v>
  </rv>
  <rv s="0">
    <v>https://www.bing.com/financeapi/forcetrigger?t=ajn83m&amp;q=XKRX%3a005930&amp;form=skydnc</v>
    <v>Learn more on Bing</v>
  </rv>
  <rv s="5">
    <v>en-US</v>
    <v>ajn83m</v>
    <v>268435456</v>
    <v>1</v>
    <v>Powered by Refinitiv</v>
    <v>12</v>
    <v>Samsung Electronics Co., Ltd. (XKRX:005930)</v>
    <v>2</v>
    <v>13</v>
    <v>Finance</v>
    <v>14</v>
    <v>73600</v>
    <v>51800</v>
    <v>1.0476000000000001</v>
    <v>-200</v>
    <v>-2.9149999999999996E-3</v>
    <v>KRW</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Korea Stock Exchange</v>
    <v>XKRX</v>
    <v>XKRX</v>
    <v>129, Samsung-Ro, Yeongtong-Gu, SUWON, GYEONGGI-DO, 16677 KR</v>
    <v>69100</v>
    <v>Computers, Phones &amp; Household Electronics</v>
    <v>Stock</v>
    <v>45196.380844907406</v>
    <v>55</v>
    <v>68200</v>
    <v>453180400000000</v>
    <v>Samsung Electronics Co., Ltd.</v>
    <v>Samsung Electronics Co., Ltd.</v>
    <v>68600</v>
    <v>8.51</v>
    <v>68600</v>
    <v>68400</v>
    <v>6792669000</v>
    <v>005930</v>
    <v>Samsung Electronics Co., Ltd. (XKRX:005930)</v>
    <v>13078143</v>
    <v>13576410</v>
    <v>1969</v>
  </rv>
  <rv s="2">
    <v>56</v>
  </rv>
  <rv s="0">
    <v>https://www.bing.com/financeapi/forcetrigger?t=bhgbcw&amp;q=XTSX%3aCH&amp;form=skydnc</v>
    <v>Learn more on Bing</v>
  </rv>
  <rv s="6">
    <v>en-US</v>
    <v>bhgbcw</v>
    <v>268435456</v>
    <v>1</v>
    <v>Powered by Refinitiv</v>
    <v>15</v>
    <v>CHARBONE HYDROGEN Corporation (XTSX:CH)</v>
    <v>2</v>
    <v>16</v>
    <v>Finance</v>
    <v>17</v>
    <v>0.25</v>
    <v>0.01</v>
    <v>0</v>
    <v>0</v>
    <v>CAD</v>
    <v>Charbone Hydrogen Corp is a Canada-based company that is engaged in the production and distribution of green hydrogen, produced from renewable energies. The Company acquires existing hydropower plants from 0.25 megawatts (MW) to 25 MW in targeted markets where there is a high demand for renewable energy and a need for a constant and stable supply. Its hydroelectric plants feed the electricity grid in a non-intermittent and non-variable way. It also acquires semi or non-operational hydroelectric plants that it optimizes or rehabilitates. The Company is also taking on projects in short-term development to build new power plants with its partners, using various technologies. Its hydroelectric power generation is sold to private or public companies, local cooperatives, municipal utilities, or large energy distributors.</v>
    <v>TSX Venture Exchange</v>
    <v>XTSX</v>
    <v>XTSX</v>
    <v>5005 Boul. Lapiniere,, Suite 1080, BROSSARD, QC, J4Z 0N5 CA</v>
    <v>0.06</v>
    <v>Electrical Utilities &amp; IPPs</v>
    <v>Stock</v>
    <v>45198.5625</v>
    <v>58</v>
    <v>0.06</v>
    <v>CHARBONE HYDROGEN Corporation</v>
    <v>CHARBONE HYDROGEN Corporation</v>
    <v>0.06</v>
    <v>0.06</v>
    <v>0.06</v>
    <v>CH</v>
    <v>CHARBONE HYDROGEN Corporation (XTSX:CH)</v>
    <v>2000</v>
    <v>2022</v>
  </rv>
  <rv s="2">
    <v>59</v>
  </rv>
  <rv s="7">
    <v>12</v>
    <v>1</v>
  </rv>
  <rv s="8">
    <v>12</v>
    <v>Shares outstanding</v>
    <v>0</v>
  </rv>
  <rv s="0">
    <v>https://www.bing.com/financeapi/forcetrigger?t=a1vqnm&amp;q=XNYS%3aTT&amp;form=skydnc</v>
    <v>Learn more on Bing</v>
  </rv>
  <rv s="3">
    <v>en-US</v>
    <v>a1vqnm</v>
    <v>268435456</v>
    <v>1</v>
    <v>Powered by Refinitiv</v>
    <v>6</v>
    <v>Trane Technologies plc (XNYS:TT)</v>
    <v>2</v>
    <v>7</v>
    <v>Finance</v>
    <v>4</v>
    <v>211.58</v>
    <v>139.07</v>
    <v>1.0471999999999999</v>
    <v>-1.28</v>
    <v>0</v>
    <v>-6.2690000000000003E-3</v>
    <v>0</v>
    <v>USD</v>
    <v>Trane Technologies PLC is a global climate innovator. Through its brands, such as Trane and Thermo King, and its portfolio of products and services, it brings climate solutions to buildings, homes, and transportation. Its segments include Americas, EMEA and Asia Pacific. Its Americas segment innovates for customers in North America and Latin America and includes commercial heating and cooling systems, building controls, and energy services and solutions; residential heating and cooling; and transport refrigeration systems and solutions. Its EMEA segment innovates for customers in the Europe, Middle East and Africa region and includes heating and cooling systems, services and solutions for commercial buildings, and transport refrigeration systems and solutions. Its Asia Pacific segment innovates for customers throughout the Asia Pacific region and includes heating and cooling systems, services and solutions for commercial buildings, and transport refrigeration systems and solutions.</v>
    <v>39000</v>
    <v>New York Stock Exchange</v>
    <v>XNYS</v>
    <v>XNYS</v>
    <v>170/175 Lakeview Drive, Airside Business Park, Swords,, SWORDS, DUBLIN IE</v>
    <v>206.04</v>
    <v>Machinery, Equipment &amp; Components</v>
    <v>Stock</v>
    <v>45198.958333356248</v>
    <v>63</v>
    <v>202.72</v>
    <v>46344197598</v>
    <v>Trane Technologies plc</v>
    <v>Trane Technologies plc</v>
    <v>205.62</v>
    <v>24.723800000000001</v>
    <v>204.19</v>
    <v>202.91</v>
    <v>202.91</v>
    <v>228397800</v>
    <v>TT</v>
    <v>Trane Technologies plc (XNYS:TT)</v>
    <v>1326909</v>
    <v>1022189</v>
    <v>2009</v>
  </rv>
  <rv s="2">
    <v>64</v>
  </rv>
  <rv s="0">
    <v>https://www.bing.com/financeapi/forcetrigger?t=a2k3pr&amp;q=OTCM%3aHTHIY&amp;form=skydnc</v>
    <v>Learn more on Bing</v>
  </rv>
  <rv s="3">
    <v>en-US</v>
    <v>a2k3pr</v>
    <v>268435456</v>
    <v>1</v>
    <v>Powered by Refinitiv</v>
    <v>6</v>
    <v>Hitachi, Ltd. (OTCM:HTHIY)</v>
    <v>2</v>
    <v>7</v>
    <v>Finance</v>
    <v>18</v>
    <v>137.9693</v>
    <v>83.49</v>
    <v>0.86299999999999999</v>
    <v>-5.04</v>
    <v>0</v>
    <v>-3.8927999999999997E-2</v>
    <v>0</v>
    <v>USD</v>
    <v>Hitachi Ltd is a Japan-based company mainly engaged in the development, manufacturing and sales of products and provision of services. The Company has five business segments. Digital Systems &amp; Services segment provides services such as system integration, consulting and cloud services, information technology (IT) products and software and automated teller machines (ATMs). Green Energy &amp; Mobility segment provides power grids, renewable energy, nuclear power and rail systems. Connective Industries segment provides elevators, home appliances and air conditioning, industrial measurement and analysis systems, industrial and distribution solutions, water and environmental solutions, and industrial equipment. Automotive Systems segment offers powertrain, chassis, advanced driver assistance and systems for two-wheelers. The Others segment is engaged in the provision of optical disc drives and management, sale and rental of real estate.</v>
    <v>322525</v>
    <v>OTC Markets</v>
    <v>OTCM</v>
    <v>OTCM</v>
    <v>Nihon Seimei Marunouchi Bldg., 1-6-6, Marunouchi, CHIYODA-KU, TOKYO-TO, 100-8280 JP</v>
    <v>125.13</v>
    <v>Consumer Goods Conglomerates</v>
    <v>Stock</v>
    <v>45198.84537553203</v>
    <v>66</v>
    <v>123.67</v>
    <v>58290490000</v>
    <v>Hitachi, Ltd.</v>
    <v>Hitachi, Ltd.</v>
    <v>124.886</v>
    <v>12.3911</v>
    <v>129.47</v>
    <v>124.43</v>
    <v>124.43</v>
    <v>469120600</v>
    <v>HTHIY</v>
    <v>Hitachi, Ltd. (OTCM:HTHIY)</v>
    <v>31546</v>
    <v>65040</v>
    <v>1920</v>
  </rv>
  <rv s="2">
    <v>67</v>
  </rv>
  <rv s="0">
    <v>https://www.bing.com/financeapi/forcetrigger?t=bgnyp2&amp;q=XHKG%3a1810&amp;form=skydnc</v>
    <v>Learn more on Bing</v>
  </rv>
  <rv s="3">
    <v>en-US</v>
    <v>bgnyp2</v>
    <v>268435456</v>
    <v>1</v>
    <v>Powered by Refinitiv</v>
    <v>6</v>
    <v>XIAOMI CORPORATION (XHKG:1810)</v>
    <v>2</v>
    <v>19</v>
    <v>Finance</v>
    <v>18</v>
    <v>14.1</v>
    <v>8.31</v>
    <v>1.0204</v>
    <v>0.62</v>
    <v>-9.724E-3</v>
    <v>5.2900999999999997E-2</v>
    <v>-0.12</v>
    <v>HKD</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32464</v>
    <v>Hong Kong Stock Exchange</v>
    <v>XHKG</v>
    <v>XHKG</v>
    <v>Xiaomi Campus, Anningzhuang Road, Haidian District, BEIJING, BEIJING CN</v>
    <v>12.4</v>
    <v>Computers, Phones &amp; Household Electronics</v>
    <v>Stock</v>
    <v>45198.339129108594</v>
    <v>69</v>
    <v>11.82</v>
    <v>308832500000</v>
    <v>XIAOMI CORPORATION</v>
    <v>XIAOMI CORPORATION</v>
    <v>11.9</v>
    <v>31.96</v>
    <v>11.72</v>
    <v>12.34</v>
    <v>12.22</v>
    <v>25026940000</v>
    <v>1810</v>
    <v>XIAOMI CORPORATION (XHKG:1810)</v>
    <v>78531382</v>
    <v>49691690</v>
    <v>2010</v>
  </rv>
  <rv s="2">
    <v>70</v>
  </rv>
  <rv s="0">
    <v>http://en.wikipedia.org/wiki/Public_domain</v>
    <v>Public domain</v>
  </rv>
  <rv s="0">
    <v>http://en.wikipedia.org/wiki/Hewlett-Packard</v>
    <v>Wikipedia</v>
  </rv>
  <rv s="9">
    <v>72</v>
    <v>73</v>
  </rv>
  <rv s="10">
    <v>24</v>
    <v>https://www.bing.com/th?id=AMMS_98757b1e7b158827481b7c629463c21b&amp;qlt=95</v>
    <v>74</v>
    <v>0</v>
    <v>https://www.bing.com/images/search?form=xlimg&amp;q=hp+company</v>
    <v>Image of HP INC.</v>
  </rv>
  <rv s="0">
    <v>https://www.bing.com/financeapi/forcetrigger?t=a1uu5r&amp;q=XNYS%3aHPQ&amp;form=skydnc</v>
    <v>Learn more on Bing</v>
  </rv>
  <rv s="11">
    <v>en-US</v>
    <v>a1uu5r</v>
    <v>268435456</v>
    <v>1</v>
    <v>Powered by Refinitiv</v>
    <v>20</v>
    <v>HP INC. (XNYS:HPQ)</v>
    <v>22</v>
    <v>23</v>
    <v>Finance</v>
    <v>4</v>
    <v>33.9</v>
    <v>24.074999999999999</v>
    <v>1.0570999999999999</v>
    <v>0.13</v>
    <v>4.6689999999999995E-3</v>
    <v>5.084E-3</v>
    <v>0.12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26.164999999999999</v>
    <v>75</v>
    <v>Computers, Phones &amp; Household Electronics</v>
    <v>Stock</v>
    <v>45198.999660543748</v>
    <v>76</v>
    <v>25.67</v>
    <v>25398508160</v>
    <v>HP INC.</v>
    <v>HP INC.</v>
    <v>25.74</v>
    <v>11.4925</v>
    <v>25.57</v>
    <v>25.7</v>
    <v>25.82</v>
    <v>988268800</v>
    <v>HPQ</v>
    <v>HP INC. (XNYS:HPQ)</v>
    <v>12472635</v>
    <v>9230713</v>
    <v>1998</v>
  </rv>
  <rv s="2">
    <v>77</v>
  </rv>
  <rv s="0">
    <v>https://www.bing.com/financeapi/forcetrigger?t=a1retc&amp;q=XNYS%3aDELL&amp;form=skydnc</v>
    <v>Learn more on Bing</v>
  </rv>
  <rv s="3">
    <v>en-US</v>
    <v>a1retc</v>
    <v>268435456</v>
    <v>1</v>
    <v>Powered by Refinitiv</v>
    <v>6</v>
    <v>DELL TECHNOLOGIES INC. (XNYS:DELL)</v>
    <v>2</v>
    <v>7</v>
    <v>Finance</v>
    <v>4</v>
    <v>72.819999999999993</v>
    <v>32.895000000000003</v>
    <v>0.92010000000000003</v>
    <v>0.4</v>
    <v>0</v>
    <v>5.8389999999999996E-3</v>
    <v>0</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69.599999999999994</v>
    <v>Computers, Phones &amp; Household Electronics</v>
    <v>Stock</v>
    <v>45198.972394455472</v>
    <v>79</v>
    <v>68.55</v>
    <v>49844092740</v>
    <v>DELL TECHNOLOGIES INC.</v>
    <v>DELL TECHNOLOGIES INC.</v>
    <v>69.099999999999994</v>
    <v>26.440200000000001</v>
    <v>68.5</v>
    <v>68.900000000000006</v>
    <v>68.900000000000006</v>
    <v>723426600</v>
    <v>DELL</v>
    <v>DELL TECHNOLOGIES INC. (XNYS:DELL)</v>
    <v>6379819</v>
    <v>6055564</v>
    <v>2013</v>
  </rv>
  <rv s="2">
    <v>80</v>
  </rv>
  <rv s="0">
    <v>https://www.bing.com/financeapi/forcetrigger?t=a1p5ec&amp;q=XNYS%3aCAJ&amp;form=skydnc</v>
    <v>Learn more on Bing</v>
  </rv>
  <rv s="5">
    <v>en-US</v>
    <v>a1p5ec</v>
    <v>268435456</v>
    <v>1</v>
    <v>Powered by Refinitiv</v>
    <v>12</v>
    <v>CANON INC. (OTCM:CAJPY)</v>
    <v>2</v>
    <v>25</v>
    <v>Finance</v>
    <v>26</v>
    <v>27.389900000000001</v>
    <v>20.84</v>
    <v>0.43140000000000001</v>
    <v>-0.59</v>
    <v>-2.3993E-2</v>
    <v>USD</v>
    <v>Canon Inc. is mainly engaged in the development, production, sale of office equipment, imaging systems, medical systems, industrial equipment and the provision of related services. The Company operates in four business segments. The Office segment provides office multifunction machines, laser multifunction machines, laser printers, digital continuous slip printers, digital cut sheet planters, wide format printers, and document solutions. The Imaging System segment's products include lens-interchangeable digital cameras, compact digital cameras, digital video cameras, digital cinema cameras and others. The Industrial Equipment and Others segment provides semiconductor exposure devices, FPD exposure devices, vacuum thin film forming devices, organic EL display manufacturing devices, die bonders, micromotors, network cameras, handy terminals and others. The Medical System segment provides digital radiography, X-ray diagnostic equipment, ultrasound diagnostic equipment and others.</v>
    <v>180775</v>
    <v>OTC Markets</v>
    <v>OTCM</v>
    <v>OTCM</v>
    <v>3-30-2, Shimomaruko, OTA-KU, TOKYO-TO, 146-8501 JP</v>
    <v>24.305</v>
    <v>Office Equipment</v>
    <v>Stock</v>
    <v>45198.833324397659</v>
    <v>82</v>
    <v>23.99</v>
    <v>32207230000</v>
    <v>CANON INC.</v>
    <v>CANON INC.</v>
    <v>24.305</v>
    <v>13.4968</v>
    <v>24.59</v>
    <v>24</v>
    <v>1333763000</v>
    <v>CAJPY</v>
    <v>CANON INC. (OTCM:CAJPY)</v>
    <v>50231</v>
    <v>37280</v>
    <v>1937</v>
  </rv>
  <rv s="2">
    <v>83</v>
  </rv>
  <rv s="0">
    <v>https://www.bing.com/financeapi/forcetrigger?t=agwujc&amp;q=CH+Global&amp;form=skydnc</v>
    <v>Learn more on Bing</v>
  </rv>
  <rv s="12">
    <v>en-US</v>
    <v>agwujc</v>
    <v>268435456</v>
    <v>1</v>
    <v>Powered by Refinitiv</v>
    <v>27</v>
    <v>CH Global</v>
    <v>28</v>
    <v>29</v>
    <v>Finance</v>
    <v>30</v>
    <v>0.25</v>
    <v>5.8840000000000003E-3</v>
    <v>DE</v>
    <v>EUR</v>
    <v>2.4199999999999999E-2</v>
    <v>Mutual Fund</v>
    <v>45198</v>
    <v>45200.834499621873</v>
    <v>85</v>
    <v>CH Global</v>
    <v>6773200</v>
    <v>42.49</v>
    <v>42.74</v>
    <v>0.27650000000000002</v>
    <v>-1.3844E-2</v>
    <v>-1.6434999999999998E-2</v>
    <v>0.10994999999999999</v>
    <v>-2.0968000000000001E-2</v>
    <v>-2.5550000000000003E-2</v>
    <v>2.0555E-2</v>
    <v>0.21687000000000001</v>
    <v>CH Global</v>
  </rv>
  <rv s="2">
    <v>86</v>
  </rv>
  <rv s="0">
    <v>https://www.bing.com/financeapi/forcetrigger?t=bwyrtc&amp;q=XMEX%3a4901N&amp;form=skydnc</v>
    <v>Learn more on Bing</v>
  </rv>
  <rv s="13">
    <v>en-US</v>
    <v>bwyrtc</v>
    <v>268435456</v>
    <v>1</v>
    <v>Powered by Refinitiv</v>
    <v>31</v>
    <v>FUJIFILM Holdings Corporation (XMEX:4901N)</v>
    <v>2</v>
    <v>32</v>
    <v>Finance</v>
    <v>11</v>
    <v>1611.58</v>
    <v>1611.58</v>
    <v>0.60470000000000002</v>
    <v>MXN</v>
    <v>FUJIFILM Holdings Corporation is a Japan-based holding company engaged in the business related to photography, medical care &amp; printing &amp; liquid crystal display materials and copying machines. The Company operates in three business segments. Imaging Solutions segment develops, manufactures and sells color films, digital cameras, color paper services for photographic prints, instant printing equipment and optical devices mainly for general consumers. Healthcare &amp; Materials Solutions segment provides medical system equipment, cosmetics and supplements, pharmaceutical products, biopharmaceutical manufacturing development contract, regenerative medicine products, chemical products, graphic system equipment, inkjet equipment, display materials, recording media and electronic materials for commercial use. Document Solutions segment provides digital multi-functional peripherals, publishing systems, document management software and related solution services mainly for commercial use.</v>
    <v>73878</v>
    <v>Mexican Stock Exchange</v>
    <v>XMEX</v>
    <v>XMEX</v>
    <v>9-7-3, Akasaka, MINATO-KU, TOKYO-TO, 107-0052 JP</v>
    <v>Healthcare Equipment &amp; Supplies</v>
    <v>Stock</v>
    <v>44435.479583333334</v>
    <v>88</v>
    <v>FUJIFILM Holdings Corporation</v>
    <v>FUJIFILM Holdings Corporation</v>
    <v>1611.58</v>
    <v>414625700</v>
    <v>4901N</v>
    <v>FUJIFILM Holdings Corporation (XMEX:4901N)</v>
    <v>1324840</v>
    <v>1934</v>
  </rv>
  <rv s="2">
    <v>89</v>
  </rv>
  <rv s="8">
    <v>12</v>
    <v>Price</v>
    <v>0</v>
  </rv>
  <rv s="0">
    <v>https://www.bing.com/financeapi/forcetrigger?t=bwyrw7&amp;q=XMEX%3a6702N&amp;form=skydnc</v>
    <v>Learn more on Bing</v>
  </rv>
  <rv s="13">
    <v>en-US</v>
    <v>bwyrw7</v>
    <v>268435456</v>
    <v>1</v>
    <v>Powered by Refinitiv</v>
    <v>31</v>
    <v>Fujitsu Limited (XMEX:6702N)</v>
    <v>2</v>
    <v>32</v>
    <v>Finance</v>
    <v>11</v>
    <v>3519.99</v>
    <v>3519.99</v>
    <v>1.0182</v>
    <v>MXN</v>
    <v>Fujitsu Ltd is a Japan-based company mainly engaged in the information communication technology (ICT) business providing various solutions and development, manufacturing, sales and maintenance of products and electronic devices. The Company operates through three segments. Technology Solutions segment is engaged in the system integration including system construction, business applications, consulting services, and outsourcing services. Ubiquitous Solutions segment is engaged in provision of personal computer services. Device Solutions segment is engaged in the electronic components such as semiconductor packages, batteries.</v>
    <v>124055</v>
    <v>Mexican Stock Exchange</v>
    <v>XMEX</v>
    <v>XMEX</v>
    <v>Shiodome City Center, 1-5-2, Higashi-Shimbashi, MINATO-KU, TOKYO-TO, 105-7123 JP</v>
    <v>Software &amp; IT Services</v>
    <v>Stock</v>
    <v>44547.479583333334</v>
    <v>92</v>
    <v>Fujitsu Limited</v>
    <v>Fujitsu Limited</v>
    <v>3519.99</v>
    <v>207110900</v>
    <v>6702N</v>
    <v>Fujitsu Limited (XMEX:6702N)</v>
    <v>615690</v>
    <v>1935</v>
  </rv>
  <rv s="2">
    <v>93</v>
  </rv>
  <rv s="0">
    <v>https://www.bing.com/financeapi/forcetrigger?t=ah74ar&amp;q=XHKG%3a992&amp;form=skydnc</v>
    <v>Learn more on Bing</v>
  </rv>
  <rv s="3">
    <v>en-US</v>
    <v>ah74ar</v>
    <v>268435456</v>
    <v>1</v>
    <v>Powered by Refinitiv</v>
    <v>6</v>
    <v>Lenovo Group Limited (XHKG:992)</v>
    <v>2</v>
    <v>19</v>
    <v>Finance</v>
    <v>18</v>
    <v>9.4499999999999993</v>
    <v>5.26</v>
    <v>0.66949999999999998</v>
    <v>0.25</v>
    <v>1.2389999999999999E-3</v>
    <v>3.1968999999999997E-2</v>
    <v>0.01</v>
    <v>HKD</v>
    <v>Lenovo Group Limited is an investment holding company principally engaged in personal computers and related businesses. The Company’s main products include Think-branded commercial personal computers and Idea-branded consumer personal computers, as well as servers, workstations and a family of mobile Internet devices, including tablets and smart phones. The Company operates its business through four geographical segments, including China, Asia Pacific (AP), Europe, the Middle East and Africa (EMEA) and Americas (AG). The Company also provides cloud service and other related services. The Company distributes its products in domestic market and to overseas markets.</v>
    <v>77000</v>
    <v>Hong Kong Stock Exchange</v>
    <v>XHKG</v>
    <v>XHKG</v>
    <v>No.10 Xibeiwang East Road, Haidian District, BEIJING, BEIJING, 100085 CN</v>
    <v>8.15</v>
    <v>Computers, Phones &amp; Household Electronics</v>
    <v>Stock</v>
    <v>45198.339129108594</v>
    <v>95</v>
    <v>7.83</v>
    <v>97874010000</v>
    <v>Lenovo Group Limited</v>
    <v>Lenovo Group Limited</v>
    <v>7.97</v>
    <v>9.6999999999999993</v>
    <v>7.82</v>
    <v>8.07</v>
    <v>8.08</v>
    <v>12128130000</v>
    <v>992</v>
    <v>Lenovo Group Limited (XHKG:992)</v>
    <v>33598753</v>
    <v>26359030</v>
    <v>1993</v>
  </rv>
  <rv s="2">
    <v>96</v>
  </rv>
  <rv s="0">
    <v>https://www.bing.com/financeapi/forcetrigger?t=a24kar&amp;q=XNAS%3aTSLA&amp;form=skydnc</v>
    <v>Learn more on Bing</v>
  </rv>
  <rv s="3">
    <v>en-US</v>
    <v>a24kar</v>
    <v>268435456</v>
    <v>1</v>
    <v>Powered by Refinitiv</v>
    <v>6</v>
    <v>TESLA, INC. (XNAS:TSLA)</v>
    <v>2</v>
    <v>7</v>
    <v>Finance</v>
    <v>4</v>
    <v>299.29000000000002</v>
    <v>101.81</v>
    <v>2.0836000000000001</v>
    <v>3.84</v>
    <v>-1.0789999999999999E-3</v>
    <v>1.5585999999999999E-2</v>
    <v>-0.27</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254.77</v>
    <v>Automobiles &amp; Auto Parts</v>
    <v>Stock</v>
    <v>45198.999999316409</v>
    <v>98</v>
    <v>246.35</v>
    <v>794196778680</v>
    <v>TESLA, INC.</v>
    <v>TESLA, INC.</v>
    <v>250</v>
    <v>71.031800000000004</v>
    <v>246.38</v>
    <v>250.22</v>
    <v>249.95</v>
    <v>3173994000</v>
    <v>TSLA</v>
    <v>TESLA, INC. (XNAS:TSLA)</v>
    <v>128522729</v>
    <v>119642882</v>
    <v>2003</v>
  </rv>
  <rv s="2">
    <v>99</v>
  </rv>
  <rv s="0">
    <v>https://www.bing.com/financeapi/forcetrigger?t=aa576h&amp;q=XASX%3aBRK&amp;form=skydnc</v>
    <v>Learn more on Bing</v>
  </rv>
  <rv s="5">
    <v>en-US</v>
    <v>aa576h</v>
    <v>268435456</v>
    <v>1</v>
    <v>Powered by Refinitiv</v>
    <v>12</v>
    <v>BROOKSIDE ENERGY LIMITED (XASX:BRK)</v>
    <v>2</v>
    <v>33</v>
    <v>Finance</v>
    <v>17</v>
    <v>1.7999999999999999E-2</v>
    <v>0.01</v>
    <v>1.8116000000000001</v>
    <v>-5.0000000000000001E-4</v>
    <v>-0.04</v>
    <v>AUD</v>
    <v>Brookside Energy Limited is an Australia-based company that is engaged in the exploration, production and appraisal of oil and gas projects. It operates in the oil and gas sector through its activities in the industry focused on the mid-continent region of the United States. It is engaged in the exploration of the Anadarko Basin. The Anadarko Basin is an oil and gas development province with existing oil and gas gathering. The Anadarko Basin is a geologic feature covering over 50,000 square miles, primarily in west-central Oklahoma but also including the upper Texas Panhandle, southwestern Kansas and south-eastern Colorado. It is also focused on oil and gas plays, including STACK and SCOOP. The STACK consists of the Sooner Trend, Anadarko Basin, Canadian, and Kingfisher Counties, and SCOOP consists of the South Central Oklahoma Oil Province. The plays are developed through horizontal drilling and completion techniques targeting the Mississippian aged formations and the Woodford Shale.</v>
    <v>0</v>
    <v>Australian Securities Exchange</v>
    <v>XASX</v>
    <v>XASX</v>
    <v>Suite 9 330 Churchill Ave, SUBIACO, WESTERN AUSTRALIA, 6008 AU</v>
    <v>1.2500000000000001E-2</v>
    <v>Oil &amp; Gas</v>
    <v>Stock</v>
    <v>45201.237500000003</v>
    <v>101</v>
    <v>1.2E-2</v>
    <v>62681820</v>
    <v>BROOKSIDE ENERGY LIMITED</v>
    <v>BROOKSIDE ENERGY LIMITED</v>
    <v>1.2E-2</v>
    <v>3.91</v>
    <v>1.2500000000000001E-2</v>
    <v>1.2E-2</v>
    <v>5014545000</v>
    <v>BRK</v>
    <v>BROOKSIDE ENERGY LIMITED (XASX:BRK)</v>
    <v>6081055</v>
    <v>8587000</v>
    <v>2004</v>
  </rv>
  <rv s="2">
    <v>102</v>
  </rv>
  <rv s="0">
    <v>https://www.bing.com/financeapi/forcetrigger?t=amz5z2&amp;q=XSWX%3aBRK%2fB&amp;form=skydnc</v>
    <v>Learn more on Bing</v>
  </rv>
  <rv s="5">
    <v>en-US</v>
    <v>amz5z2</v>
    <v>268435456</v>
    <v>1</v>
    <v>Powered by Refinitiv</v>
    <v>12</v>
    <v>BERKSHIRE HATHAWAY INC., (XSWX:BRK/B)</v>
    <v>2</v>
    <v>34</v>
    <v>Finance</v>
    <v>26</v>
    <v>208.7</v>
    <v>201</v>
    <v>0.85870000000000002</v>
    <v>1.81</v>
    <v>8.829E-3</v>
    <v>CHF</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SIX Swiss Exchange</v>
    <v>XSWX</v>
    <v>XSWX</v>
    <v>3555 Farnam St, OMAHA, NE, 68131 US</v>
    <v>208.7</v>
    <v>Consumer Goods Conglomerates</v>
    <v>Stock</v>
    <v>43644.651412037034</v>
    <v>104</v>
    <v>206.82</v>
    <v>594447800000</v>
    <v>BERKSHIRE HATHAWAY INC.,</v>
    <v>BERKSHIRE HATHAWAY INC.,</v>
    <v>208.7</v>
    <v>5.8456999999999999</v>
    <v>205.01</v>
    <v>206.82</v>
    <v>1447370</v>
    <v>BRK/B</v>
    <v>BERKSHIRE HATHAWAY INC., (XSWX:BRK/B)</v>
    <v>218</v>
    <v>8180</v>
    <v>1998</v>
  </rv>
  <rv s="2">
    <v>105</v>
  </rv>
  <rv s="0">
    <v>https://www.bing.com/financeapi/forcetrigger?t=a24bh7&amp;q=XNYS%3aTM&amp;form=skydnc</v>
    <v>Learn more on Bing</v>
  </rv>
  <rv s="3">
    <v>en-US</v>
    <v>a24bh7</v>
    <v>268435456</v>
    <v>1</v>
    <v>Powered by Refinitiv</v>
    <v>6</v>
    <v>TOYOTA MOTOR CORPORATION (XNYS:TM)</v>
    <v>2</v>
    <v>7</v>
    <v>Finance</v>
    <v>4</v>
    <v>195.65</v>
    <v>131.34</v>
    <v>0.66610000000000003</v>
    <v>-2.67</v>
    <v>1.8024999999999999E-2</v>
    <v>-1.4637000000000001E-2</v>
    <v>3.24</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181.15</v>
    <v>Automobiles &amp; Auto Parts</v>
    <v>Stock</v>
    <v>45198.991134814059</v>
    <v>107</v>
    <v>179.25919999999999</v>
    <v>292607500000</v>
    <v>TOYOTA MOTOR CORPORATION</v>
    <v>TOYOTA MOTOR CORPORATION</v>
    <v>180.53</v>
    <v>11.657500000000001</v>
    <v>182.42</v>
    <v>179.75</v>
    <v>182.99</v>
    <v>1631499000</v>
    <v>TM</v>
    <v>TOYOTA MOTOR CORPORATION (XNYS:TM)</v>
    <v>222248</v>
    <v>303719</v>
    <v>1937</v>
  </rv>
  <rv s="2">
    <v>108</v>
  </rv>
  <rv s="0">
    <v>https://www.bing.com/financeapi/forcetrigger?t=buurar&amp;q=XNSE%3aRELIANCEP1&amp;form=skydnc</v>
    <v>Learn more on Bing</v>
  </rv>
  <rv s="14">
    <v>en-US</v>
    <v>buurar</v>
    <v>268435456</v>
    <v>1</v>
    <v>Powered by Refinitiv</v>
    <v>35</v>
    <v>RELIANCE INDUSTRIES LIMITED (XNSE:RELIANCEP1)</v>
    <v>2</v>
    <v>36</v>
    <v>Finance</v>
    <v>11</v>
    <v>1.081</v>
    <v>INR</v>
    <v>Reliance Industries Limited is an India-based company, which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and also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v>
    <v>389414</v>
    <v>National Stock Exchange of India</v>
    <v>XNSE</v>
    <v>XNSE</v>
    <v>Maker Chambers IV, Nariman Point, MUMBAI, MAHARASHTRA, 400021 IN</v>
    <v>Oil &amp; Gas</v>
    <v>Stock</v>
    <v>44508.4375</v>
    <v>110</v>
    <v>RELIANCE INDUSTRIES LIMITED</v>
    <v>RELIANCE INDUSTRIES LIMITED</v>
    <v>0</v>
    <v>1870.8</v>
    <v>6766110000</v>
    <v>RELIANCEP1</v>
    <v>RELIANCE INDUSTRIES LIMITED (XNSE:RELIANCEP1)</v>
    <v>9219780</v>
    <v>1973</v>
  </rv>
  <rv s="2">
    <v>111</v>
  </rv>
  <rv s="0">
    <v>https://www.bing.com/financeapi/forcetrigger?t=bnmq52&amp;q=XNYS%3aLIN&amp;form=skydnc</v>
    <v>Learn more on Bing</v>
  </rv>
  <rv s="3">
    <v>en-US</v>
    <v>bnmq52</v>
    <v>268435456</v>
    <v>1</v>
    <v>Powered by Refinitiv</v>
    <v>6</v>
    <v>LINDE PUBLIC LIMITED COMPANY (XNYS:LIN)</v>
    <v>2</v>
    <v>7</v>
    <v>Finance</v>
    <v>4</v>
    <v>393.66500000000002</v>
    <v>266.22000000000003</v>
    <v>0.86329999999999996</v>
    <v>-1.1399999999999999</v>
    <v>0</v>
    <v>-3.0520000000000005E-3</v>
    <v>0</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66270</v>
    <v>New York Stock Exchange</v>
    <v>XNYS</v>
    <v>XNYS</v>
    <v>Forge, 43 Church Street West, WOKING, SURREY, GU21 6HT GB</v>
    <v>376.87</v>
    <v>Chemicals</v>
    <v>Stock</v>
    <v>45198.96810334453</v>
    <v>113</v>
    <v>371.95</v>
    <v>181686655865</v>
    <v>LINDE PUBLIC LIMITED COMPANY</v>
    <v>LINDE PUBLIC LIMITED COMPANY</v>
    <v>375.85</v>
    <v>32.505800000000001</v>
    <v>373.49</v>
    <v>372.35</v>
    <v>372.35</v>
    <v>487945900</v>
    <v>LIN</v>
    <v>LINDE PUBLIC LIMITED COMPANY (XNYS:LIN)</v>
    <v>1474300</v>
    <v>1183693</v>
    <v>2017</v>
  </rv>
  <rv s="2">
    <v>114</v>
  </rv>
  <rv s="0">
    <v>https://www.bing.com/financeapi/forcetrigger?t=ah2ca2&amp;q=XHKG%3a1211&amp;form=skydnc</v>
    <v>Learn more on Bing</v>
  </rv>
  <rv s="3">
    <v>en-US</v>
    <v>ah2ca2</v>
    <v>268435456</v>
    <v>1</v>
    <v>Powered by Refinitiv</v>
    <v>6</v>
    <v>BYD COMPANY LIMITED (XHKG:1211)</v>
    <v>2</v>
    <v>19</v>
    <v>Finance</v>
    <v>18</v>
    <v>280.60000000000002</v>
    <v>161.69999999999999</v>
    <v>0.88029999999999997</v>
    <v>7</v>
    <v>8.2640000000000003E-4</v>
    <v>2.9786999999999998E-2</v>
    <v>0.2</v>
    <v>HKD</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570060</v>
    <v>Hong Kong Stock Exchange</v>
    <v>XHKG</v>
    <v>XHKG</v>
    <v>No. 3009, BYD Road, Pingshan District, SHENZHEN, GUANGDONG, 518118 CN</v>
    <v>244</v>
    <v>Automobiles &amp; Auto Parts</v>
    <v>Stock</v>
    <v>45198.339129108594</v>
    <v>116</v>
    <v>235.6</v>
    <v>725343600000</v>
    <v>BYD COMPANY LIMITED</v>
    <v>BYD COMPANY LIMITED</v>
    <v>235.6</v>
    <v>27.18</v>
    <v>235</v>
    <v>242</v>
    <v>242.2</v>
    <v>2911143000</v>
    <v>1211</v>
    <v>BYD COMPANY LIMITED (XHKG:1211)</v>
    <v>3901812</v>
    <v>5128810</v>
    <v>1995</v>
  </rv>
  <rv s="2">
    <v>117</v>
  </rv>
  <rv s="0">
    <v>https://www.bing.com/financeapi/forcetrigger?t=a24xww&amp;q=XNYS%3aUNP&amp;form=skydnc</v>
    <v>Learn more on Bing</v>
  </rv>
  <rv s="3">
    <v>en-US</v>
    <v>a24xww</v>
    <v>268435456</v>
    <v>1</v>
    <v>Powered by Refinitiv</v>
    <v>6</v>
    <v>UNION PACIFIC CORPORATION (XNYS:UNP)</v>
    <v>2</v>
    <v>7</v>
    <v>Finance</v>
    <v>5</v>
    <v>240.47989999999999</v>
    <v>183.69</v>
    <v>1.1253</v>
    <v>-0.48</v>
    <v>-1.2768E-2</v>
    <v>-2.3519999999999999E-3</v>
    <v>-2.6</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205.88</v>
    <v>Freight &amp; Logistics Services</v>
    <v>Stock</v>
    <v>45198.958333378905</v>
    <v>119</v>
    <v>203.32499999999999</v>
    <v>124103566006</v>
    <v>UNION PACIFIC CORPORATION</v>
    <v>UNION PACIFIC CORPORATION</v>
    <v>205.88</v>
    <v>18.583600000000001</v>
    <v>204.11</v>
    <v>203.63</v>
    <v>201.03</v>
    <v>609456200</v>
    <v>UNP</v>
    <v>UNION PACIFIC CORPORATION (XNYS:UNP)</v>
    <v>2246711</v>
    <v>2408544</v>
    <v>1969</v>
  </rv>
  <rv s="2">
    <v>120</v>
  </rv>
  <rv s="0">
    <v>https://www.bing.com/financeapi/forcetrigger?t=aa4ytc&amp;q=XASX%3aBHP&amp;form=skydnc</v>
    <v>Learn more on Bing</v>
  </rv>
  <rv s="5">
    <v>en-US</v>
    <v>aa4ytc</v>
    <v>268435456</v>
    <v>1</v>
    <v>Powered by Refinitiv</v>
    <v>12</v>
    <v>BHP GROUP LIMITED (XASX:BHP)</v>
    <v>2</v>
    <v>33</v>
    <v>Finance</v>
    <v>17</v>
    <v>50.21</v>
    <v>36.200000000000003</v>
    <v>0.86460000000000004</v>
    <v>0.35</v>
    <v>7.9100000000000004E-3</v>
    <v>AUD</v>
    <v>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The Company's operations are situated in Australia, Europe, China, Japan, India, South Korea, rest of Asia, North America and South America.</v>
    <v>37908</v>
    <v>Australian Securities Exchange</v>
    <v>XASX</v>
    <v>XASX</v>
    <v>Shop 16 171 Collins St, MELBOURNE, VICTORIA, 3000 AU</v>
    <v>44.63</v>
    <v>Metals &amp; Mining</v>
    <v>Stock</v>
    <v>45201.2500462963</v>
    <v>122</v>
    <v>44.16</v>
    <v>224291700000</v>
    <v>BHP GROUP LIMITED</v>
    <v>BHP GROUP LIMITED</v>
    <v>44.25</v>
    <v>11.5</v>
    <v>44.25</v>
    <v>44.6</v>
    <v>5068740000</v>
    <v>BHP</v>
    <v>BHP GROUP LIMITED (XASX:BHP)</v>
    <v>6720263</v>
    <v>8427590</v>
    <v>1885</v>
  </rv>
  <rv s="2">
    <v>123</v>
  </rv>
  <rv s="0">
    <v>https://www.bing.com/financeapi/forcetrigger?t=a1p7zr&amp;q=XNYS%3aCAT&amp;form=skydnc</v>
    <v>Learn more on Bing</v>
  </rv>
  <rv s="3">
    <v>en-US</v>
    <v>a1p7zr</v>
    <v>268435456</v>
    <v>1</v>
    <v>Powered by Refinitiv</v>
    <v>6</v>
    <v>CATERPILLAR INC. (XNYS:CAT)</v>
    <v>2</v>
    <v>7</v>
    <v>Finance</v>
    <v>5</v>
    <v>293.88</v>
    <v>166.05</v>
    <v>1.1081000000000001</v>
    <v>-3.24</v>
    <v>6.5930000000000003E-4</v>
    <v>-1.1729E-2</v>
    <v>0.18</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279.55</v>
    <v>Machinery, Equipment &amp; Components</v>
    <v>Stock</v>
    <v>45198.999320323441</v>
    <v>125</v>
    <v>271.36</v>
    <v>139269066300</v>
    <v>CATERPILLAR INC.</v>
    <v>CATERPILLAR INC.</v>
    <v>279.08</v>
    <v>16.989699999999999</v>
    <v>276.24</v>
    <v>273</v>
    <v>273.18</v>
    <v>510143100</v>
    <v>CAT</v>
    <v>CATERPILLAR INC. (XNYS:CAT)</v>
    <v>2257825</v>
    <v>1983888</v>
    <v>1986</v>
  </rv>
  <rv s="2">
    <v>126</v>
  </rv>
  <rv s="0">
    <v>https://www.bing.com/financeapi/forcetrigger?t=aa921h&amp;q=XASX%3aRIO&amp;form=skydnc</v>
    <v>Learn more on Bing</v>
  </rv>
  <rv s="5">
    <v>en-US</v>
    <v>aa921h</v>
    <v>268435456</v>
    <v>1</v>
    <v>Powered by Refinitiv</v>
    <v>12</v>
    <v>RIO TINTO LIMITED (XASX:RIO)</v>
    <v>2</v>
    <v>33</v>
    <v>Finance</v>
    <v>17</v>
    <v>128.78</v>
    <v>87.6</v>
    <v>0.5363</v>
    <v>1.29</v>
    <v>1.1361000000000001E-2</v>
    <v>AUD</v>
    <v>Rio Tinto Limited is an Australia-based mining and metals company. The Company owns and operates open pit and underground mines, mills, refineries, smelters, power stations, and research and service facilities. Its segments includes Iron Ore, Aluminium, Copper, and Minerals. The Iron Ore segment is engaged in iron ore mining, salt, and gypsum production in Western Australia. The Aluminium segment is engaged in bauxite mining; alumina refining; aluminium smelting. The Copper segment is engaged in the mining and refining of copper, gold, silver, molybdenum, and other by-products; exploration activities together with the Simandou iron ore project. The Minerals segment includes businesses with products, such as borates, lithium, and titanium dioxide feedstock together with the Iron Ore Company of Canada (iron ore mining and iron concentrate/pellet production). It also includes diamond mining, sorting, and marketing. It also use its own railways, ports and ships to deliver materials.</v>
    <v>53726</v>
    <v>Australian Securities Exchange</v>
    <v>XASX</v>
    <v>XASX</v>
    <v>Level 7, 360 Collins Street, MELBOURNE, VICTORIA, 3000 AU</v>
    <v>114.84</v>
    <v>Metals &amp; Mining</v>
    <v>Stock</v>
    <v>45201.25037037037</v>
    <v>128</v>
    <v>113.07</v>
    <v>164723000000</v>
    <v>RIO TINTO LIMITED</v>
    <v>RIO TINTO LIMITED</v>
    <v>113.16</v>
    <v>14.03</v>
    <v>113.55</v>
    <v>114.84</v>
    <v>1622315000</v>
    <v>RIO</v>
    <v>RIO TINTO LIMITED (XASX:RIO)</v>
    <v>750918</v>
    <v>1523660</v>
    <v>1959</v>
  </rv>
  <rv s="2">
    <v>129</v>
  </rv>
  <rv s="0">
    <v>https://www.bing.com/financeapi/forcetrigger?t=a1qvjc&amp;q=XNYS%3aDE&amp;form=skydnc</v>
    <v>Learn more on Bing</v>
  </rv>
  <rv s="3">
    <v>en-US</v>
    <v>a1qvjc</v>
    <v>268435456</v>
    <v>1</v>
    <v>Powered by Refinitiv</v>
    <v>6</v>
    <v>DEERE &amp; COMPANY (XNYS:DE)</v>
    <v>2</v>
    <v>7</v>
    <v>Finance</v>
    <v>5</v>
    <v>450</v>
    <v>339.18</v>
    <v>1.0879000000000001</v>
    <v>-7.35</v>
    <v>5.5650000000000003E-4</v>
    <v>-1.9103999999999999E-2</v>
    <v>0.21</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386.98</v>
    <v>Machinery, Equipment &amp; Components</v>
    <v>Stock</v>
    <v>45198.986121238282</v>
    <v>131</v>
    <v>375.72</v>
    <v>108685666428</v>
    <v>DEERE &amp; COMPANY</v>
    <v>DEERE &amp; COMPANY</v>
    <v>383.73</v>
    <v>11.156700000000001</v>
    <v>384.73</v>
    <v>377.38</v>
    <v>377.59</v>
    <v>288000600</v>
    <v>DE</v>
    <v>DEERE &amp; COMPANY (XNYS:DE)</v>
    <v>2124313</v>
    <v>1466134</v>
    <v>1958</v>
  </rv>
  <rv s="2">
    <v>132</v>
  </rv>
  <rv s="0">
    <v>https://www.bing.com/financeapi/forcetrigger?t=bplczr&amp;q=XMEX%3aKEYN&amp;form=skydnc</v>
    <v>Learn more on Bing</v>
  </rv>
  <rv s="15">
    <v>en-US</v>
    <v>bplczr</v>
    <v>268435456</v>
    <v>1</v>
    <v>Powered by Refinitiv</v>
    <v>37</v>
    <v>KEYENCE CORPORATION (XMEX:KEYN)</v>
    <v>2</v>
    <v>38</v>
    <v>Finance</v>
    <v>17</v>
    <v>8460.7999999999993</v>
    <v>7766</v>
    <v>1.1402000000000001</v>
    <v>360.8</v>
    <v>4.4542999999999999E-2</v>
    <v>MXN</v>
    <v>KEYENCE CORPORATION is a Japan-based manufacturing company mainly engaged in the development, manufacture and sale of automatic controlling equipment, measuring instrument, information equipment and other electronic application equipment, as well as related systems. Its products include sensors, meters, projectors, image processing devices, programmable logic controllers and touch panels, among others. In addition, the Company is also engaged in the real estate, advertising and marketing businesses through its subsidiaries.</v>
    <v>10580</v>
    <v>Mexican Stock Exchange</v>
    <v>XMEX</v>
    <v>XMEX</v>
    <v>1-3-14, Higashi-Nakajima, Higashiyodogawa-ku, OSAKA-SHI, OSAKA-FU, 533-8555 JP</v>
    <v>8460.7999999999993</v>
    <v>Machinery, Equipment &amp; Components</v>
    <v>Stock</v>
    <v>45085.829826388886</v>
    <v>134</v>
    <v>8460.7999999999993</v>
    <v>16878610000000</v>
    <v>KEYENCE CORPORATION</v>
    <v>KEYENCE CORPORATION</v>
    <v>8460.7999999999993</v>
    <v>8100</v>
    <v>8460.7999999999993</v>
    <v>243207700</v>
    <v>KEYN</v>
    <v>KEYENCE CORPORATION (XMEX:KEYN)</v>
    <v>1</v>
    <v>828750</v>
    <v>1974</v>
  </rv>
  <rv s="2">
    <v>135</v>
  </rv>
  <rv s="16">
    <v>en-US</v>
    <v>c7g9dm</v>
    <v>268435456</v>
    <v>1</v>
    <v>Powered by Refinitiv</v>
    <v>39</v>
    <v>Dr Ing hc F Porsche AG (XFRA:P911)</v>
    <v>40</v>
    <v>41</v>
    <v>Finance</v>
    <v>26</v>
    <v>0.95699999999999996</v>
    <v>0.6</v>
    <v>6.7320000000000001E-3</v>
    <v>EUR</v>
    <v>Dr Ing hc F Porsche AG (Porsche AG) is a Germany-based luxury automotive manufacturer. The Company sells cars in more than 120 countries worldwide across a network of approximately 900 dealerships and retail venues. In addition to its core product portfolio, Porsche AG offers vehicle leasing and financing, flexible mobility solutions and various aftersales products and services. Porsche AG operates as a subsidiary of Porsche Holding Stuttgart GmbH.</v>
    <v>38108</v>
    <v>Deutsche Boerse AG</v>
    <v>XFRA</v>
    <v>XFRA</v>
    <v>Porscheplatz 1, STUTTGART, BADEN-WUERTTEMBERG, 70435 DE</v>
    <v>89.94</v>
    <v>Automobiles &amp; Auto Parts</v>
    <v>Stock</v>
    <v>45201.320138888892</v>
    <v>89.32</v>
    <v>40539500000</v>
    <v>Dr Ing hc F Porsche AG</v>
    <v>Dr Ing hc F Porsche AG</v>
    <v>89.94</v>
    <v>15.45</v>
    <v>89.12</v>
    <v>89.72</v>
    <v>455500000</v>
    <v>P911</v>
    <v>Dr Ing hc F Porsche AG (XFRA:P911)</v>
    <v>376</v>
    <v>499420</v>
    <v>2009</v>
  </rv>
  <rv s="2">
    <v>137</v>
  </rv>
  <rv s="0">
    <v>http://en.wikipedia.org/wiki/Airbus</v>
    <v>Wikipedia</v>
  </rv>
  <rv s="9">
    <v>72</v>
    <v>139</v>
  </rv>
  <rv s="10">
    <v>24</v>
    <v>https://www.bing.com/th?id=AMMS_abaa60abfe41f3cc31a73bc766832b19&amp;qlt=95</v>
    <v>140</v>
    <v>0</v>
    <v>https://www.bing.com/images/search?form=xlimg&amp;q=airbus</v>
    <v>Image of Airbus SE</v>
  </rv>
  <rv s="0">
    <v>https://www.bing.com/financeapi/forcetrigger?t=amfqvh&amp;q=BMEX%3aAIR&amp;form=skydnc</v>
    <v>Learn more on Bing</v>
  </rv>
  <rv s="17">
    <v>en-US</v>
    <v>amfqvh</v>
    <v>268435456</v>
    <v>1</v>
    <v>Powered by Refinitiv</v>
    <v>42</v>
    <v>Airbus SE (BMEX:AIR)</v>
    <v>22</v>
    <v>43</v>
    <v>Finance</v>
    <v>26</v>
    <v>138.5</v>
    <v>86.6</v>
    <v>1.6846000000000001</v>
    <v>0.22</v>
    <v>1.722E-3</v>
    <v>EUR</v>
    <v>Airbus SE, formerly Airbus Group SE, is a company based in the Netherlands that is active in the aerospace and defense industry.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v>
    <v>141799</v>
    <v>Bolsas y Mercados Espanoles</v>
    <v>BMEX</v>
    <v>BMEX</v>
    <v>Mendelweg 30, LEIDEN, ZUID-HOLLAND, 2333 CS NL</v>
    <v>127.96</v>
    <v>141</v>
    <v>Aerospace &amp; Defense</v>
    <v>Stock</v>
    <v>45201.3202662037</v>
    <v>142</v>
    <v>126.88</v>
    <v>100364400000</v>
    <v>Airbus SE</v>
    <v>Airbus SE</v>
    <v>126.88</v>
    <v>25.9634</v>
    <v>127.74</v>
    <v>127.96</v>
    <v>790395600</v>
    <v>AIR</v>
    <v>Airbus SE (BMEX:AIR)</v>
    <v>566</v>
    <v>951190</v>
    <v>1998</v>
  </rv>
  <rv s="2">
    <v>143</v>
  </rv>
  <rv s="0">
    <v>https://www.bing.com/financeapi/forcetrigger?t=afnpsm&amp;q=XFRA%3aVOW&amp;form=skydnc</v>
    <v>Learn more on Bing</v>
  </rv>
  <rv s="5">
    <v>en-US</v>
    <v>afnpsm</v>
    <v>268435456</v>
    <v>1</v>
    <v>Powered by Refinitiv</v>
    <v>12</v>
    <v>Volkswagen AG (XFRA:VOW)</v>
    <v>2</v>
    <v>44</v>
    <v>Finance</v>
    <v>26</v>
    <v>365</v>
    <v>99</v>
    <v>1.3682000000000001</v>
    <v>-0.15</v>
    <v>-1.1919999999999999E-3</v>
    <v>EUR</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673880</v>
    <v>Deutsche Boerse AG</v>
    <v>XFRA</v>
    <v>XFRA</v>
    <v>Berliner Ring 2, WOLFSBURG, NIEDERSACHSEN, 38440 DE</v>
    <v>125.7</v>
    <v>Automobiles &amp; Auto Parts</v>
    <v>Stock</v>
    <v>45201.320138888892</v>
    <v>145</v>
    <v>125.15</v>
    <v>59261720000</v>
    <v>Volkswagen AG</v>
    <v>Volkswagen AG</v>
    <v>125.15</v>
    <v>5.2</v>
    <v>125.85</v>
    <v>125.7</v>
    <v>501295300</v>
    <v>VOW</v>
    <v>Volkswagen AG (XFRA:VOW)</v>
    <v>110</v>
    <v>1069680</v>
    <v>1961</v>
  </rv>
  <rv s="2">
    <v>146</v>
  </rv>
  <rv s="0">
    <v>https://www.bing.com/financeapi/forcetrigger?t=aftpzr&amp;q=XETR%3aSIE&amp;form=skydnc</v>
    <v>Learn more on Bing</v>
  </rv>
  <rv s="5">
    <v>en-US</v>
    <v>aftpzr</v>
    <v>268435456</v>
    <v>1</v>
    <v>Powered by Refinitiv</v>
    <v>12</v>
    <v>Siemens AG (XETR:SIE)</v>
    <v>2</v>
    <v>44</v>
    <v>Finance</v>
    <v>26</v>
    <v>167</v>
    <v>95.07</v>
    <v>1.1532</v>
    <v>0.98</v>
    <v>7.2240000000000004E-3</v>
    <v>EUR</v>
    <v>Siemens AG is a Germany-based technology company focused on industry, infrastructure, transport, healthcare. It operates through following segments: Digital Industries, which offer products and system solutions for automation used in discrete and process industries; Smart Infrastructure, which supplies and connects energy systems and building technologies; Mobility, which combines all businesses in the area of passenger and freight transportation; Healthcare, which supplies technology to the healthcare industry and engages in diagnostic imaging and laboratory diagnostics; Financial Services (SFS), which offers leasing solutions and equipment, project and structured financing in the form of debt and equity investments.</v>
    <v>317000</v>
    <v>Xetra</v>
    <v>XETR</v>
    <v>XETR</v>
    <v>Werner-von-Siemens-Strasse 1, MUENCHEN, BAYERN, 80333 DE</v>
    <v>136.94</v>
    <v>Software &amp; IT Services</v>
    <v>Stock</v>
    <v>45201.320231481484</v>
    <v>148</v>
    <v>135.88</v>
    <v>108528000000</v>
    <v>Siemens AG</v>
    <v>Siemens AG</v>
    <v>136.5</v>
    <v>12.06</v>
    <v>135.66</v>
    <v>136.63999999999999</v>
    <v>800000000</v>
    <v>SIE</v>
    <v>Siemens AG (XETR:SIE)</v>
    <v>49653</v>
    <v>1283130</v>
    <v>1996</v>
  </rv>
  <rv s="2">
    <v>149</v>
  </rv>
  <rv s="0">
    <v>https://www.bing.com/financeapi/forcetrigger?t=aaxkh7&amp;q=XTSE%3aCNR&amp;form=skydnc</v>
    <v>Learn more on Bing</v>
  </rv>
  <rv s="3">
    <v>en-US</v>
    <v>aaxkh7</v>
    <v>268435456</v>
    <v>1</v>
    <v>Powered by Refinitiv</v>
    <v>6</v>
    <v>Canadian National Railway Company (XTSE:CNR)</v>
    <v>2</v>
    <v>45</v>
    <v>Finance</v>
    <v>46</v>
    <v>175.39</v>
    <v>144.71</v>
    <v>0.68869999999999998</v>
    <v>-0.87</v>
    <v>0</v>
    <v>-5.8799999999999998E-3</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25178</v>
    <v>Toronto Stock Exchange</v>
    <v>XTSE</v>
    <v>XTSE</v>
    <v>935 de la Gauchetiere Street West, MONTREAL, QC, H3B 2M9 CA</v>
    <v>149.5</v>
    <v>Freight &amp; Logistics Services</v>
    <v>Stock</v>
    <v>45198.833333333336</v>
    <v>151</v>
    <v>146.26</v>
    <v>96930700000</v>
    <v>Canadian National Railway Company</v>
    <v>Canadian National Railway Company</v>
    <v>149.43</v>
    <v>18.850000000000001</v>
    <v>147.96</v>
    <v>147.09</v>
    <v>147.09</v>
    <v>655600000</v>
    <v>CNR</v>
    <v>Canadian National Railway Company (XTSE:CNR)</v>
    <v>1481367</v>
    <v>1713310</v>
    <v>1995</v>
  </rv>
  <rv s="2">
    <v>152</v>
  </rv>
  <rv s="0">
    <v>https://www.bing.com/financeapi/forcetrigger?t=aea5k2&amp;q=XPAR%3aSU&amp;form=skydnc</v>
    <v>Learn more on Bing</v>
  </rv>
  <rv s="18">
    <v>en-US</v>
    <v>aea5k2</v>
    <v>268435456</v>
    <v>1</v>
    <v>Powered by Refinitiv</v>
    <v>47</v>
    <v>Schneider Electric SE (XPAR:SU)</v>
    <v>2</v>
    <v>48</v>
    <v>Finance</v>
    <v>26</v>
    <v>167.98</v>
    <v>111.14</v>
    <v>0.96679999999999999</v>
    <v>0.96</v>
    <v>6.1150000000000006E-3</v>
    <v>EUR</v>
    <v>Schneider Electric SE is a France-based company that provides energy-related solutions globally. It operates through two segments: Energy Management and Industrial Automation. Energy Management includes the subsegments Low Voltage, Medium Voltage and Secure Power. Low Voltage targets residential and commercial buildings, spanning across industries, infrastructures and data centers offering protection functions, power monitoring and control, power meters and electrical enclosures, among others. Medium Voltage provides products and software for the integrated management of mission-critical infrastructure, advanced grid solutions and asset performance management, among others. Secure Power specializes in critical power products and solutions for data centers and networks where power continuity and quality are essential. Industrial Automation provides comprehensive solutions for the automation and control of machines, manufacturing plants and industrial sites.</v>
    <v>162339</v>
    <v>Euronext Paris</v>
    <v>XPAR</v>
    <v>XPAR</v>
    <v>35 rue Joseph Monier, RUEIL-MALMAISON, ILE-DE-FRANCE, 92500 FR</v>
    <v>158.36000000000001</v>
    <v>Machinery, Equipment &amp; Components</v>
    <v>Stock</v>
    <v>45201.320243055554</v>
    <v>154</v>
    <v>156.47999999999999</v>
    <v>89923770000</v>
    <v>Schneider Electric SE</v>
    <v>Schneider Electric SE</v>
    <v>157.30000000000001</v>
    <v>22.0868</v>
    <v>156.97999999999999</v>
    <v>157.94</v>
    <v>572835900</v>
    <v>SU</v>
    <v>Schneider Electric SE (XPAR:SU)</v>
    <v>39430</v>
    <v>745520</v>
  </rv>
  <rv s="2">
    <v>155</v>
  </rv>
  <rv s="0">
    <v>https://www.bing.com/financeapi/forcetrigger?t=a1xroc&amp;q=XNYS%3aMMM&amp;form=skydnc</v>
    <v>Learn more on Bing</v>
  </rv>
  <rv s="3">
    <v>en-US</v>
    <v>a1xroc</v>
    <v>268435456</v>
    <v>1</v>
    <v>Powered by Refinitiv</v>
    <v>6</v>
    <v>3M COMPANY (XNYS:MMM)</v>
    <v>2</v>
    <v>7</v>
    <v>Finance</v>
    <v>5</v>
    <v>133.91</v>
    <v>92.38</v>
    <v>0.9879</v>
    <v>0.36</v>
    <v>3.2039999999999998E-4</v>
    <v>3.8600000000000001E-3</v>
    <v>0.03</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94.34</v>
    <v>Consumer Goods Conglomerates</v>
    <v>Stock</v>
    <v>45198.999820740624</v>
    <v>157</v>
    <v>93.35</v>
    <v>51677528488</v>
    <v>3M COMPANY</v>
    <v>3M COMPANY</v>
    <v>94</v>
    <v>10.8056</v>
    <v>93.26</v>
    <v>93.62</v>
    <v>93.65</v>
    <v>551992400</v>
    <v>MMM</v>
    <v>3M COMPANY (XNYS:MMM)</v>
    <v>3044072</v>
    <v>3958636</v>
    <v>1929</v>
  </rv>
  <rv s="2">
    <v>158</v>
  </rv>
  <rv s="0">
    <v>https://www.bing.com/financeapi/forcetrigger?t=ae7bjc&amp;q=XPAR%3aAI&amp;form=skydnc</v>
    <v>Learn more on Bing</v>
  </rv>
  <rv s="5">
    <v>en-US</v>
    <v>ae7bjc</v>
    <v>268435456</v>
    <v>1</v>
    <v>Powered by Refinitiv</v>
    <v>12</v>
    <v>L'Air Liquide Societe Anonyme pour l'Etude et l'Exploitation des Procedes Georges Claude SA (XPAR:AI)</v>
    <v>2</v>
    <v>44</v>
    <v>Finance</v>
    <v>26</v>
    <v>168.48</v>
    <v>114.44</v>
    <v>0.64090000000000003</v>
    <v>0.38</v>
    <v>2.3769999999999998E-3</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67100</v>
    <v>Euronext Paris</v>
    <v>XPAR</v>
    <v>XPAR</v>
    <v>75 Quai D Orsay, Paris Cedex 07, PARIS, ILE-DE-FRANCE, 75321 FR</v>
    <v>160.47999999999999</v>
    <v>Chemicals</v>
    <v>Stock</v>
    <v>45201.320243055554</v>
    <v>160</v>
    <v>159.88</v>
    <v>83726480000</v>
    <v>L'Air Liquide Societe Anonyme pour l'Etude et l'Exploitation des Procedes Georges Claude SA</v>
    <v>L'Air Liquide Societe Anonyme pour l'Etude et l'Exploitation des Procedes Georges Claude SA</v>
    <v>160.19999999999999</v>
    <v>26.272600000000001</v>
    <v>159.84</v>
    <v>160.22</v>
    <v>523814300</v>
    <v>AI</v>
    <v>L'Air Liquide Societe Anonyme pour l'Etude et l'Exploitation des Procedes Georges Claude SA (XPAR:AI)</v>
    <v>24157</v>
    <v>600350</v>
    <v>1955</v>
  </rv>
  <rv s="2">
    <v>161</v>
  </rv>
  <rv s="0">
    <v>https://www.bing.com/financeapi/forcetrigger?t=a256im&amp;q=XNYS%3aVALE&amp;form=skydnc</v>
    <v>Learn more on Bing</v>
  </rv>
  <rv s="3">
    <v>en-US</v>
    <v>a256im</v>
    <v>268435456</v>
    <v>1</v>
    <v>Powered by Refinitiv</v>
    <v>6</v>
    <v>Vale SA (XNYS:VALE)</v>
    <v>2</v>
    <v>7</v>
    <v>Finance</v>
    <v>4</v>
    <v>19.309999999999999</v>
    <v>12.22</v>
    <v>0.89729999999999999</v>
    <v>0.17</v>
    <v>2.9849999999999998E-3</v>
    <v>1.2849999999999999E-2</v>
    <v>0.04</v>
    <v>USD</v>
    <v>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v>
    <v>64516</v>
    <v>New York Stock Exchange</v>
    <v>XNYS</v>
    <v>XNYS</v>
    <v>Pr Botafogo 00186 Sal 1101 Sal 1601 Sal 1701 Sal 1801, Botafogo, RIO DE JANEIRO, RIO DE JANEIRO, 22.250-145 BR</v>
    <v>13.505000000000001</v>
    <v>Metals &amp; Mining</v>
    <v>Stock</v>
    <v>45198.999866608596</v>
    <v>163</v>
    <v>13.332100000000001</v>
    <v>60152150000</v>
    <v>Vale SA</v>
    <v>Vale SA</v>
    <v>13.43</v>
    <v>5.0904999999999996</v>
    <v>13.23</v>
    <v>13.4</v>
    <v>13.44</v>
    <v>4539008000</v>
    <v>VALE</v>
    <v>Vale SA (XNYS:VALE)</v>
    <v>13516129</v>
    <v>20767617</v>
    <v>1943</v>
  </rv>
  <rv s="2">
    <v>164</v>
  </rv>
  <rv s="0">
    <v>https://www.bing.com/financeapi/forcetrigger?t=a22xk2&amp;q=XNYS%3aSHW&amp;form=skydnc</v>
    <v>Learn more on Bing</v>
  </rv>
  <rv s="3">
    <v>en-US</v>
    <v>a22xk2</v>
    <v>268435456</v>
    <v>1</v>
    <v>Powered by Refinitiv</v>
    <v>6</v>
    <v>THE SHERWIN-WILLIAMS COMPANY (XNYS:SHW)</v>
    <v>2</v>
    <v>7</v>
    <v>Finance</v>
    <v>4</v>
    <v>283.8</v>
    <v>195.24</v>
    <v>1.1000000000000001</v>
    <v>-1.1599999999999999</v>
    <v>-2.392E-3</v>
    <v>-4.5279999999999999E-3</v>
    <v>-0.61</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258.97000000000003</v>
    <v>Chemicals</v>
    <v>Stock</v>
    <v>45198.958333367969</v>
    <v>166</v>
    <v>254.05</v>
    <v>65585750430</v>
    <v>THE SHERWIN-WILLIAMS COMPANY</v>
    <v>THE SHERWIN-WILLIAMS COMPANY</v>
    <v>258.24</v>
    <v>28.306899999999999</v>
    <v>256.20999999999998</v>
    <v>255.05</v>
    <v>254.44</v>
    <v>257148600</v>
    <v>SHW</v>
    <v>THE SHERWIN-WILLIAMS COMPANY (XNYS:SHW)</v>
    <v>1450893</v>
    <v>1270722</v>
    <v>1884</v>
  </rv>
  <rv s="2">
    <v>167</v>
  </rv>
  <rv s="0">
    <v>https://www.bing.com/financeapi/forcetrigger?t=c594gh&amp;q=BVMF%3aGLEN34&amp;form=skydnc</v>
    <v>Learn more on Bing</v>
  </rv>
  <rv s="19">
    <v>en-US</v>
    <v>c594gh</v>
    <v>268435456</v>
    <v>1</v>
    <v>Powered by Refinitiv</v>
    <v>49</v>
    <v>GLENCORE PLC (BVMF:GLEN34)</v>
    <v>2</v>
    <v>50</v>
    <v>Finance</v>
    <v>1.8197000000000001</v>
    <v>BRL</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B3 - Brazil Stock Exchange</v>
    <v>BVMF</v>
    <v>BVMF</v>
    <v>Baarermattstrasse 3, P.O. Box 1363, BAAR, ZUG, 6341 CH</v>
    <v>Metals &amp; Mining</v>
    <v>Stock</v>
    <v>169</v>
    <v>GLENCORE PLC</v>
    <v>GLENCORE PLC</v>
    <v>58.93</v>
    <v>12339390000</v>
    <v>GLEN34</v>
    <v>GLENCORE PLC (BVMF:GLEN34)</v>
    <v>19775660</v>
    <v>2011</v>
  </rv>
  <rv s="2">
    <v>170</v>
  </rv>
  <rv s="0">
    <v>https://www.bing.com/financeapi/forcetrigger?t=a25xjc&amp;q=XNYS%3aWM&amp;form=skydnc</v>
    <v>Learn more on Bing</v>
  </rv>
  <rv s="3">
    <v>en-US</v>
    <v>a25xjc</v>
    <v>268435456</v>
    <v>1</v>
    <v>Powered by Refinitiv</v>
    <v>6</v>
    <v>WASTE MANAGEMENT, INC. (XNYS:WM)</v>
    <v>2</v>
    <v>7</v>
    <v>Finance</v>
    <v>4</v>
    <v>173.71</v>
    <v>148.31</v>
    <v>0.71760000000000002</v>
    <v>-2</v>
    <v>2.1649999999999998E-3</v>
    <v>-1.295E-2</v>
    <v>0.33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155.04</v>
    <v>Professional &amp; Commercial Services</v>
    <v>Stock</v>
    <v>45198.99733420078</v>
    <v>172</v>
    <v>152.11000000000001</v>
    <v>61747254936</v>
    <v>WASTE MANAGEMENT, INC.</v>
    <v>WASTE MANAGEMENT, INC.</v>
    <v>155</v>
    <v>27.383099999999999</v>
    <v>154.44</v>
    <v>152.44</v>
    <v>152.77000000000001</v>
    <v>405059400</v>
    <v>WM</v>
    <v>WASTE MANAGEMENT, INC. (XNYS:WM)</v>
    <v>1387309</v>
    <v>1401278</v>
    <v>1995</v>
  </rv>
  <rv s="2">
    <v>173</v>
  </rv>
  <rv s="0">
    <v>https://www.bing.com/financeapi/forcetrigger?t=a1qga2&amp;q=XNAS%3aCSX&amp;form=skydnc</v>
    <v>Learn more on Bing</v>
  </rv>
  <rv s="3">
    <v>en-US</v>
    <v>a1qga2</v>
    <v>268435456</v>
    <v>1</v>
    <v>Powered by Refinitiv</v>
    <v>6</v>
    <v>CSX Corporation (XNAS:CSX)</v>
    <v>2</v>
    <v>7</v>
    <v>Finance</v>
    <v>5</v>
    <v>34.380000000000003</v>
    <v>25.8</v>
    <v>1.1999</v>
    <v>0.18</v>
    <v>5.8540000000000007E-3</v>
    <v>5.888E-3</v>
    <v>0.18</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22700</v>
    <v>Nasdaq Stock Market</v>
    <v>XNAS</v>
    <v>XNAS</v>
    <v>500 Water Street, 15th Floor, JACKSONVILLE, FL, 32202 US</v>
    <v>31.17</v>
    <v>Freight &amp; Logistics Services</v>
    <v>Stock</v>
    <v>45198.921420671097</v>
    <v>175</v>
    <v>30.7</v>
    <v>61694647500</v>
    <v>CSX Corporation</v>
    <v>CSX Corporation</v>
    <v>30.99</v>
    <v>15.5052</v>
    <v>30.57</v>
    <v>30.75</v>
    <v>30.93</v>
    <v>2006330000</v>
    <v>CSX</v>
    <v>CSX Corporation (XNAS:CSX)</v>
    <v>15052379</v>
    <v>13722549</v>
    <v>1978</v>
  </rv>
  <rv s="2">
    <v>176</v>
  </rv>
  <rv s="0">
    <v>https://www.bing.com/financeapi/forcetrigger?t=amw29c&amp;q=XSTO%3aABB&amp;form=skydnc</v>
    <v>Learn more on Bing</v>
  </rv>
  <rv s="5">
    <v>en-US</v>
    <v>amw29c</v>
    <v>268435456</v>
    <v>1</v>
    <v>Powered by Refinitiv</v>
    <v>12</v>
    <v>Abb Ltd (XSTO:ABB)</v>
    <v>2</v>
    <v>51</v>
    <v>Finance</v>
    <v>52</v>
    <v>429.7</v>
    <v>145.5</v>
    <v>1.3885000000000001</v>
    <v>6.5</v>
    <v>1.6624E-2</v>
    <v>SEK</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NASDAQ Stockholm</v>
    <v>XSTO</v>
    <v>XSTO</v>
    <v>Affolternstrasse 44, ZUERICH, ZUERICH, 8050 CH</v>
    <v>397.6</v>
    <v>Machinery, Equipment &amp; Components</v>
    <v>Stock</v>
    <v>45201.320138888892</v>
    <v>178</v>
    <v>392.1</v>
    <v>61729680000</v>
    <v>Abb Ltd</v>
    <v>Abb Ltd</v>
    <v>393.2</v>
    <v>19.829999999999998</v>
    <v>391</v>
    <v>397.5</v>
    <v>1882003000</v>
    <v>ABB</v>
    <v>Abb Ltd (XSTO:ABB)</v>
    <v>99205</v>
    <v>2441270</v>
    <v>1999</v>
  </rv>
  <rv s="2">
    <v>179</v>
  </rv>
  <rv s="0">
    <v>https://www.bing.com/financeapi/forcetrigger?t=a1vv8m&amp;q=XNYS%3aITW&amp;form=skydnc</v>
    <v>Learn more on Bing</v>
  </rv>
  <rv s="3">
    <v>en-US</v>
    <v>a1vv8m</v>
    <v>268435456</v>
    <v>1</v>
    <v>Powered by Refinitiv</v>
    <v>6</v>
    <v>ILLINOIS TOOL WORKS INC. (XNYS:ITW)</v>
    <v>2</v>
    <v>7</v>
    <v>Finance</v>
    <v>4</v>
    <v>264.19</v>
    <v>180.46</v>
    <v>1.161</v>
    <v>-1.74</v>
    <v>0</v>
    <v>-7.4980000000000003E-3</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234.44</v>
    <v>Consumer Goods Conglomerates</v>
    <v>Stock</v>
    <v>45198.958333356248</v>
    <v>181</v>
    <v>228.75</v>
    <v>69643509993</v>
    <v>ILLINOIS TOOL WORKS INC.</v>
    <v>ILLINOIS TOOL WORKS INC.</v>
    <v>233.69</v>
    <v>22.795200000000001</v>
    <v>232.05</v>
    <v>230.31</v>
    <v>230.31</v>
    <v>302390300</v>
    <v>ITW</v>
    <v>ILLINOIS TOOL WORKS INC. (XNYS:ITW)</v>
    <v>827117</v>
    <v>930380</v>
    <v>1961</v>
  </rv>
  <rv s="2">
    <v>182</v>
  </rv>
  <rv s="0">
    <v>https://www.bing.com/financeapi/forcetrigger?t=a1yq5r&amp;q=XNYS%3aNSC&amp;form=skydnc</v>
    <v>Learn more on Bing</v>
  </rv>
  <rv s="3">
    <v>en-US</v>
    <v>a1yq5r</v>
    <v>268435456</v>
    <v>1</v>
    <v>Powered by Refinitiv</v>
    <v>6</v>
    <v>NORFOLK SOUTHERN CORPORATION (XNYS:NSC)</v>
    <v>2</v>
    <v>7</v>
    <v>Finance</v>
    <v>5</v>
    <v>261.70999999999998</v>
    <v>194.05</v>
    <v>1.2828999999999999</v>
    <v>-0.45</v>
    <v>1.3000000000000001E-2</v>
    <v>-2.2799999999999999E-3</v>
    <v>2.56</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199.53190000000001</v>
    <v>Freight &amp; Logistics Services</v>
    <v>Stock</v>
    <v>45198.958333344533</v>
    <v>184</v>
    <v>196.31</v>
    <v>44706123029</v>
    <v>NORFOLK SOUTHERN CORPORATION</v>
    <v>NORFOLK SOUTHERN CORPORATION</v>
    <v>199.28</v>
    <v>17.724299999999999</v>
    <v>197.38</v>
    <v>196.93</v>
    <v>199.49</v>
    <v>227015300</v>
    <v>NSC</v>
    <v>NORFOLK SOUTHERN CORPORATION (XNYS:NSC)</v>
    <v>740354</v>
    <v>1192406</v>
    <v>2009</v>
  </rv>
  <rv s="2">
    <v>185</v>
  </rv>
  <rv s="0">
    <v>https://www.bing.com/financeapi/forcetrigger?t=b1ldf2&amp;q=XSWX%3aABBN&amp;form=skydnc</v>
    <v>Learn more on Bing</v>
  </rv>
  <rv s="5">
    <v>en-US</v>
    <v>b1ldf2</v>
    <v>268435456</v>
    <v>1</v>
    <v>Powered by Refinitiv</v>
    <v>12</v>
    <v>Abb Ltd (XSWX:ABBN)</v>
    <v>2</v>
    <v>53</v>
    <v>Finance</v>
    <v>26</v>
    <v>35.74</v>
    <v>23.983000000000001</v>
    <v>1.3885000000000001</v>
    <v>0.36</v>
    <v>1.0976E-2</v>
    <v>CHF</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SIX Swiss Exchange</v>
    <v>XSWX</v>
    <v>XSWX</v>
    <v>Affolternstrasse 44, ZUERICH, ZUERICH, 8050 CH</v>
    <v>33.18</v>
    <v>Machinery, Equipment &amp; Components</v>
    <v>Stock</v>
    <v>45201.320173611108</v>
    <v>187</v>
    <v>32.89</v>
    <v>61729680000</v>
    <v>Abb Ltd</v>
    <v>Abb Ltd</v>
    <v>32.909999999999997</v>
    <v>20</v>
    <v>32.799999999999997</v>
    <v>33.159999999999997</v>
    <v>1882003000</v>
    <v>ABBN</v>
    <v>Abb Ltd (XSWX:ABBN)</v>
    <v>268384</v>
    <v>2441270</v>
    <v>1999</v>
  </rv>
  <rv s="2">
    <v>188</v>
  </rv>
  <rv s="0">
    <v>https://www.bing.com/financeapi/forcetrigger?t=ae8cjc&amp;q=XPAR%3aDG&amp;form=skydnc</v>
    <v>Learn more on Bing</v>
  </rv>
  <rv s="5">
    <v>en-US</v>
    <v>ae8cjc</v>
    <v>268435456</v>
    <v>1</v>
    <v>Powered by Refinitiv</v>
    <v>12</v>
    <v>Vinci SA (XPAR:DG)</v>
    <v>2</v>
    <v>44</v>
    <v>Finance</v>
    <v>26</v>
    <v>112.4</v>
    <v>80.84</v>
    <v>1.0213000000000001</v>
    <v>0.72</v>
    <v>6.8560000000000001E-3</v>
    <v>EUR</v>
    <v>Vinci SA is a France-based company active in the concessions and construction industry worldwide. It manages three segments: Concessions, Contracting and VINCI Immobilier. Concessions covers the concessions management activities through VINCI Autoroutes (motorways in France), VINCI Airports (airports in France and abroad) and Other concessions (different infrastructures in France and abroad). Contracting comprises VINCI Energies, providing industry services, electrical grid and transport infrastructure, among others; Eurovia, offering building and maintenance of roads, motorways, railways, urban infrastructure, production of asphalt mixes, quarries and VINCI Construction, which designs and constructs buildings, civil engineering infrastructure, specialized civil engineering, water and pipeline infrastructure, among others. VINCI Immobilier is active in different kind of property development.</v>
    <v>265303</v>
    <v>Euronext Paris</v>
    <v>XPAR</v>
    <v>XPAR</v>
    <v>1973 bd de la Defense, Cs 10268, Nanterre Cedex, NANTERRE, ILE-DE-FRANCE, 92757 FR</v>
    <v>105.86</v>
    <v>Construction &amp; Engineering</v>
    <v>Stock</v>
    <v>45201.320243055554</v>
    <v>190</v>
    <v>105.06</v>
    <v>62726100000</v>
    <v>Vinci SA</v>
    <v>Vinci SA</v>
    <v>105.44</v>
    <v>13.337899999999999</v>
    <v>105.02</v>
    <v>105.74</v>
    <v>597277700</v>
    <v>DG</v>
    <v>Vinci SA (XPAR:DG)</v>
    <v>44239</v>
    <v>618730</v>
    <v>1955</v>
  </rv>
  <rv s="2">
    <v>191</v>
  </rv>
  <rv s="0">
    <v>https://www.bing.com/financeapi/forcetrigger?t=a1safr&amp;q=XNYS%3aETN&amp;form=skydnc</v>
    <v>Learn more on Bing</v>
  </rv>
  <rv s="3">
    <v>en-US</v>
    <v>a1safr</v>
    <v>268435456</v>
    <v>1</v>
    <v>Powered by Refinitiv</v>
    <v>6</v>
    <v>EATON CORPORATION PUBLIC LIMITED COMPANY (XNYS:ETN)</v>
    <v>2</v>
    <v>7</v>
    <v>Finance</v>
    <v>4</v>
    <v>240.44</v>
    <v>132.01499999999999</v>
    <v>1.1134999999999999</v>
    <v>-2.25</v>
    <v>-8.4400000000000002E-4</v>
    <v>-1.0439E-2</v>
    <v>-0.18</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217</v>
    <v>Machinery, Equipment &amp; Components</v>
    <v>Stock</v>
    <v>45198.98403679375</v>
    <v>193</v>
    <v>212.73</v>
    <v>85098720000</v>
    <v>EATON CORPORATION PUBLIC LIMITED COMPANY</v>
    <v>EATON CORPORATION PUBLIC LIMITED COMPANY</v>
    <v>216.89</v>
    <v>31.520600000000002</v>
    <v>215.53</v>
    <v>213.28</v>
    <v>213.1</v>
    <v>399000000</v>
    <v>ETN</v>
    <v>EATON CORPORATION PUBLIC LIMITED COMPANY (XNYS:ETN)</v>
    <v>1317384</v>
    <v>2282771</v>
    <v>2012</v>
  </rv>
  <rv s="2">
    <v>194</v>
  </rv>
  <rv s="0">
    <v>https://www.bing.com/financeapi/forcetrigger?t=a1nl77&amp;q=XNYS%3aAPD&amp;form=skydnc</v>
    <v>Learn more on Bing</v>
  </rv>
  <rv s="3">
    <v>en-US</v>
    <v>a1nl77</v>
    <v>268435456</v>
    <v>1</v>
    <v>Powered by Refinitiv</v>
    <v>6</v>
    <v>AIR PRODUCTS AND CHEMICALS, INC. (XNYS:APD)</v>
    <v>2</v>
    <v>7</v>
    <v>Finance</v>
    <v>5</v>
    <v>328.56</v>
    <v>224.75489999999999</v>
    <v>0.87519999999999998</v>
    <v>-1.72</v>
    <v>0</v>
    <v>-6.0329999999999993E-3</v>
    <v>0</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288.84500000000003</v>
    <v>Chemicals</v>
    <v>Stock</v>
    <v>45198.958333356248</v>
    <v>196</v>
    <v>282.62</v>
    <v>63727820000</v>
    <v>AIR PRODUCTS AND CHEMICALS, INC.</v>
    <v>AIR PRODUCTS AND CHEMICALS, INC.</v>
    <v>287.75</v>
    <v>28.9696</v>
    <v>285.12</v>
    <v>283.39999999999998</v>
    <v>283.39999999999998</v>
    <v>222148800</v>
    <v>APD</v>
    <v>AIR PRODUCTS AND CHEMICALS, INC. (XNYS:APD)</v>
    <v>695196</v>
    <v>644093</v>
    <v>1961</v>
  </rv>
  <rv s="2">
    <v>197</v>
  </rv>
  <rv s="0">
    <v>https://www.bing.com/financeapi/forcetrigger?t=a1tyrw&amp;q=XNYS%3aGM&amp;form=skydnc</v>
    <v>Learn more on Bing</v>
  </rv>
  <rv s="3">
    <v>en-US</v>
    <v>a1tyrw</v>
    <v>268435456</v>
    <v>1</v>
    <v>Powered by Refinitiv</v>
    <v>6</v>
    <v>GENERAL MOTORS COMPANY (XNYS:GM)</v>
    <v>2</v>
    <v>7</v>
    <v>Finance</v>
    <v>5</v>
    <v>43.63</v>
    <v>31.105</v>
    <v>1.3853</v>
    <v>-0.19</v>
    <v>4.2459999999999998E-3</v>
    <v>-5.7299999999999999E-3</v>
    <v>0.14000000000000001</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33.42</v>
    <v>Automobiles &amp; Auto Parts</v>
    <v>Stock</v>
    <v>45198.999559733595</v>
    <v>199</v>
    <v>32.76</v>
    <v>45363587850</v>
    <v>GENERAL MOTORS COMPANY</v>
    <v>GENERAL MOTORS COMPANY</v>
    <v>33.31</v>
    <v>4.6037999999999997</v>
    <v>33.159999999999997</v>
    <v>32.97</v>
    <v>33.11</v>
    <v>1375905000</v>
    <v>GM</v>
    <v>GENERAL MOTORS COMPANY (XNYS:GM)</v>
    <v>13587889</v>
    <v>11014852</v>
    <v>2009</v>
  </rv>
  <rv s="2">
    <v>200</v>
  </rv>
  <rv s="0">
    <v>https://www.bing.com/financeapi/forcetrigger?t=af5lim&amp;q=XFRA%3aBMW&amp;form=skydnc</v>
    <v>Learn more on Bing</v>
  </rv>
  <rv s="5">
    <v>en-US</v>
    <v>af5lim</v>
    <v>268435456</v>
    <v>1</v>
    <v>Powered by Refinitiv</v>
    <v>12</v>
    <v>Bayerische Motoren Werke AG (XFRA:BMW)</v>
    <v>2</v>
    <v>44</v>
    <v>Finance</v>
    <v>26</v>
    <v>113.2</v>
    <v>36.884999999999998</v>
    <v>1.2208000000000001</v>
    <v>0.19</v>
    <v>1.97E-3</v>
    <v>EUR</v>
    <v>Bayerische Motoren Werke AG is a Germany-based automobile and motorcycle manufacturer. The Company divides its activities into four segments: Automotive, Motorcycles, Financial Services and Other Entities. The Automotive segment develops, manufactures, assembles and sells cars and off-road vehicles under the brands BMW, MINI and Rolls-Royce, as well as spare parts and accessories. The Motorcycles segment develops, manufactures, assembles and sells motorcycles, as well as spare parts and accessories. The Financial Services segment focuses on car leasing, multi-brand financing, fleet business, retail customer and dealer financing, customer deposit business and insurance activities. The Other Entities segment comprises other operating companies, such as BMW (UK) Investments Ltd, Bavaria Lloyd Reisebuero GmbH.</v>
    <v>149475</v>
    <v>Deutsche Boerse AG</v>
    <v>XFRA</v>
    <v>XFRA</v>
    <v>Petuelring 130, MUENCHEN, BAYERN, 80788 DE</v>
    <v>96.65</v>
    <v>Automobiles &amp; Auto Parts</v>
    <v>Stock</v>
    <v>45201.320138888892</v>
    <v>202</v>
    <v>96.29</v>
    <v>61083380000</v>
    <v>Bayerische Motoren Werke AG</v>
    <v>Bayerische Motoren Werke AG</v>
    <v>96.29</v>
    <v>5.62</v>
    <v>96.46</v>
    <v>96.65</v>
    <v>638716100</v>
    <v>BMW</v>
    <v>Bayerische Motoren Werke AG (XFRA:BMW)</v>
    <v>83</v>
    <v>859240</v>
    <v>1995</v>
  </rv>
  <rv s="2">
    <v>203</v>
  </rv>
  <rv s="0">
    <v>https://www.bing.com/financeapi/forcetrigger?t=bti1cw&amp;q=OTCM%3aSETUF&amp;form=skydnc</v>
    <v>Learn more on Bing</v>
  </rv>
  <rv s="20">
    <v>en-US</v>
    <v>bti1cw</v>
    <v>268435456</v>
    <v>1</v>
    <v>Powered by Refinitiv</v>
    <v>54</v>
    <v>Shin-Etsu Polymer Co.,Ltd. (OTCM:SETUF)</v>
    <v>2</v>
    <v>55</v>
    <v>Finance</v>
    <v>11</v>
    <v>3.41</v>
    <v>3.41</v>
    <v>1.2578</v>
    <v>USD</v>
    <v>Shin-Etsu Polymer Co.,Ltd. is a Japan-based company primarily engaged in the manufacture and sale of electronic devices, precision moldings, as well as dwelling environment and living materials. The Company operates in three business segments. The Electronic Device segment is engaged in the manufacture and sale of input devices, display related devices and component related products. The Precise Molded Item segment manufactures and sells semiconductor related containers and carrier tape related products, office automation equipment parts and silicon rubber molding products. The Dwelling Environment and Living Material segment provides exterior material related products, wrapping films, plastic sheets and functional compounds, among others. The Company is also engaged in the design and construction of buildings and stores, as well as the sale of other processed goods, among others.</v>
    <v>4706</v>
    <v>OTC Markets</v>
    <v>OTCM</v>
    <v>OTCM</v>
    <v>Ote Center Bldg., 1-1-3, Ote-machi, CHIYODA-KU, TOKYO-TO, 100-0004 JP</v>
    <v>Chemicals</v>
    <v>Stock</v>
    <v>45199.003472222219</v>
    <v>205</v>
    <v>Shin-Etsu Polymer Co.,Ltd.</v>
    <v>Shin-Etsu Polymer Co.,Ltd.</v>
    <v>82623380</v>
    <v>SETUF</v>
    <v>Shin-Etsu Polymer Co.,Ltd. (OTCM:SETUF)</v>
    <v>2400</v>
    <v>162950</v>
    <v>1960</v>
  </rv>
  <rv s="2">
    <v>206</v>
  </rv>
  <rv s="0">
    <v>http://en.wikipedia.org/wiki/Ford_Motor_Company</v>
    <v>Wikipedia</v>
  </rv>
  <rv s="9">
    <v>72</v>
    <v>208</v>
  </rv>
  <rv s="10">
    <v>24</v>
    <v>https://www.bing.com/th?id=AMMS_cf0311a5f2d2dcb3110aca1404330618&amp;qlt=95</v>
    <v>209</v>
    <v>0</v>
    <v>https://www.bing.com/images/search?form=xlimg&amp;q=ford+motor+company</v>
    <v>Image of FORD MOTOR COMPANY</v>
  </rv>
  <rv s="0">
    <v>https://www.bing.com/financeapi/forcetrigger?t=a1sjw7&amp;q=XNYS%3aF&amp;form=skydnc</v>
    <v>Learn more on Bing</v>
  </rv>
  <rv s="11">
    <v>en-US</v>
    <v>a1sjw7</v>
    <v>268435456</v>
    <v>1</v>
    <v>Powered by Refinitiv</v>
    <v>20</v>
    <v>FORD MOTOR COMPANY (XNYS:F)</v>
    <v>22</v>
    <v>23</v>
    <v>Finance</v>
    <v>4</v>
    <v>15.42</v>
    <v>10.3748</v>
    <v>1.5833999999999999</v>
    <v>-0.14000000000000001</v>
    <v>8.0519999999999995E-4</v>
    <v>-1.1146E-2</v>
    <v>0.01</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12.66</v>
    <v>210</v>
    <v>Automobiles &amp; Auto Parts</v>
    <v>Stock</v>
    <v>45198.99942194375</v>
    <v>211</v>
    <v>12.35</v>
    <v>49707646920</v>
    <v>FORD MOTOR COMPANY</v>
    <v>FORD MOTOR COMPANY</v>
    <v>12.61</v>
    <v>12.051600000000001</v>
    <v>12.56</v>
    <v>12.42</v>
    <v>12.43</v>
    <v>4002226000</v>
    <v>F</v>
    <v>FORD MOTOR COMPANY (XNYS:F)</v>
    <v>62364855</v>
    <v>42829790</v>
    <v>1919</v>
  </rv>
  <rv s="2">
    <v>212</v>
  </rv>
  <rv s="0">
    <v>https://www.bing.com/financeapi/forcetrigger?t=a1ry3m&amp;q=XNYS%3aEMR&amp;form=skydnc</v>
    <v>Learn more on Bing</v>
  </rv>
  <rv s="3">
    <v>en-US</v>
    <v>a1ry3m</v>
    <v>268435456</v>
    <v>1</v>
    <v>Powered by Refinitiv</v>
    <v>6</v>
    <v>EMERSON ELECTRIC CO. (XNYS:EMR)</v>
    <v>2</v>
    <v>7</v>
    <v>Finance</v>
    <v>4</v>
    <v>100.62</v>
    <v>73.94</v>
    <v>1.3743000000000001</v>
    <v>-0.44</v>
    <v>-5.7989999999999995E-3</v>
    <v>-4.5360000000000001E-3</v>
    <v>-0.56000000000000005</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97.93</v>
    <v>Machinery, Equipment &amp; Components</v>
    <v>Stock</v>
    <v>45198.958333344533</v>
    <v>214</v>
    <v>96.444999999999993</v>
    <v>55189754999</v>
    <v>EMERSON ELECTRIC CO.</v>
    <v>EMERSON ELECTRIC CO.</v>
    <v>97.79</v>
    <v>25.677700000000002</v>
    <v>97.01</v>
    <v>96.57</v>
    <v>96.01</v>
    <v>571500000</v>
    <v>EMR</v>
    <v>EMERSON ELECTRIC CO. (XNYS:EMR)</v>
    <v>2041477</v>
    <v>2657960</v>
    <v>1890</v>
  </rv>
  <rv s="2">
    <v>215</v>
  </rv>
  <rv s="0">
    <v>https://www.bing.com/financeapi/forcetrigger?t=c1ujw7&amp;q=XWBO%3aDKI&amp;form=skydnc</v>
    <v>Learn more on Bing</v>
  </rv>
  <rv s="21">
    <v>en-US</v>
    <v>c1ujw7</v>
    <v>268435456</v>
    <v>1</v>
    <v>Powered by Refinitiv</v>
    <v>56</v>
    <v>DAIKIN INDUSTRIES,LTD. (XWBO:DKI)</v>
    <v>2</v>
    <v>57</v>
    <v>Finance</v>
    <v>26</v>
    <v>1.1505000000000001</v>
    <v>-4.3499999999999996</v>
    <v>-2.7153999999999998E-2</v>
    <v>EUR</v>
    <v>DAIKIN INDUSTRIES, LTD. is a Japan-based company principally engaged in the manufacture and sale of air conditioners, refrigerators and chemical products. The Company operates in two business segments. Air Conditioner &amp; Refrigerator segment manufactures, constructs and sells residential, commercial, marine air conditioners and refrigerator products. Chemical segment is involved in the manufacture and sale of chemical products, such as fluorocarbon gas, fluororesin and chemical machinery. The Company also conducts oil machinery business, special machinery business and electronic system business.</v>
    <v>96337</v>
    <v>Wiener Boerse</v>
    <v>XWBO</v>
    <v>XWBO</v>
    <v>34F, Osaka Umeda Twin Towers South, 1-13-1, Umeda, Kita-ku, OSAKA-SHI, OSAKA-FU, 530-0001 JP</v>
    <v>155.9</v>
    <v>Machinery, Equipment &amp; Components</v>
    <v>Stock</v>
    <v>45153.659722222219</v>
    <v>217</v>
    <v>155</v>
    <v>7351299000000</v>
    <v>DAIKIN INDUSTRIES,LTD.</v>
    <v>DAIKIN INDUSTRIES,LTD.</v>
    <v>155.9</v>
    <v>25.68</v>
    <v>160.19999999999999</v>
    <v>155.85</v>
    <v>293114000</v>
    <v>DKI</v>
    <v>DAIKIN INDUSTRIES,LTD. (XWBO:DKI)</v>
    <v>15</v>
    <v>1073320</v>
    <v>1934</v>
  </rv>
  <rv s="2">
    <v>218</v>
  </rv>
  <rv s="0">
    <v>https://www.bing.com/financeapi/forcetrigger?t=bonnoc&amp;q=XNYS%3aATCO+PR+I&amp;form=skydnc</v>
    <v>Learn more on Bing</v>
  </rv>
  <rv s="3">
    <v>en-US</v>
    <v>bonnoc</v>
    <v>268435456</v>
    <v>1</v>
    <v>Powered by Refinitiv</v>
    <v>6</v>
    <v>ATLAS CORP (XNYS:ATCO PR I)</v>
    <v>2</v>
    <v>7</v>
    <v>Finance</v>
    <v>5</v>
    <v>25.645</v>
    <v>20.440000000000001</v>
    <v>0.96340000000000003</v>
    <v>-0.16</v>
    <v>2.398E-3</v>
    <v>-6.3539999999999994E-3</v>
    <v>0.06</v>
    <v>USD</v>
    <v>Atlas Corp. is a United Kingdom-based global asset management company. The Company owns, leases, and operates a fleet of containerships and power generation assets through its containership leasing and mobile power generation segments. Its containership leasing segment, which is conducted through Seaspan Corporation (Seaspan), owns, and operates a fleet of containerships, which it charters to various container liner companies. Its mobile power generation segment, which is conducted through APR Energy Limited (APR Energy), owns and operates a fleet of power generation assets, including gas turbines and other equipment, and provides power solutions to customers, including corporations in the oil and gas, mining, and other industries, and both government backed and private utilities through various contracts. It charters its vessels primarily under long-term, fixed-rate time charters. The Company operates a fleet of approximately 30 gas turbines and 274 diesel generators.</v>
    <v>6200</v>
    <v>New York Stock Exchange</v>
    <v>XNYS</v>
    <v>XNYS</v>
    <v>23 Berkeley Square, LONDON, UNITED KINGDOM-NA, V6C 1S4 GB</v>
    <v>25.18</v>
    <v>Freight &amp; Logistics Services</v>
    <v>Stock</v>
    <v>45198.958333367969</v>
    <v>220</v>
    <v>25.02</v>
    <v>4454705000</v>
    <v>ATLAS CORP</v>
    <v>ATLAS CORP</v>
    <v>25.17</v>
    <v>0</v>
    <v>25.18</v>
    <v>25.02</v>
    <v>25.08</v>
    <v>287771600</v>
    <v>ATCO PR I</v>
    <v>ATLAS CORP (XNYS:ATCO PR I)</v>
    <v>11258</v>
    <v>7881</v>
    <v>2019</v>
  </rv>
  <rv s="2">
    <v>221</v>
  </rv>
  <rv s="0">
    <v>https://www.bing.com/financeapi/forcetrigger?t=ahie2w&amp;q=XNSE%3aITC&amp;form=skydnc</v>
    <v>Learn more on Bing</v>
  </rv>
  <rv s="5">
    <v>en-US</v>
    <v>ahie2w</v>
    <v>268435456</v>
    <v>1</v>
    <v>Powered by Refinitiv</v>
    <v>12</v>
    <v>ITC LIMITED (XNSE:ITC)</v>
    <v>2</v>
    <v>58</v>
    <v>Finance</v>
    <v>59</v>
    <v>499.7</v>
    <v>321.27</v>
    <v>0.64700000000000002</v>
    <v>3.65</v>
    <v>8.2810000000000002E-3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23725</v>
    <v>National Stock Exchange of India</v>
    <v>XNSE</v>
    <v>XNSE</v>
    <v>Virginia House, 37, J. L. Nehru Road, KOLKATA, WEST BENGAL, 700071 IN</v>
    <v>445.6</v>
    <v>Food &amp; Tobacco</v>
    <v>Stock</v>
    <v>45198.488483796296</v>
    <v>223</v>
    <v>439.2</v>
    <v>5542075000000</v>
    <v>ITC LIMITED</v>
    <v>ITC LIMITED</v>
    <v>442</v>
    <v>27.46</v>
    <v>440.75</v>
    <v>444.4</v>
    <v>12470910000</v>
    <v>ITC</v>
    <v>ITC LIMITED (XNSE:ITC)</v>
    <v>8160058</v>
    <v>9143840</v>
    <v>1910</v>
  </rv>
  <rv s="2">
    <v>224</v>
  </rv>
  <rv s="0">
    <v>https://www.bing.com/financeapi/forcetrigger?t=a1wjz2&amp;q=XNYS%3aKMB&amp;form=skydnc</v>
    <v>Learn more on Bing</v>
  </rv>
  <rv s="3">
    <v>en-US</v>
    <v>a1wjz2</v>
    <v>268435456</v>
    <v>1</v>
    <v>Powered by Refinitiv</v>
    <v>6</v>
    <v>KIMBERLY-CLARK CORPORATION (XNYS:KMB)</v>
    <v>2</v>
    <v>7</v>
    <v>Finance</v>
    <v>4</v>
    <v>147.87</v>
    <v>108.74</v>
    <v>0.41760000000000003</v>
    <v>-0.75</v>
    <v>2.813E-3</v>
    <v>-6.1679999999999999E-3</v>
    <v>0.34</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122.26</v>
    <v>Personal &amp; Household Products &amp; Services</v>
    <v>Stock</v>
    <v>45198.979822117966</v>
    <v>226</v>
    <v>120.36</v>
    <v>40869681420</v>
    <v>KIMBERLY-CLARK CORPORATION</v>
    <v>KIMBERLY-CLARK CORPORATION</v>
    <v>122.25</v>
    <v>24.908999999999999</v>
    <v>121.6</v>
    <v>120.85</v>
    <v>121.19</v>
    <v>338185200</v>
    <v>KMB</v>
    <v>KIMBERLY-CLARK CORPORATION (XNYS:KMB)</v>
    <v>1710209</v>
    <v>1490705</v>
    <v>1928</v>
  </rv>
  <rv s="2">
    <v>227</v>
  </rv>
  <rv s="0">
    <v>https://www.bing.com/financeapi/forcetrigger?t=ae9y1h&amp;q=XPAR%3aSAF&amp;form=skydnc</v>
    <v>Learn more on Bing</v>
  </rv>
  <rv s="5">
    <v>en-US</v>
    <v>ae9y1h</v>
    <v>268435456</v>
    <v>1</v>
    <v>Powered by Refinitiv</v>
    <v>12</v>
    <v>Safran SA (XPAR:SAF)</v>
    <v>2</v>
    <v>44</v>
    <v>Finance</v>
    <v>26</v>
    <v>153.6</v>
    <v>89.41</v>
    <v>1.3867</v>
    <v>0.76</v>
    <v>5.1129999999999995E-3</v>
    <v>EUR</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83276</v>
    <v>Euronext Paris</v>
    <v>XPAR</v>
    <v>XPAR</v>
    <v>2, Boulevard du General Martial Valin, PARIS, ILE-DE-FRANCE, 75724 FR</v>
    <v>149.63999999999999</v>
    <v>Aerospace &amp; Defense</v>
    <v>Stock</v>
    <v>45201.320277777777</v>
    <v>229</v>
    <v>149.06</v>
    <v>63508010000</v>
    <v>Safran SA</v>
    <v>Safran SA</v>
    <v>149.1</v>
    <v>19.8871</v>
    <v>148.63999999999999</v>
    <v>149.4</v>
    <v>427260500</v>
    <v>SAF</v>
    <v>Safran SA (XPAR:SAF)</v>
    <v>41903</v>
    <v>540350</v>
    <v>1956</v>
  </rv>
  <rv s="2">
    <v>230</v>
  </rv>
  <rv s="0">
    <v>http://en.wikipedia.org/wiki/Honda</v>
    <v>Wikipedia</v>
  </rv>
  <rv s="9">
    <v>72</v>
    <v>232</v>
  </rv>
  <rv s="10">
    <v>24</v>
    <v>https://www.bing.com/th?id=AMMS_c0d58c8e4f696e2ded6f7419ca250bd7&amp;qlt=95</v>
    <v>233</v>
    <v>0</v>
    <v>https://www.bing.com/images/search?form=xlimg&amp;q=honda</v>
    <v>Image of HONDA MOTOR CO., LTD.</v>
  </rv>
  <rv s="0">
    <v>https://www.bing.com/financeapi/forcetrigger?t=a1uqyc&amp;q=XNYS%3aHMC&amp;form=skydnc</v>
    <v>Learn more on Bing</v>
  </rv>
  <rv s="11">
    <v>en-US</v>
    <v>a1uqyc</v>
    <v>268435456</v>
    <v>1</v>
    <v>Powered by Refinitiv</v>
    <v>20</v>
    <v>HONDA MOTOR CO., LTD. (XNYS:HMC)</v>
    <v>22</v>
    <v>23</v>
    <v>Finance</v>
    <v>5</v>
    <v>36.82</v>
    <v>21.434999999999999</v>
    <v>0.74299999999999999</v>
    <v>-1.2</v>
    <v>-3.2700000000000003E-3</v>
    <v>-3.4443000000000001E-2</v>
    <v>-0.11</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197039</v>
    <v>New York Stock Exchange</v>
    <v>XNYS</v>
    <v>XNYS</v>
    <v>2-1-1, Minami-Aoyama, MINATO-KU, TOKYO-TO, 107-8556 JP</v>
    <v>34.020000000000003</v>
    <v>234</v>
    <v>Automobiles &amp; Auto Parts</v>
    <v>Stock</v>
    <v>45198.960018182814</v>
    <v>235</v>
    <v>33.555</v>
    <v>61226260000</v>
    <v>HONDA MOTOR CO., LTD.</v>
    <v>HONDA MOTOR CO., LTD.</v>
    <v>33.979999999999997</v>
    <v>28.274100000000001</v>
    <v>34.840000000000003</v>
    <v>33.64</v>
    <v>33.53</v>
    <v>1811428000</v>
    <v>HMC</v>
    <v>HONDA MOTOR CO., LTD. (XNYS:HMC)</v>
    <v>1249586</v>
    <v>966517</v>
    <v>1948</v>
  </rv>
  <rv s="2">
    <v>236</v>
  </rv>
  <rv s="0">
    <v>https://www.bing.com/financeapi/forcetrigger?t=buanm7&amp;q=XFRA%3aDNOA&amp;form=skydnc</v>
    <v>Learn more on Bing</v>
  </rv>
  <rv s="22">
    <v>en-US</v>
    <v>buanm7</v>
    <v>268435456</v>
    <v>1</v>
    <v>Powered by Refinitiv</v>
    <v>60</v>
    <v>DENSO CORPORATION (XFRA:DNOA)</v>
    <v>2</v>
    <v>61</v>
    <v>Finance</v>
    <v>26</v>
    <v>1.3661000000000001</v>
    <v>-1.2</v>
    <v>-3.8217000000000001E-2</v>
    <v>EUR</v>
    <v>DENSO Corporation is a supplier of automotive components. The powertrain system business manufactures and sells exhaust sensor, ignition coils and others. The electrification system business manufactures and sells starters, alternators, lithium-ion battery packs, electromechanical integrated two-system drive electric power steering and others. The electronic system business manufactures and sells engine control computers, body control computers, transmission control computers and others. The thermal system business manufactures and sells car air conditioner systems, seat air conditioners, engine cooling modules and others. The mobility system business manufactures and sells cockpit information systems, combination meters, head-up displays and others. The industrial equipment business manufactures and sells various robots, programmable controllers and others. The life-related equipment business manufactures and sells water heaters, residential air conditioners and others.</v>
    <v>164572</v>
    <v>Deutsche Boerse AG</v>
    <v>XFRA</v>
    <v>XFRA</v>
    <v>1-1, Showa-cho, KARIYA-SHI, AICHI-KEN, 448-8661 JP</v>
    <v>30.2</v>
    <v>Automobiles &amp; Auto Parts</v>
    <v>Stock</v>
    <v>45201.274305555555</v>
    <v>238</v>
    <v>30.2</v>
    <v>7567424000000</v>
    <v>DENSO CORPORATION</v>
    <v>DENSO CORPORATION</v>
    <v>30.2</v>
    <v>31.4</v>
    <v>30.2</v>
    <v>3151780000</v>
    <v>DNOA</v>
    <v>DENSO CORPORATION (XFRA:DNOA)</v>
    <v>60</v>
    <v>6632640</v>
    <v>1949</v>
  </rv>
  <rv s="2">
    <v>239</v>
  </rv>
  <rv s="0">
    <v>https://www.bing.com/financeapi/forcetrigger?t=a22777&amp;q=XNYS%3aROP&amp;form=skydnc</v>
    <v>Learn more on Bing</v>
  </rv>
  <rv s="3">
    <v>en-US</v>
    <v>a22777</v>
    <v>268435456</v>
    <v>1</v>
    <v>Powered by Refinitiv</v>
    <v>6</v>
    <v>ROPER TECHNOLOGIES, INC. (XNAS:ROP)</v>
    <v>2</v>
    <v>7</v>
    <v>Finance</v>
    <v>4</v>
    <v>508.9</v>
    <v>356.21499999999997</v>
    <v>1.0115000000000001</v>
    <v>-3.21</v>
    <v>0</v>
    <v>-6.5849999999999997E-3</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489.51</v>
    <v>Software &amp; IT Services</v>
    <v>Stock</v>
    <v>45198.92142513828</v>
    <v>241</v>
    <v>482.96480000000003</v>
    <v>51677954652</v>
    <v>ROPER TECHNOLOGIES, INC.</v>
    <v>ROPER TECHNOLOGIES, INC.</v>
    <v>489.51</v>
    <v>44.3215</v>
    <v>487.49</v>
    <v>484.28</v>
    <v>484.28</v>
    <v>106710900</v>
    <v>ROP</v>
    <v>ROPER TECHNOLOGIES, INC. (XNAS:ROP)</v>
    <v>422996</v>
    <v>344585</v>
    <v>1981</v>
  </rv>
  <rv s="2">
    <v>242</v>
  </rv>
  <rv s="0">
    <v>https://www.bing.com/financeapi/forcetrigger?t=ab4dqh&amp;q=XTSX%3aLI&amp;form=skydnc</v>
    <v>Learn more on Bing</v>
  </rv>
  <rv s="23">
    <v>en-US</v>
    <v>ab4dqh</v>
    <v>268435456</v>
    <v>1</v>
    <v>Powered by Refinitiv</v>
    <v>62</v>
    <v>American Lithium Corp. (XTSX:LI)</v>
    <v>2</v>
    <v>63</v>
    <v>Finance</v>
    <v>17</v>
    <v>4.9000000000000004</v>
    <v>1.55</v>
    <v>2.2410999999999999</v>
    <v>-0.01</v>
    <v>-5.0760000000000007E-3</v>
    <v>CAD</v>
    <v>American Lithium Corp is a Canada-based company that is engaged in the development of large-scale lithium projects within mining- friendly jurisdictions throughout the Americas. The Company is focused on the development of its strategically located Tonopah Claystone Claims (TLC) Lithium Claystone Project in the mineralized Esmeralda lithium district in Nevada. It also focuses on advancing its Falchani Hard-rock Lithium Project and Macusani Uranium Project in southeastern Peru. The Company’s projects include Tonopah Claystone Claims (TLC) Lithium Project, Falchani Lithium Project, and Macusani Uranium Project. The TLC Lithium Project is located near the regional hub and county seat in the town of Tonopah, Nevada. The TLC Lithium Project claims are located approximately six miles northwest of Tonopah. The Macusani Uranium Project is located in the Province of Carabaya, Department of Puno in southeastern Peru.</v>
    <v>55</v>
    <v>TSX Venture Exchange</v>
    <v>XTSX</v>
    <v>XTSX</v>
    <v>Suite 710 - 1030 West Georgia St, VANCOUVER, BC, V6E 2Y3 CA</v>
    <v>1.97</v>
    <v>Metals &amp; Mining</v>
    <v>Stock</v>
    <v>45198.833333333336</v>
    <v>244</v>
    <v>1.91</v>
    <v>420724780</v>
    <v>American Lithium Corp.</v>
    <v>American Lithium Corp.</v>
    <v>1.97</v>
    <v>1.97</v>
    <v>1.96</v>
    <v>214655500</v>
    <v>LI</v>
    <v>American Lithium Corp. (XTSX:LI)</v>
    <v>57496</v>
    <v>158010</v>
  </rv>
  <rv s="2">
    <v>245</v>
  </rv>
  <rv s="0">
    <v>https://www.bing.com/financeapi/forcetrigger?t=a1qgcw&amp;q=XNAS%3aCTAS&amp;form=skydnc</v>
    <v>Learn more on Bing</v>
  </rv>
  <rv s="3">
    <v>en-US</v>
    <v>a1qgcw</v>
    <v>268435456</v>
    <v>1</v>
    <v>Powered by Refinitiv</v>
    <v>6</v>
    <v>CINTAS CORPORATION (XNAS:CTAS)</v>
    <v>2</v>
    <v>7</v>
    <v>Finance</v>
    <v>4</v>
    <v>524.76</v>
    <v>370.93</v>
    <v>1.2961</v>
    <v>-2.88</v>
    <v>1.3929E-2</v>
    <v>-5.9519999999999998E-3</v>
    <v>6.7</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488.52010000000001</v>
    <v>Professional &amp; Commercial Services</v>
    <v>Stock</v>
    <v>45198.987105902343</v>
    <v>247</v>
    <v>480.32</v>
    <v>49321680000</v>
    <v>CINTAS CORPORATION</v>
    <v>CINTAS CORPORATION</v>
    <v>485.4</v>
    <v>36.174900000000001</v>
    <v>483.89</v>
    <v>481.01</v>
    <v>487.71</v>
    <v>101927500</v>
    <v>CTAS</v>
    <v>CINTAS CORPORATION (XNAS:CTAS)</v>
    <v>499805</v>
    <v>380581</v>
    <v>1986</v>
  </rv>
  <rv s="2">
    <v>248</v>
  </rv>
  <rv s="0">
    <v>https://www.bing.com/financeapi/forcetrigger?t=a1nllh&amp;q=XNYS%3aAPH&amp;form=skydnc</v>
    <v>Learn more on Bing</v>
  </rv>
  <rv s="3">
    <v>en-US</v>
    <v>a1nllh</v>
    <v>268435456</v>
    <v>1</v>
    <v>Powered by Refinitiv</v>
    <v>6</v>
    <v>AMPHENOL CORPORATION (XNYS:APH)</v>
    <v>2</v>
    <v>7</v>
    <v>Finance</v>
    <v>4</v>
    <v>90.28</v>
    <v>65.209999999999994</v>
    <v>1.2455000000000001</v>
    <v>-0.09</v>
    <v>0</v>
    <v>-1.07E-3</v>
    <v>0</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84.91</v>
    <v>Electronic Equipment &amp; Parts</v>
    <v>Stock</v>
    <v>45198.958333367969</v>
    <v>250</v>
    <v>83.85</v>
    <v>50096171460</v>
    <v>AMPHENOL CORPORATION</v>
    <v>AMPHENOL CORPORATION</v>
    <v>84.56</v>
    <v>27.3184</v>
    <v>84.08</v>
    <v>83.99</v>
    <v>83.99</v>
    <v>596454000</v>
    <v>APH</v>
    <v>AMPHENOL CORPORATION (XNYS:APH)</v>
    <v>2854590</v>
    <v>2152239</v>
    <v>1986</v>
  </rv>
  <rv s="2">
    <v>251</v>
  </rv>
  <rv s="0">
    <v>https://www.bing.com/financeapi/forcetrigger?t=a1snf2&amp;q=XNYS%3aSTLA&amp;form=skydnc</v>
    <v>Learn more on Bing</v>
  </rv>
  <rv s="3">
    <v>en-US</v>
    <v>a1snf2</v>
    <v>268435456</v>
    <v>1</v>
    <v>Powered by Refinitiv</v>
    <v>6</v>
    <v>Stellantis NV (XNYS:STLA)</v>
    <v>2</v>
    <v>64</v>
    <v>Finance</v>
    <v>4</v>
    <v>20.71</v>
    <v>11.571999999999999</v>
    <v>1.4308000000000001</v>
    <v>-0.14000000000000001</v>
    <v>3.1359999999999999E-3</v>
    <v>-7.2650000000000006E-3</v>
    <v>0.06</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272367</v>
    <v>New York Stock Exchange</v>
    <v>XNYS</v>
    <v>XNYS</v>
    <v>Taurusavenue 1, HOOFDDORP, NOORD-HOLLAND, 2132LS NL</v>
    <v>19.48</v>
    <v>Automobiles &amp; Auto Parts</v>
    <v>Stock</v>
    <v>45198.990144779687</v>
    <v>253</v>
    <v>19.055</v>
    <v>57554220000</v>
    <v>Stellantis NV</v>
    <v>Stellantis NV</v>
    <v>19.28</v>
    <v>2.7871000000000001</v>
    <v>19.27</v>
    <v>19.13</v>
    <v>19.190000000000001</v>
    <v>3160583000</v>
    <v>STLA</v>
    <v>Stellantis NV (XNYS:STLA)</v>
    <v>9225534</v>
    <v>6556629</v>
    <v>2014</v>
  </rv>
  <rv s="2">
    <v>254</v>
  </rv>
  <rv s="0">
    <v>https://www.bing.com/financeapi/forcetrigger?t=bq89dm&amp;q=XNYS%3aCTVA&amp;form=skydnc</v>
    <v>Learn more on Bing</v>
  </rv>
  <rv s="3">
    <v>en-US</v>
    <v>bq89dm</v>
    <v>268435456</v>
    <v>1</v>
    <v>Powered by Refinitiv</v>
    <v>6</v>
    <v>CORTEVA, INC. (XNYS:CTVA)</v>
    <v>2</v>
    <v>7</v>
    <v>Finance</v>
    <v>4</v>
    <v>68.430000000000007</v>
    <v>48.68</v>
    <v>0.80579999999999996</v>
    <v>0.25</v>
    <v>0</v>
    <v>4.9109999999999996E-3</v>
    <v>0</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Pioneer seeds; Brevant seeds; Dairyland Seed, and others.</v>
    <v>21000</v>
    <v>New York Stock Exchange</v>
    <v>XNYS</v>
    <v>XNYS</v>
    <v>9330 ZIONSVILLE ROAD, INDIANAPOLIS, IN, 46268 US</v>
    <v>51.55</v>
    <v>Chemicals</v>
    <v>Stock</v>
    <v>45198.958333344533</v>
    <v>256</v>
    <v>50.92</v>
    <v>36311526240</v>
    <v>CORTEVA, INC.</v>
    <v>CORTEVA, INC.</v>
    <v>51.3</v>
    <v>32.829000000000001</v>
    <v>50.91</v>
    <v>51.16</v>
    <v>51.16</v>
    <v>709764000</v>
    <v>CTVA</v>
    <v>CORTEVA, INC. (XNYS:CTVA)</v>
    <v>3507554</v>
    <v>4735293</v>
    <v>2018</v>
  </rv>
  <rv s="2">
    <v>257</v>
  </rv>
  <rv s="0">
    <v>https://www.bing.com/financeapi/forcetrigger?t=a1sp52&amp;q=XNYS%3aFCX&amp;form=skydnc</v>
    <v>Learn more on Bing</v>
  </rv>
  <rv s="3">
    <v>en-US</v>
    <v>a1sp52</v>
    <v>268435456</v>
    <v>1</v>
    <v>Powered by Refinitiv</v>
    <v>6</v>
    <v>FREEPORT-MCMORAN INC. (XNYS:FCX)</v>
    <v>2</v>
    <v>7</v>
    <v>Finance</v>
    <v>5</v>
    <v>46.73</v>
    <v>27.5</v>
    <v>2.0577000000000001</v>
    <v>-0.04</v>
    <v>0</v>
    <v>-1.072E-3</v>
    <v>0</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38.22</v>
    <v>Metals &amp; Mining</v>
    <v>Stock</v>
    <v>45198.998475983593</v>
    <v>259</v>
    <v>37.020000000000003</v>
    <v>53460286440</v>
    <v>FREEPORT-MCMORAN INC.</v>
    <v>FREEPORT-MCMORAN INC.</v>
    <v>37.97</v>
    <v>25.6294</v>
    <v>37.33</v>
    <v>37.29</v>
    <v>37.29</v>
    <v>1433636000</v>
    <v>FCX</v>
    <v>FREEPORT-MCMORAN INC. (XNYS:FCX)</v>
    <v>10169391</v>
    <v>8567447</v>
    <v>1987</v>
  </rv>
  <rv s="2">
    <v>260</v>
  </rv>
  <rv s="0">
    <v>http://fr.wikipedia.org/wiki/TE_Connectivity</v>
    <v>Wikipedia</v>
  </rv>
  <rv s="9">
    <v>72</v>
    <v>262</v>
  </rv>
  <rv s="10">
    <v>24</v>
    <v>https://www.bing.com/th?id=AMMS_e83e68f97f5001b753ff93f8a5154da3&amp;qlt=95</v>
    <v>263</v>
    <v>0</v>
    <v>https://www.bing.com/images/search?form=xlimg&amp;q=te+connectivity</v>
    <v>Image of TE Connectivity Ltd</v>
  </rv>
  <rv s="0">
    <v>https://www.bing.com/financeapi/forcetrigger?t=a244dm&amp;q=XNYS%3aTEL&amp;form=skydnc</v>
    <v>Learn more on Bing</v>
  </rv>
  <rv s="11">
    <v>en-US</v>
    <v>a244dm</v>
    <v>268435456</v>
    <v>1</v>
    <v>Powered by Refinitiv</v>
    <v>20</v>
    <v>TE Connectivity Ltd (XNYS:TEL)</v>
    <v>22</v>
    <v>23</v>
    <v>Finance</v>
    <v>5</v>
    <v>146.595</v>
    <v>104.76</v>
    <v>1.3468</v>
    <v>-0.28000000000000003</v>
    <v>-2.1451999999999999E-2</v>
    <v>-2.2620000000000001E-3</v>
    <v>-2.65</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125.1</v>
    <v>264</v>
    <v>Machinery, Equipment &amp; Components</v>
    <v>Stock</v>
    <v>45198.958333378905</v>
    <v>265</v>
    <v>123.08</v>
    <v>38780835258</v>
    <v>TE Connectivity Ltd</v>
    <v>TE Connectivity Ltd</v>
    <v>124.84</v>
    <v>19.115600000000001</v>
    <v>123.81</v>
    <v>123.53</v>
    <v>120.88</v>
    <v>313938600</v>
    <v>TEL</v>
    <v>TE Connectivity Ltd (XNYS:TEL)</v>
    <v>974261</v>
    <v>1424359</v>
    <v>2009</v>
  </rv>
  <rv s="2">
    <v>266</v>
  </rv>
  <rv s="0">
    <v>https://www.bing.com/financeapi/forcetrigger?t=ah3pa2&amp;q=XHKG%3a2333&amp;form=skydnc</v>
    <v>Learn more on Bing</v>
  </rv>
  <rv s="3">
    <v>en-US</v>
    <v>ah3pa2</v>
    <v>268435456</v>
    <v>1</v>
    <v>Powered by Refinitiv</v>
    <v>6</v>
    <v>Great Wall Motor Company Limited (XHKG:2333)</v>
    <v>2</v>
    <v>19</v>
    <v>Finance</v>
    <v>18</v>
    <v>12.66</v>
    <v>6.9</v>
    <v>1.1242000000000001</v>
    <v>0.12</v>
    <v>-8.5649999999999997E-3</v>
    <v>1.3015000000000001E-2</v>
    <v>-0.08</v>
    <v>HKD</v>
    <v>Great Wall Motor Company Limited is a sport utility vehicle (SUV) manufacturer in the People's Republic of China (the PRC). The Company is principally engaged in the design, research and development, manufacture and sale, as well as distribution of SUVs, sedans, pick-up trucks and automobile-related parts and components. The Company has three brands, Great Wall, Havel and WEY, and its products include SUVs, sedans and pick-up trucks. The Company also manufactures and supplies relative automotive parts and components. The Company's vertically integrated parts and components production unit manufactures various products, including engines, transmissions, chassis, electronics, interior and exterior decoration parts and molds. The Company manufactures cars, which include Great Wall C50 and Great Wall C30. The Company's SUVs include Great Wall H6, Great Wall H5-E and Great Wall M4. The Company's pick up vehicles are Wingle 5, Wingle 6 and Wingle 5 Upgrade.</v>
    <v>87367</v>
    <v>Hong Kong Stock Exchange</v>
    <v>XHKG</v>
    <v>XHKG</v>
    <v>No. 2266, Chaoyang South Avenue, BAODING, HEBEI, 071000 CN</v>
    <v>9.44</v>
    <v>Automobiles &amp; Auto Parts</v>
    <v>Stock</v>
    <v>45198.339129108594</v>
    <v>268</v>
    <v>9.18</v>
    <v>191701700000</v>
    <v>Great Wall Motor Company Limited</v>
    <v>Great Wall Motor Company Limited</v>
    <v>9.18</v>
    <v>19</v>
    <v>9.2200000000000006</v>
    <v>9.34</v>
    <v>9.26</v>
    <v>8496032000</v>
    <v>2333</v>
    <v>Great Wall Motor Company Limited (XHKG:2333)</v>
    <v>8670648</v>
    <v>14585170</v>
    <v>2001</v>
  </rv>
  <rv s="2">
    <v>269</v>
  </rv>
  <rv s="0">
    <v>https://www.bing.com/financeapi/forcetrigger?t=a22ktc&amp;q=XNYS%3aSCCO&amp;form=skydnc</v>
    <v>Learn more on Bing</v>
  </rv>
  <rv s="3">
    <v>en-US</v>
    <v>a22ktc</v>
    <v>268435456</v>
    <v>1</v>
    <v>Powered by Refinitiv</v>
    <v>6</v>
    <v>SOUTHERN COPPER CORPORATION (XNYS:SCCO)</v>
    <v>2</v>
    <v>7</v>
    <v>Finance</v>
    <v>4</v>
    <v>87.59</v>
    <v>45.174500000000002</v>
    <v>1.3004</v>
    <v>0.28999999999999998</v>
    <v>7.9690000000000004E-3</v>
    <v>3.8669999999999998E-3</v>
    <v>0.6</v>
    <v>USD</v>
    <v>Southern Copper Corporation is an integrated copper producer. The Company is engaged in producing copper, molybdenum, silver, and zinc. It operates mining units and metallurgical facilities in Mexico and Peru and conducts exploration activities in Argentina, Chile, Ecuador, Mexico and Peru. Its segments include the Peruvian operations, the Mexican open-pit copper mines and the Mexican underground mining operations. The Peruvian operations include the Toquepala and Cuajone mine complexes, and the smelting and refining plants, including a metals plant industrial railroad and port facilities that service both mines. The Mexican open-pit operations include the La Caridad and Buenavista mine complexes, and the smelting and refining plants, including a metals plant and a copper rod plant, and support facilities that service both mines. The Mexican underground mining operations include five underground mines that produce zinc, copper, silver and gold, and a zinc refinery.</v>
    <v>15018</v>
    <v>New York Stock Exchange</v>
    <v>XNYS</v>
    <v>XNYS</v>
    <v>7310 NORTH 16TH ST., SUITE 135, PHOENIX, AZ, 85020 US</v>
    <v>76.62</v>
    <v>Metals &amp; Mining</v>
    <v>Stock</v>
    <v>45198.98937204844</v>
    <v>271</v>
    <v>75.022300000000001</v>
    <v>58207308849</v>
    <v>SOUTHERN COPPER CORPORATION</v>
    <v>SOUTHERN COPPER CORPORATION</v>
    <v>76.14</v>
    <v>20.921900000000001</v>
    <v>75</v>
    <v>75.290000000000006</v>
    <v>75.89</v>
    <v>773108100</v>
    <v>SCCO</v>
    <v>SOUTHERN COPPER CORPORATION (XNYS:SCCO)</v>
    <v>799239</v>
    <v>978645</v>
    <v>1995</v>
  </rv>
  <rv s="2">
    <v>272</v>
  </rv>
  <rv s="0">
    <v>https://www.bing.com/financeapi/forcetrigger?t=bpifbh&amp;q=XNYS%3aDOW&amp;form=skydnc</v>
    <v>Learn more on Bing</v>
  </rv>
  <rv s="3">
    <v>en-US</v>
    <v>bpifbh</v>
    <v>268435456</v>
    <v>1</v>
    <v>Powered by Refinitiv</v>
    <v>6</v>
    <v>Dow Inc. (XNYS:DOW)</v>
    <v>2</v>
    <v>7</v>
    <v>Finance</v>
    <v>5</v>
    <v>60.875</v>
    <v>42.91</v>
    <v>1.3391</v>
    <v>0.63</v>
    <v>-2.9090000000000001E-3</v>
    <v>1.2370000000000001E-2</v>
    <v>-0.15</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51.77</v>
    <v>Chemicals</v>
    <v>Stock</v>
    <v>45198.98905579844</v>
    <v>274</v>
    <v>51.190100000000001</v>
    <v>36250526376</v>
    <v>Dow Inc.</v>
    <v>Dow Inc.</v>
    <v>51.34</v>
    <v>21.283899999999999</v>
    <v>50.93</v>
    <v>51.56</v>
    <v>51.41</v>
    <v>703074600</v>
    <v>DOW</v>
    <v>Dow Inc. (XNYS:DOW)</v>
    <v>4234790</v>
    <v>3958724</v>
    <v>2018</v>
  </rv>
  <rv s="2">
    <v>275</v>
  </rv>
  <rv s="0">
    <v>https://www.bing.com/financeapi/forcetrigger?t=a21pdm&amp;q=XNYS%3aRACE&amp;form=skydnc</v>
    <v>Learn more on Bing</v>
  </rv>
  <rv s="3">
    <v>en-US</v>
    <v>a21pdm</v>
    <v>268435456</v>
    <v>1</v>
    <v>Powered by Refinitiv</v>
    <v>6</v>
    <v>Ferrari NV (XNYS:RACE)</v>
    <v>2</v>
    <v>64</v>
    <v>Finance</v>
    <v>4</v>
    <v>329.88</v>
    <v>176.82</v>
    <v>0.60909999999999997</v>
    <v>1.1000000000000001</v>
    <v>-1.8711999999999999E-2</v>
    <v>3.7359999999999997E-3</v>
    <v>-5.53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300.22000000000003</v>
    <v>Automobiles &amp; Auto Parts</v>
    <v>Stock</v>
    <v>45198.958333378905</v>
    <v>277</v>
    <v>293.58999999999997</v>
    <v>54240400000</v>
    <v>Ferrari NV</v>
    <v>Ferrari NV</v>
    <v>298.83999999999997</v>
    <v>45.8202</v>
    <v>294.44</v>
    <v>295.54000000000002</v>
    <v>290.01</v>
    <v>193923500</v>
    <v>RACE</v>
    <v>Ferrari NV (XNYS:RACE)</v>
    <v>253622</v>
    <v>270275</v>
    <v>2015</v>
  </rv>
  <rv s="2">
    <v>278</v>
  </rv>
  <rv s="0">
    <v>https://www.bing.com/financeapi/forcetrigger?t=aaaerw&amp;q=XASX%3aWES&amp;form=skydnc</v>
    <v>Learn more on Bing</v>
  </rv>
  <rv s="5">
    <v>en-US</v>
    <v>aaaerw</v>
    <v>268435456</v>
    <v>1</v>
    <v>Powered by Refinitiv</v>
    <v>12</v>
    <v>WESFARMERS LIMITED (XASX:WES)</v>
    <v>2</v>
    <v>33</v>
    <v>Finance</v>
    <v>17</v>
    <v>54.28</v>
    <v>42.43</v>
    <v>1.0177</v>
    <v>-0.31</v>
    <v>-5.8650000000000004E-3</v>
    <v>AUD</v>
    <v>Wesfarmers Limited is an Australia-based company, which is engaged in various business operations such as home improvement and outdoor living; apparel and general merchandise; office supplies; health, beauty and wellbeing; chemicals, energy and fertilizers, and industrial and safety products. Its segments include Bunnings; Kmart Group; Officeworks; Wesfarmers Chemicals, Energy and Fertilisers (WesCEF); Industrial and Safety; Health; Catch; and Other. The Bunnings segment is a retailer of home improvement and outdoor living products in Australia and New Zealand. The Kmart Group segment comprises Kmart and Target and operates over 452 stores across Australia and New Zealand. The Officeworks segment is a retailer and supplier of office products and solutions for small and medium-size businesses, students and households. The WesCEF segment manages a portfolio of sustainable businesses. The Industrial and Safety segment is a supplier of industrial, safety and workwear products and services.</v>
    <v>120000</v>
    <v>Australian Securities Exchange</v>
    <v>XASX</v>
    <v>XASX</v>
    <v>Level 14, Brookfield Place Tower 2, 123 St Georges Terrace, PERTH, WESTERN AUSTRALIA, 6000 AU</v>
    <v>52.97</v>
    <v>Diversified Retail</v>
    <v>Stock</v>
    <v>45201.250474537039</v>
    <v>280</v>
    <v>52.42</v>
    <v>59942840000</v>
    <v>WESFARMERS LIMITED</v>
    <v>WESFARMERS LIMITED</v>
    <v>52.97</v>
    <v>24.27</v>
    <v>52.86</v>
    <v>52.55</v>
    <v>1133992000</v>
    <v>WES</v>
    <v>WESFARMERS LIMITED (XASX:WES)</v>
    <v>1130001</v>
    <v>1569160</v>
    <v>1981</v>
  </rv>
  <rv s="2">
    <v>281</v>
  </rv>
  <rv s="0">
    <v>https://www.bing.com/financeapi/forcetrigger?t=c5gzp2&amp;q=XHKG%3a9866&amp;form=skydnc</v>
    <v>Learn more on Bing</v>
  </rv>
  <rv s="1">
    <v>en-US</v>
    <v>c5gzp2</v>
    <v>268435456</v>
    <v>1</v>
    <v>Powered by Refinitiv</v>
    <v>0</v>
    <v>NIO INC. (XHKG:9866)</v>
    <v>2</v>
    <v>65</v>
    <v>Finance</v>
    <v>18</v>
    <v>142.9</v>
    <v>57.6</v>
    <v>2.5790000000000002</v>
    <v>6</v>
    <v>3.4989999999999999E-3</v>
    <v>9.1672999999999991E-2</v>
    <v>0.25</v>
    <v>HKD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26763</v>
    <v>Hong Kong Stock Exchange</v>
    <v>XHKG</v>
    <v>XHKG</v>
    <v>Building 20, No. 56 Antuo Road, Anting Town, Jiading District, Shanghai, SHANGHAI, 201804 CN</v>
    <v>72.5</v>
    <v>Automobiles &amp; Auto Parts</v>
    <v>Stock</v>
    <v>45198.339131944442</v>
    <v>283</v>
    <v>69.349999999999994</v>
    <v>116424500000</v>
    <v>NIO INC.</v>
    <v>NIO INC.</v>
    <v>69.599999999999994</v>
    <v>65.45</v>
    <v>71.45</v>
    <v>71.7</v>
    <v>1668952000</v>
    <v>9866</v>
    <v>NIO INC. (XHKG:9866)</v>
    <v>2025803</v>
    <v>1920890</v>
    <v>2014</v>
  </rv>
  <rv s="2">
    <v>284</v>
  </rv>
  <rv s="0">
    <v>https://www.bing.com/financeapi/forcetrigger?t=bpok6h&amp;q=XOSL%3aADE&amp;form=skydnc</v>
    <v>Learn more on Bing</v>
  </rv>
  <rv s="5">
    <v>en-US</v>
    <v>bpok6h</v>
    <v>268435456</v>
    <v>1</v>
    <v>Powered by Refinitiv</v>
    <v>12</v>
    <v>Adevinta ASA (XOSL:ADE)</v>
    <v>2</v>
    <v>66</v>
    <v>Finance</v>
    <v>26</v>
    <v>109.5</v>
    <v>61.6</v>
    <v>0.79430000000000001</v>
    <v>-0.4</v>
    <v>-3.777E-3</v>
    <v>NOK</v>
    <v>ADEVINTA ASA is a Norway-based marketplace specialist. It operates different kind of digital marketplaces in more than 14 countries in Europe, Latin America and North Africa. The Company provides technology-based services to connect buyers with sellers and to facilitate transactions, from real estate to motors, and consumer goods. Adevinta’s portfolio spans more than 40 digital brands, covering one billion people and attracting approximately three billion average monthly visits.</v>
    <v>5746</v>
    <v>Oslo Bors Asa</v>
    <v>XOSL</v>
    <v>XOSL</v>
    <v>Grensen 5, OSLO, OSLO, 0159 NO</v>
    <v>106.8</v>
    <v>Software &amp; IT Services</v>
    <v>Stock</v>
    <v>45201.319537037038</v>
    <v>286</v>
    <v>105</v>
    <v>123446200000</v>
    <v>Adevinta ASA</v>
    <v>Adevinta ASA</v>
    <v>105</v>
    <v>0</v>
    <v>105.9</v>
    <v>105.5</v>
    <v>1165687000</v>
    <v>ADE</v>
    <v>Adevinta ASA (XOSL:ADE)</v>
    <v>24070</v>
    <v>2074810</v>
    <v>2018</v>
  </rv>
  <rv s="2">
    <v>287</v>
  </rv>
  <rv s="0">
    <v>https://www.bing.com/financeapi/forcetrigger?t=aa6bcw&amp;q=XASX%3aFMG&amp;form=skydnc</v>
    <v>Learn more on Bing</v>
  </rv>
  <rv s="5">
    <v>en-US</v>
    <v>aa6bcw</v>
    <v>268435456</v>
    <v>1</v>
    <v>Powered by Refinitiv</v>
    <v>12</v>
    <v>FORTESCUE METALS GROUP LTD (XASX:FMG)</v>
    <v>2</v>
    <v>33</v>
    <v>Finance</v>
    <v>17</v>
    <v>23.87</v>
    <v>14.5</v>
    <v>0.93320000000000003</v>
    <v>0.14000000000000001</v>
    <v>6.692E-3</v>
    <v>AUD</v>
    <v>Fortescue Metals Group Ltd is an Australia-based integrated green technology, energy and metals company. The Company operates through two segments: Metals, and Energy. The Metals segment is engaged in the exploration, development, production, processing, sale and transportation of iron ore, and the exploration for other minerals. The Energy segment is engaged in the development of green electricity, green hydrogen and green ammonia projects. Through its growth project Iron Bridge and its interest in the Belinga Iron Ore Project in Gabon, it is investing in the growth of its iron ore business. Its integrated operations in the Pilbara include the Chichester, Solomon and Western mining hubs. Its mining infrastructure is connected to the five berth Herb Elliott Port and Judith Street Harbour towage facility in Port Hedland. The Solomon Hub in the Hamersley Ranges is located 60 kilometers (km) north of Tom Price and 120km to the west of the Chichester Hub.</v>
    <v>11693</v>
    <v>Australian Securities Exchange</v>
    <v>XASX</v>
    <v>XASX</v>
    <v>Level 2 87 Adelaide Terrace, East Perth, PERTH, WESTERN AUSTRALIA, 6004 AU</v>
    <v>21.06</v>
    <v>Metals &amp; Mining</v>
    <v>Stock</v>
    <v>45201.251006944447</v>
    <v>289</v>
    <v>20.64</v>
    <v>64411950000</v>
    <v>FORTESCUE METALS GROUP LTD</v>
    <v>FORTESCUE METALS GROUP LTD</v>
    <v>20.86</v>
    <v>8.89</v>
    <v>20.92</v>
    <v>21.06</v>
    <v>3078965000</v>
    <v>FMG</v>
    <v>FORTESCUE METALS GROUP LTD (XASX:FMG)</v>
    <v>2295181</v>
    <v>5103010</v>
    <v>1983</v>
  </rv>
  <rv s="2">
    <v>290</v>
  </rv>
  <rv s="0">
    <v>https://www.bing.com/financeapi/forcetrigger?t=bvu46h&amp;q=XNAS%3aLCID&amp;form=skydnc</v>
    <v>Learn more on Bing</v>
  </rv>
  <rv s="3">
    <v>en-US</v>
    <v>bvu46h</v>
    <v>268435456</v>
    <v>1</v>
    <v>Powered by Refinitiv</v>
    <v>6</v>
    <v>Lucid Group, Inc (XNAS:LCID)</v>
    <v>2</v>
    <v>7</v>
    <v>Finance</v>
    <v>4</v>
    <v>17.809999999999999</v>
    <v>4.97</v>
    <v>1.6930000000000001</v>
    <v>0.06</v>
    <v>-7.156E-3</v>
    <v>1.085E-2</v>
    <v>-0.04</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5.7</v>
    <v>Automobiles &amp; Auto Parts</v>
    <v>Stock</v>
    <v>45198.999948587501</v>
    <v>292</v>
    <v>5.5</v>
    <v>12623060000</v>
    <v>Lucid Group, Inc</v>
    <v>Lucid Group, Inc</v>
    <v>5.6</v>
    <v>0</v>
    <v>5.53</v>
    <v>5.59</v>
    <v>5.55</v>
    <v>2282650000</v>
    <v>LCID</v>
    <v>Lucid Group, Inc (XNAS:LCID)</v>
    <v>31028810</v>
    <v>24803798</v>
    <v>2020</v>
  </rv>
  <rv s="2">
    <v>293</v>
  </rv>
  <rv s="0">
    <v>https://www.bing.com/financeapi/forcetrigger?t=ah5foc&amp;q=XHKG%3a66&amp;form=skydnc</v>
    <v>Learn more on Bing</v>
  </rv>
  <rv s="3">
    <v>en-US</v>
    <v>ah5foc</v>
    <v>268435456</v>
    <v>1</v>
    <v>Powered by Refinitiv</v>
    <v>6</v>
    <v>MTR CORPORATION LIMITED (XHKG:66)</v>
    <v>2</v>
    <v>19</v>
    <v>Finance</v>
    <v>18</v>
    <v>43</v>
    <v>30.05</v>
    <v>0.53339999999999999</v>
    <v>0.8</v>
    <v>3.2260000000000001E-3</v>
    <v>2.649E-2</v>
    <v>0.1</v>
    <v>HKD</v>
    <v>MTR Corporation Limited is principally engaged in railway operation. The Company has six segments. Hong Kong Transport Operations is engaged in the provision of passenger operation and related services for railway systems, airport expresses, as well as light rails and buses in Hong Kong. Hong Kong Station Commercial Businesses is engaged in the letting of advertising, retail and car parking spaces, the provision of telecommunication and bandwidth services and other commercial activities in Hong Kong. Hong Kong Property Rental and Management is engaged in the letting of retail, office and car parking spaces, as well as the provision of estate management services in Hong Kong. Hong Kong Property Development is engaged in property development near the railway systems. Railway, Property Rental and Management Businesses is engaged in the construction, operation and maintenance of mass transit railway systems. Mainland of China Property Development is engaged in property development.</v>
    <v>32977</v>
    <v>Hong Kong Stock Exchange</v>
    <v>XHKG</v>
    <v>XHKG</v>
    <v>MTR Headquarters Building, Telford Plaza, Kowloon Bay HK</v>
    <v>31.15</v>
    <v>Passenger Transportation Services</v>
    <v>Stock</v>
    <v>45198.339129108594</v>
    <v>295</v>
    <v>30.5</v>
    <v>192639300000</v>
    <v>MTR CORPORATION LIMITED</v>
    <v>MTR CORPORATION LIMITED</v>
    <v>30.5</v>
    <v>20.71</v>
    <v>30.2</v>
    <v>31</v>
    <v>31.1</v>
    <v>6214169000</v>
    <v>66</v>
    <v>MTR CORPORATION LIMITED (XHKG:66)</v>
    <v>4680008</v>
    <v>2052040</v>
    <v>2000</v>
  </rv>
  <rv s="2">
    <v>296</v>
  </rv>
  <rv s="0">
    <v>https://www.bing.com/financeapi/forcetrigger?t=a1w2cw&amp;q=XNYS%3aJCI&amp;form=skydnc</v>
    <v>Learn more on Bing</v>
  </rv>
  <rv s="3">
    <v>en-US</v>
    <v>a1w2cw</v>
    <v>268435456</v>
    <v>1</v>
    <v>Powered by Refinitiv</v>
    <v>6</v>
    <v>JOHNSON CONTROLS INTERNATIONAL PLC (XNYS:JCI)</v>
    <v>2</v>
    <v>7</v>
    <v>Finance</v>
    <v>4</v>
    <v>70.430000000000007</v>
    <v>49.19</v>
    <v>1.2744</v>
    <v>0.02</v>
    <v>7.5170000000000002E-3</v>
    <v>3.7600000000000003E-4</v>
    <v>0.4</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54.1</v>
    <v>Machinery, Equipment &amp; Components</v>
    <v>Stock</v>
    <v>45198.96843351797</v>
    <v>298</v>
    <v>52.79</v>
    <v>36199827200</v>
    <v>JOHNSON CONTROLS INTERNATIONAL PLC</v>
    <v>JOHNSON CONTROLS INTERNATIONAL PLC</v>
    <v>53.92</v>
    <v>17.775400000000001</v>
    <v>53.19</v>
    <v>53.21</v>
    <v>53.61</v>
    <v>680320000</v>
    <v>JCI</v>
    <v>JOHNSON CONTROLS INTERNATIONAL PLC (XNYS:JCI)</v>
    <v>4196569</v>
    <v>4106331</v>
    <v>2014</v>
  </rv>
  <rv s="2">
    <v>299</v>
  </rv>
  <rv s="0">
    <v>https://www.bing.com/financeapi/forcetrigger?t=a1ztzr&amp;q=XNYS%3aPH&amp;form=skydnc</v>
    <v>Learn more on Bing</v>
  </rv>
  <rv s="3">
    <v>en-US</v>
    <v>a1ztzr</v>
    <v>268435456</v>
    <v>1</v>
    <v>Powered by Refinitiv</v>
    <v>6</v>
    <v>PARKER-HANNIFIN CORPORATION (XNYS:PH)</v>
    <v>2</v>
    <v>7</v>
    <v>Finance</v>
    <v>5</v>
    <v>428.1635</v>
    <v>244.28</v>
    <v>1.5179</v>
    <v>-2.91</v>
    <v>1.9331000000000001E-2</v>
    <v>-7.4150000000000006E-3</v>
    <v>7.53</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395.96</v>
    <v>Machinery, Equipment &amp; Components</v>
    <v>Stock</v>
    <v>45198.958333356248</v>
    <v>301</v>
    <v>388.05</v>
    <v>50057059392</v>
    <v>PARKER-HANNIFIN CORPORATION</v>
    <v>PARKER-HANNIFIN CORPORATION</v>
    <v>395.85</v>
    <v>24.305099999999999</v>
    <v>392.43</v>
    <v>389.52</v>
    <v>397.05</v>
    <v>128509600</v>
    <v>PH</v>
    <v>PARKER-HANNIFIN CORPORATION (XNYS:PH)</v>
    <v>535181</v>
    <v>617354</v>
    <v>1938</v>
  </rv>
  <rv s="2">
    <v>302</v>
  </rv>
  <rv s="0">
    <v>https://www.bing.com/financeapi/forcetrigger?t=ah436h&amp;q=XHKG%3a2899&amp;form=skydnc</v>
    <v>Learn more on Bing</v>
  </rv>
  <rv s="3">
    <v>en-US</v>
    <v>ah436h</v>
    <v>268435456</v>
    <v>1</v>
    <v>Powered by Refinitiv</v>
    <v>6</v>
    <v>Zijin Mining Group Company Limited (XHKG:2899)</v>
    <v>2</v>
    <v>19</v>
    <v>Finance</v>
    <v>18</v>
    <v>14.8</v>
    <v>7.18</v>
    <v>1.2950999999999999</v>
    <v>0.16</v>
    <v>1.6689999999999999E-3</v>
    <v>1.3535999999999999E-2</v>
    <v>0.02</v>
    <v>HKD</v>
    <v>Zijin Mining Group Company Limited is a China-based company in mineral business. The Company operates nine segments. The Gold Bullion segment mainly produces gold ingots for the production links of other divisions. The Processed, Refined and Trading Gold segment is engaged in the processing of purchased gold ingots and trading gold ingots. The Gold concentrate section processes gold bearing ores and generates gold concentrates. The Electrolytic Copper segment is produced by electrolytic copper and electrowinning copper. The Refined Copper segment is engaged in the processing of self-produced copper and purchased copper. The Copper concentrates segment processes copper ore and produce copper concentrate. The Other Concentrate segment is responsible for producing zinc concentrate, tungsten concentrate and lead concentrate. The Zinc Bullion segment produces zinc ingots. Others segment is mainly engaged in the sales of sulfuric acid, copper strip, silver and iron.</v>
    <v>48836</v>
    <v>Hong Kong Stock Exchange</v>
    <v>XHKG</v>
    <v>XHKG</v>
    <v>No. 1, Zijin Avenue, Shanghang County, LONGYAN, FUJIAN, 364200 CN</v>
    <v>12.08</v>
    <v>Metals &amp; Mining</v>
    <v>Stock</v>
    <v>45198.339129108594</v>
    <v>304</v>
    <v>11.76</v>
    <v>336552800000</v>
    <v>Zijin Mining Group Company Limited</v>
    <v>Zijin Mining Group Company Limited</v>
    <v>11.82</v>
    <v>13.05</v>
    <v>11.82</v>
    <v>11.98</v>
    <v>12</v>
    <v>26326570000</v>
    <v>2899</v>
    <v>Zijin Mining Group Company Limited (XHKG:2899)</v>
    <v>16203786</v>
    <v>18383470</v>
    <v>2000</v>
  </rv>
  <rv s="2">
    <v>305</v>
  </rv>
  <rv s="0">
    <v>https://www.bing.com/financeapi/forcetrigger?t=bu3ew7&amp;q=XNYS%3aCARR&amp;form=skydnc</v>
    <v>Learn more on Bing</v>
  </rv>
  <rv s="3">
    <v>en-US</v>
    <v>bu3ew7</v>
    <v>268435456</v>
    <v>1</v>
    <v>Powered by Refinitiv</v>
    <v>6</v>
    <v>CARRIER GLOBAL CORPORATION (XNYS:CARR)</v>
    <v>2</v>
    <v>7</v>
    <v>Finance</v>
    <v>5</v>
    <v>60.04</v>
    <v>33.1</v>
    <v>1.2430000000000001</v>
    <v>-0.74</v>
    <v>7.6090000000000003E-3</v>
    <v>-1.3228E-2</v>
    <v>0.42</v>
    <v>USD</v>
    <v>Carrier Global Corp is a provider of heating, ventilation, and air conditioning (HVAC), refrigeration, fire, security and building automation technologies. It operates through three segments: HVAC; Refrigeration; and Fire &amp; Security. The HVAC segment provides products, controls, services and solutions to meet the heating, cooling and ventilation needs of residential and commercial customers. The Refrigeration segment includes transport refrigeration and monitoring products, services and digital solutions for trucks, trailers, shipping containers, intermodal and rail, as well as commercial refrigeration products. Its commercial refrigeration equipment solutions preserve freshness of retail food and beverage. Its Fire &amp; Security segment provides a range of residential, commercial and industrial technologies designed to help protect people and property. Its products include fire, flame, gas, smoke and carbon monoxide detection, fire extinguishers, intruder alarms, and electronic controls.</v>
    <v>52000</v>
    <v>New York Stock Exchange</v>
    <v>XNYS</v>
    <v>XNYS</v>
    <v>13995 Pasteur Boulevard, PALM BEACH GARDENS, FL, 33418 US</v>
    <v>56.5</v>
    <v>Machinery, Equipment &amp; Components</v>
    <v>Stock</v>
    <v>45198.958333367969</v>
    <v>307</v>
    <v>54.93</v>
    <v>46237060080</v>
    <v>CARRIER GLOBAL CORPORATION</v>
    <v>CARRIER GLOBAL CORPORATION</v>
    <v>56.38</v>
    <v>21.902000000000001</v>
    <v>55.94</v>
    <v>55.2</v>
    <v>55.62</v>
    <v>837627900</v>
    <v>CARR</v>
    <v>CARRIER GLOBAL CORPORATION (XNYS:CARR)</v>
    <v>3883769</v>
    <v>4521622</v>
    <v>2019</v>
  </rv>
  <rv s="2">
    <v>308</v>
  </rv>
  <rv s="0">
    <v>https://www.bing.com/financeapi/forcetrigger?t=ab4bgh&amp;q=XTSX%3aKS&amp;form=skydnc</v>
    <v>Learn more on Bing</v>
  </rv>
  <rv s="15">
    <v>en-US</v>
    <v>ab4bgh</v>
    <v>268435456</v>
    <v>1</v>
    <v>Powered by Refinitiv</v>
    <v>37</v>
    <v>Klondike Silver Corp. (XTSX:KS)</v>
    <v>2</v>
    <v>67</v>
    <v>Finance</v>
    <v>17</v>
    <v>5.5E-2</v>
    <v>2.5000000000000001E-2</v>
    <v>2.1577000000000002</v>
    <v>0</v>
    <v>0</v>
    <v>CAD</v>
    <v>Klondike Silver Corp. is a Canada-based company, which is engaged in exploring a silver-zinc-lead project in southeastern British Columbia, Canada. The Company’s Silvana Mine Silver Zinc Lead project is located in Southeastern British Columbia. The project is a 114 square kilometer claim block in West Kootenay region of southeastern British Columbia, Canada. A series of silver-rich veins in Slocan Series Quartzite Sediments are situated in Klondike's claim block. The claim block consists of multiple exploration target areas, including Jackson Basin, Payne, Sandon Camp, Silverton Creek, Cody Creek, and the Hewitt-Van Roi area. Klondike Silver is explored from underground, along the nine km Main Lode. The Main Lode is a prolific mineralized structure in the Slocan Mining Camp. There are 13 past producing mines, which are situated along the Main Lode, and have produced approximately 886,000 kilograms (kg) of silver, 95 million kg of zinc and 117 million kg of lead.</v>
    <v>0</v>
    <v>TSX Venture Exchange</v>
    <v>XTSX</v>
    <v>XTSX</v>
    <v>804-750 West Pender Street, VANCOUVER, BC, V6C 2T7 CA</v>
    <v>2.5000000000000001E-2</v>
    <v>Metals &amp; Mining</v>
    <v>Stock</v>
    <v>45198.66201388889</v>
    <v>310</v>
    <v>2.5000000000000001E-2</v>
    <v>6648980</v>
    <v>Klondike Silver Corp.</v>
    <v>Klondike Silver Corp.</v>
    <v>2.5000000000000001E-2</v>
    <v>2.5000000000000001E-2</v>
    <v>2.5000000000000001E-2</v>
    <v>265959000</v>
    <v>KS</v>
    <v>Klondike Silver Corp. (XTSX:KS)</v>
    <v>195777</v>
    <v>31990</v>
    <v>2005</v>
  </rv>
  <rv s="2">
    <v>311</v>
  </rv>
  <rv s="0">
    <v>https://www.bing.com/financeapi/forcetrigger?t=ahirxm&amp;q=XNSE%3aLT&amp;form=skydnc</v>
    <v>Learn more on Bing</v>
  </rv>
  <rv s="5">
    <v>en-US</v>
    <v>ahirxm</v>
    <v>268435456</v>
    <v>1</v>
    <v>Powered by Refinitiv</v>
    <v>12</v>
    <v>LARSEN AND TOUBRO LIMITED (XNSE:LT)</v>
    <v>2</v>
    <v>58</v>
    <v>Finance</v>
    <v>59</v>
    <v>3058.35</v>
    <v>1793.36</v>
    <v>1.1495</v>
    <v>13.55</v>
    <v>4.5019999999999999E-3</v>
    <v>INR</v>
    <v>Larsen &amp; Toubro Limited is engaged in engineering, procurement, and construction (EPC) projects; hi-tech manufacturing; and services. Its segments include Infrastructure Projects, Energy Projects, Hi-Tech Manufacturing, IT &amp; Technology Services, Financial Services, Development Projects, and Others. Infrastructure Projects segment comprises engineering and construction of buildings and factories, transportation infrastructure, heavy civil infrastructure, power transmission and distribution, water and effluent treatment, and minerals and metals. Energy Projects segment comprises EPC solutions in the hydrocarbon business, power business, and EPC solutions in green energy space. Hi-Tech Manufacturing segment comprises the design, manufacture, and supply of custom designed, engineered critical equipment and systems; equipment, systems and platforms for defense and aerospace sectors; and design, construction, and repair/refit of defense vessels. It operates in over 50 countries worldwide.</v>
    <v>49039</v>
    <v>National Stock Exchange of India</v>
    <v>XNSE</v>
    <v>XNSE</v>
    <v>L&amp;T House, Ballard Estate, P. O. Box: 278,, MUMBAI, MAHARASHTRA, 400001 IN</v>
    <v>3058.35</v>
    <v>Construction &amp; Engineering</v>
    <v>Stock</v>
    <v>45198.488495370373</v>
    <v>313</v>
    <v>3005.25</v>
    <v>4250049000000</v>
    <v>LARSEN AND TOUBRO LIMITED</v>
    <v>LARSEN AND TOUBRO LIMITED</v>
    <v>3040</v>
    <v>37.56</v>
    <v>3010</v>
    <v>3023.55</v>
    <v>1405649000</v>
    <v>LT</v>
    <v>LARSEN AND TOUBRO LIMITED (XNSE:LT)</v>
    <v>2698016</v>
    <v>1988720</v>
    <v>1946</v>
  </rv>
  <rv s="2">
    <v>314</v>
  </rv>
  <rv s="0">
    <v>https://www.bing.com/financeapi/forcetrigger?t=bu3f2w&amp;q=XNYS%3aOTIS&amp;form=skydnc</v>
    <v>Learn more on Bing</v>
  </rv>
  <rv s="3">
    <v>en-US</v>
    <v>bu3f2w</v>
    <v>268435456</v>
    <v>1</v>
    <v>Powered by Refinitiv</v>
    <v>6</v>
    <v>OTIS WORLDWIDE CORPORATION (XNYS:OTIS)</v>
    <v>2</v>
    <v>7</v>
    <v>Finance</v>
    <v>5</v>
    <v>91.33</v>
    <v>62.49</v>
    <v>0.87190000000000001</v>
    <v>-0.16</v>
    <v>-5.2300000000000003E-3</v>
    <v>-1.9880000000000002E-3</v>
    <v>-0.42</v>
    <v>USD</v>
    <v>Otis Worldwide Corporation is an elevator and escalator manufacturing, installation, and service company. It serves customers in over 200 countries and territories. It operates in two segments: New Equipment and Service. Through its New Equipment segment, it designs, manufactures, sells, and installs a range of passenger and freight elevators, as well as escalators and moving walkways to customers in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69000</v>
    <v>New York Stock Exchange</v>
    <v>XNYS</v>
    <v>XNYS</v>
    <v>One Carrier Place, FARMINGTON, CT, 06032 US</v>
    <v>81.150000000000006</v>
    <v>Machinery, Equipment &amp; Components</v>
    <v>Stock</v>
    <v>45198.958333344533</v>
    <v>316</v>
    <v>79.97</v>
    <v>33067240950</v>
    <v>OTIS WORLDWIDE CORPORATION</v>
    <v>OTIS WORLDWIDE CORPORATION</v>
    <v>81.03</v>
    <v>25.302499999999998</v>
    <v>80.47</v>
    <v>80.31</v>
    <v>79.89</v>
    <v>411745000</v>
    <v>OTIS</v>
    <v>OTIS WORLDWIDE CORPORATION (XNYS:OTIS)</v>
    <v>1764095</v>
    <v>1897960</v>
    <v>2019</v>
  </rv>
  <rv s="2">
    <v>317</v>
  </rv>
  <rv s="0">
    <v>https://www.bing.com/financeapi/forcetrigger?t=a1ythw&amp;q=XNYS%3aNUE&amp;form=skydnc</v>
    <v>Learn more on Bing</v>
  </rv>
  <rv s="3">
    <v>en-US</v>
    <v>a1ythw</v>
    <v>268435456</v>
    <v>1</v>
    <v>Powered by Refinitiv</v>
    <v>6</v>
    <v>NUCOR CORPORATION (XNYS:NUE)</v>
    <v>2</v>
    <v>7</v>
    <v>Finance</v>
    <v>4</v>
    <v>182.68</v>
    <v>109.27</v>
    <v>1.6331</v>
    <v>-1.41</v>
    <v>2.271E-3</v>
    <v>-8.9379999999999998E-3</v>
    <v>0.35499999999999998</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159.73500000000001</v>
    <v>Metals &amp; Mining</v>
    <v>Stock</v>
    <v>45198.994182870316</v>
    <v>319</v>
    <v>155.79499999999999</v>
    <v>38887762875</v>
    <v>NUCOR CORPORATION</v>
    <v>NUCOR CORPORATION</v>
    <v>158.97</v>
    <v>7.2092000000000001</v>
    <v>157.76</v>
    <v>156.35</v>
    <v>156.70500000000001</v>
    <v>248722500</v>
    <v>NUE</v>
    <v>NUCOR CORPORATION (XNYS:NUE)</v>
    <v>1213771</v>
    <v>1406652</v>
    <v>1958</v>
  </rv>
  <rv s="2">
    <v>320</v>
  </rv>
  <rv s="0">
    <v>https://www.bing.com/financeapi/forcetrigger?t=c3orf2&amp;q=XNAS%3aRIVN&amp;form=skydnc</v>
    <v>Learn more on Bing</v>
  </rv>
  <rv s="1">
    <v>en-US</v>
    <v>c3orf2</v>
    <v>268435456</v>
    <v>1</v>
    <v>Powered by Refinitiv</v>
    <v>0</v>
    <v>RIVIAN AUTOMOTIVE, INC. (XNAS:RIVN)</v>
    <v>2</v>
    <v>3</v>
    <v>Finance</v>
    <v>5</v>
    <v>37.390099999999997</v>
    <v>11.68</v>
    <v>2.3730000000000002</v>
    <v>1.2</v>
    <v>6.5900000000000004E-3</v>
    <v>5.1992999999999998E-2</v>
    <v>0.16</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24.5</v>
    <v>Automobiles &amp; Auto Parts</v>
    <v>Stock</v>
    <v>45198.999838668751</v>
    <v>322</v>
    <v>23.39</v>
    <v>23020751792</v>
    <v>RIVIAN AUTOMOTIVE, INC.</v>
    <v>RIVIAN AUTOMOTIVE, INC.</v>
    <v>23.45</v>
    <v>23.08</v>
    <v>24.28</v>
    <v>24.44</v>
    <v>948136400</v>
    <v>RIVN</v>
    <v>RIVIAN AUTOMOTIVE, INC. (XNAS:RIVN)</v>
    <v>35885813</v>
    <v>23790480</v>
    <v>2015</v>
  </rv>
  <rv s="2">
    <v>323</v>
  </rv>
  <rv s="0">
    <v>https://www.bing.com/financeapi/forcetrigger?t=a1zk27&amp;q=XNAS%3aPCAR&amp;form=skydnc</v>
    <v>Learn more on Bing</v>
  </rv>
  <rv s="3">
    <v>en-US</v>
    <v>a1zk27</v>
    <v>268435456</v>
    <v>1</v>
    <v>Powered by Refinitiv</v>
    <v>6</v>
    <v>PACCAR INC (XNAS:PCAR)</v>
    <v>2</v>
    <v>7</v>
    <v>Finance</v>
    <v>4</v>
    <v>90.05</v>
    <v>56.26</v>
    <v>0.94479999999999997</v>
    <v>-0.69</v>
    <v>0</v>
    <v>-8.0499999999999999E-3</v>
    <v>0</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85.99</v>
    <v>Machinery, Equipment &amp; Components</v>
    <v>Stock</v>
    <v>45198.921425671091</v>
    <v>325</v>
    <v>84.48</v>
    <v>44448889602</v>
    <v>PACCAR INC</v>
    <v>PACCAR INC</v>
    <v>85.99</v>
    <v>17.941400000000002</v>
    <v>85.71</v>
    <v>85.02</v>
    <v>85.02</v>
    <v>522805100</v>
    <v>PCAR</v>
    <v>PACCAR INC (XNAS:PCAR)</v>
    <v>2006402</v>
    <v>2230932</v>
    <v>1971</v>
  </rv>
  <rv s="2">
    <v>326</v>
  </rv>
  <rv s="0">
    <v>https://www.bing.com/financeapi/forcetrigger?t=a1rfsm&amp;q=XNYS%3aDD&amp;form=skydnc</v>
    <v>Learn more on Bing</v>
  </rv>
  <rv s="3">
    <v>en-US</v>
    <v>a1rfsm</v>
    <v>268435456</v>
    <v>1</v>
    <v>Powered by Refinitiv</v>
    <v>6</v>
    <v>DuPont de Nemours, Inc. (XNYS:DD)</v>
    <v>2</v>
    <v>7</v>
    <v>Finance</v>
    <v>5</v>
    <v>78.739999999999995</v>
    <v>50.2</v>
    <v>1.4029</v>
    <v>0.05</v>
    <v>6.7840000000000001E-3</v>
    <v>6.7080000000000004E-4</v>
    <v>0.50600000000000001</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75.459999999999994</v>
    <v>Chemicals</v>
    <v>Stock</v>
    <v>45198.958333344533</v>
    <v>328</v>
    <v>74.465000000000003</v>
    <v>34241359990</v>
    <v>DuPont de Nemours, Inc.</v>
    <v>DuPont de Nemours, Inc.</v>
    <v>75.11</v>
    <v>36.825800000000001</v>
    <v>74.540000000000006</v>
    <v>74.59</v>
    <v>75.096000000000004</v>
    <v>459061000</v>
    <v>DD</v>
    <v>DuPont de Nemours, Inc. (XNYS:DD)</v>
    <v>2315988</v>
    <v>2018187</v>
    <v>2015</v>
  </rv>
  <rv s="2">
    <v>329</v>
  </rv>
  <rv s="0">
    <v>https://www.bing.com/financeapi/forcetrigger?t=a1x8c7&amp;q=XNYS%3aLYB&amp;form=skydnc</v>
    <v>Learn more on Bing</v>
  </rv>
  <rv s="3">
    <v>en-US</v>
    <v>a1x8c7</v>
    <v>268435456</v>
    <v>1</v>
    <v>Powered by Refinitiv</v>
    <v>6</v>
    <v>LyondellBasell Industries NV (XNYS:LYB)</v>
    <v>2</v>
    <v>7</v>
    <v>Finance</v>
    <v>4</v>
    <v>102.045</v>
    <v>75.239999999999995</v>
    <v>1.2011000000000001</v>
    <v>0.16</v>
    <v>0</v>
    <v>1.6919999999999999E-3</v>
    <v>0</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produces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It offers recycled technical compounds in in Italy and Poland.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95.56</v>
    <v>Chemicals</v>
    <v>Stock</v>
    <v>45198.958333367969</v>
    <v>331</v>
    <v>94.14</v>
    <v>30701474840</v>
    <v>LyondellBasell Industries NV</v>
    <v>LyondellBasell Industries NV</v>
    <v>95.31</v>
    <v>14.541600000000001</v>
    <v>94.54</v>
    <v>94.7</v>
    <v>94.7</v>
    <v>324197200</v>
    <v>LYB</v>
    <v>LyondellBasell Industries NV (XNYS:LYB)</v>
    <v>1682750</v>
    <v>2160646</v>
    <v>2009</v>
  </rv>
  <rv s="2">
    <v>332</v>
  </rv>
  <rv s="0">
    <v>https://www.bing.com/financeapi/forcetrigger?t=a1pxec&amp;q=XNYS%3aCMI&amp;form=skydnc</v>
    <v>Learn more on Bing</v>
  </rv>
  <rv s="3">
    <v>en-US</v>
    <v>a1pxec</v>
    <v>268435456</v>
    <v>1</v>
    <v>Powered by Refinitiv</v>
    <v>6</v>
    <v>CUMMINS INC. (XNYS:CMI)</v>
    <v>2</v>
    <v>7</v>
    <v>Finance</v>
    <v>5</v>
    <v>265.27999999999997</v>
    <v>203.18</v>
    <v>1.0579000000000001</v>
    <v>-2.85</v>
    <v>-2.013E-3</v>
    <v>-1.2321E-2</v>
    <v>-0.46</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233.07</v>
    <v>Automobiles &amp; Auto Parts</v>
    <v>Stock</v>
    <v>45198.97653344844</v>
    <v>334</v>
    <v>227.26499999999999</v>
    <v>32360696466</v>
    <v>CUMMINS INC.</v>
    <v>CUMMINS INC.</v>
    <v>232.64</v>
    <v>17.029199999999999</v>
    <v>231.31</v>
    <v>228.46</v>
    <v>228</v>
    <v>141647100</v>
    <v>CMI</v>
    <v>CUMMINS INC. (XNYS:CMI)</v>
    <v>815857</v>
    <v>822134</v>
    <v>1919</v>
  </rv>
  <rv s="2">
    <v>335</v>
  </rv>
  <rv s="0">
    <v>https://www.bing.com/financeapi/forcetrigger?t=a1sl52&amp;q=XNAS%3aFAST&amp;form=skydnc</v>
    <v>Learn more on Bing</v>
  </rv>
  <rv s="3">
    <v>en-US</v>
    <v>a1sl52</v>
    <v>268435456</v>
    <v>1</v>
    <v>Powered by Refinitiv</v>
    <v>6</v>
    <v>Fastenal Company (XNAS:FAST)</v>
    <v>2</v>
    <v>7</v>
    <v>Finance</v>
    <v>4</v>
    <v>59.43</v>
    <v>43.73</v>
    <v>1.1440999999999999</v>
    <v>-1.01</v>
    <v>0</v>
    <v>-1.8148999999999998E-2</v>
    <v>0</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55.8</v>
    <v>Machinery, Equipment &amp; Components</v>
    <v>Stock</v>
    <v>45198.921432187497</v>
    <v>337</v>
    <v>54.52</v>
    <v>31217635120</v>
    <v>Fastenal Company</v>
    <v>Fastenal Company</v>
    <v>55.75</v>
    <v>27.883400000000002</v>
    <v>55.65</v>
    <v>54.64</v>
    <v>54.64</v>
    <v>571333000</v>
    <v>FAST</v>
    <v>Fastenal Company (XNAS:FAST)</v>
    <v>3125055</v>
    <v>2629462</v>
    <v>1968</v>
  </rv>
  <rv s="2">
    <v>338</v>
  </rv>
  <rv s="0">
    <v>https://www.bing.com/financeapi/forcetrigger?t=a214h7&amp;q=XNYS%3aPPG&amp;form=skydnc</v>
    <v>Learn more on Bing</v>
  </rv>
  <rv s="3">
    <v>en-US</v>
    <v>a214h7</v>
    <v>268435456</v>
    <v>1</v>
    <v>Powered by Refinitiv</v>
    <v>6</v>
    <v>PPG INDUSTRIES, INC. (XNYS:PPG)</v>
    <v>2</v>
    <v>7</v>
    <v>Finance</v>
    <v>5</v>
    <v>152.88999999999999</v>
    <v>107.4</v>
    <v>1.1904999999999999</v>
    <v>-0.76</v>
    <v>1.6180000000000001E-3</v>
    <v>-5.8209999999999998E-3</v>
    <v>0.21</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131.87</v>
    <v>Chemicals</v>
    <v>Stock</v>
    <v>45198.958333344533</v>
    <v>340</v>
    <v>129.55000000000001</v>
    <v>30569587400</v>
    <v>PPG INDUSTRIES, INC.</v>
    <v>PPG INDUSTRIES, INC.</v>
    <v>131.80000000000001</v>
    <v>23.281199999999998</v>
    <v>130.56</v>
    <v>129.80000000000001</v>
    <v>130.01</v>
    <v>235513000</v>
    <v>PPG</v>
    <v>PPG INDUSTRIES, INC. (XNYS:PPG)</v>
    <v>1117888</v>
    <v>1304335</v>
    <v>1883</v>
  </rv>
  <rv s="2">
    <v>341</v>
  </rv>
  <rv s="0">
    <v>https://www.bing.com/financeapi/forcetrigger?t=a1rzh7&amp;q=XNAS%3aENPH&amp;form=skydnc</v>
    <v>Learn more on Bing</v>
  </rv>
  <rv s="3">
    <v>en-US</v>
    <v>a1rzh7</v>
    <v>268435456</v>
    <v>1</v>
    <v>Powered by Refinitiv</v>
    <v>6</v>
    <v>ENPHASE ENERGY, INC. (XNAS:ENPH)</v>
    <v>2</v>
    <v>7</v>
    <v>Finance</v>
    <v>5</v>
    <v>339.92</v>
    <v>116.35</v>
    <v>1.5243</v>
    <v>0.13</v>
    <v>4.1610000000000003E-4</v>
    <v>1.083E-3</v>
    <v>0.05</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124.675</v>
    <v>Renewable Energy</v>
    <v>Stock</v>
    <v>45198.999847036721</v>
    <v>343</v>
    <v>118.93</v>
    <v>16383101310</v>
    <v>ENPHASE ENERGY, INC.</v>
    <v>ENPHASE ENERGY, INC.</v>
    <v>121.7</v>
    <v>30.544799999999999</v>
    <v>120.02</v>
    <v>120.15</v>
    <v>120.2</v>
    <v>136355400</v>
    <v>ENPH</v>
    <v>ENPHASE ENERGY, INC. (XNAS:ENPH)</v>
    <v>2704842</v>
    <v>3297629</v>
    <v>2006</v>
  </rv>
  <rv s="2">
    <v>344</v>
  </rv>
  <rv s="0">
    <v>https://www.bing.com/financeapi/forcetrigger?t=a264qh&amp;q=XNYS%3aWY&amp;form=skydnc</v>
    <v>Learn more on Bing</v>
  </rv>
  <rv s="3">
    <v>en-US</v>
    <v>a264qh</v>
    <v>268435456</v>
    <v>1</v>
    <v>Powered by Refinitiv</v>
    <v>6</v>
    <v>WEYERHAEUSER COMPANY (XNYS:WY)</v>
    <v>2</v>
    <v>7</v>
    <v>Finance</v>
    <v>4</v>
    <v>35.08</v>
    <v>27.65</v>
    <v>1.5241</v>
    <v>0.15</v>
    <v>2.9349999999999997E-3</v>
    <v>4.9160000000000002E-3</v>
    <v>0.09</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30.89</v>
    <v>Residential &amp; Commercial REIT</v>
    <v>Stock</v>
    <v>45198.958333333336</v>
    <v>346</v>
    <v>30.46</v>
    <v>22404733680</v>
    <v>WEYERHAEUSER COMPANY</v>
    <v>WEYERHAEUSER COMPANY</v>
    <v>30.77</v>
    <v>32.165300000000002</v>
    <v>30.51</v>
    <v>30.66</v>
    <v>30.75</v>
    <v>730748000</v>
    <v>WY</v>
    <v>WEYERHAEUSER COMPANY (XNYS:WY)</v>
    <v>4370105</v>
    <v>3285127</v>
    <v>1900</v>
  </rv>
  <rv s="2">
    <v>347</v>
  </rv>
  <rv s="0">
    <v>https://www.bing.com/financeapi/forcetrigger?t=a1r1lh&amp;q=XNYS%3aDHI&amp;form=skydnc</v>
    <v>Learn more on Bing</v>
  </rv>
  <rv s="3">
    <v>en-US</v>
    <v>a1r1lh</v>
    <v>268435456</v>
    <v>1</v>
    <v>Powered by Refinitiv</v>
    <v>6</v>
    <v>D.R. HORTON, INC. (XNYS:DHI)</v>
    <v>2</v>
    <v>7</v>
    <v>Finance</v>
    <v>4</v>
    <v>132.29990000000001</v>
    <v>66.010000000000005</v>
    <v>1.5602</v>
    <v>-1.45</v>
    <v>-4.6519999999999998E-4</v>
    <v>-1.3312999999999998E-2</v>
    <v>-0.05</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110.49</v>
    <v>Homebuilding &amp; Construction Supplies</v>
    <v>Stock</v>
    <v>45198.993556851565</v>
    <v>349</v>
    <v>106.9704</v>
    <v>36356735602</v>
    <v>D.R. HORTON, INC.</v>
    <v>D.R. HORTON, INC.</v>
    <v>109.87</v>
    <v>7.6425000000000001</v>
    <v>108.92</v>
    <v>107.47</v>
    <v>107.42</v>
    <v>338296600</v>
    <v>DHI</v>
    <v>D.R. HORTON, INC. (XNYS:DHI)</v>
    <v>2122505</v>
    <v>2608383</v>
    <v>1991</v>
  </rv>
  <rv s="2">
    <v>350</v>
  </rv>
  <rv s="0">
    <v>https://www.bing.com/financeapi/forcetrigger?t=a1wh7w&amp;q=XNYS%3aKEYS&amp;form=skydnc</v>
    <v>Learn more on Bing</v>
  </rv>
  <rv s="3">
    <v>en-US</v>
    <v>a1wh7w</v>
    <v>268435456</v>
    <v>1</v>
    <v>Powered by Refinitiv</v>
    <v>6</v>
    <v>KEYSIGHT TECHNOLOGIES, INC. (XNYS:KEYS)</v>
    <v>2</v>
    <v>7</v>
    <v>Finance</v>
    <v>4</v>
    <v>189.45</v>
    <v>125.89</v>
    <v>1.0568</v>
    <v>-0.33</v>
    <v>0</v>
    <v>-2.4879999999999998E-3</v>
    <v>0</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14800</v>
    <v>New York Stock Exchange</v>
    <v>XNYS</v>
    <v>XNYS</v>
    <v>1400 Fountaingrove Pkwy, SANTA ROSA, CA, 95403 US</v>
    <v>134.19</v>
    <v>Electronic Equipment &amp; Parts</v>
    <v>Stock</v>
    <v>45198.958333367969</v>
    <v>352</v>
    <v>131.80000000000001</v>
    <v>23494908557</v>
    <v>KEYSIGHT TECHNOLOGIES, INC.</v>
    <v>KEYSIGHT TECHNOLOGIES, INC.</v>
    <v>134</v>
    <v>21.0777</v>
    <v>132.63999999999999</v>
    <v>132.31</v>
    <v>132.31</v>
    <v>177574700</v>
    <v>KEYS</v>
    <v>KEYSIGHT TECHNOLOGIES, INC. (XNYS:KEYS)</v>
    <v>1097650</v>
    <v>1412295</v>
    <v>2013</v>
  </rv>
  <rv s="2">
    <v>353</v>
  </rv>
  <rv s="0">
    <v>https://www.bing.com/financeapi/forcetrigger?t=a1ne3m&amp;q=XNYS%3aAME&amp;form=skydnc</v>
    <v>Learn more on Bing</v>
  </rv>
  <rv s="3">
    <v>en-US</v>
    <v>a1ne3m</v>
    <v>268435456</v>
    <v>1</v>
    <v>Powered by Refinitiv</v>
    <v>6</v>
    <v>AMETEK, INC. (XNYS:AME)</v>
    <v>2</v>
    <v>7</v>
    <v>Finance</v>
    <v>4</v>
    <v>164.7499</v>
    <v>110.96</v>
    <v>1.2239</v>
    <v>-1.06</v>
    <v>4.8729999999999997E-3</v>
    <v>-7.1230000000000009E-3</v>
    <v>0.72</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149.91999999999999</v>
    <v>Machinery, Equipment &amp; Components</v>
    <v>Stock</v>
    <v>45198.958333356248</v>
    <v>355</v>
    <v>147.57</v>
    <v>34090019895</v>
    <v>AMETEK, INC.</v>
    <v>AMETEK, INC.</v>
    <v>149.83000000000001</v>
    <v>27.655200000000001</v>
    <v>148.82</v>
    <v>147.76</v>
    <v>148.47999999999999</v>
    <v>230712100</v>
    <v>AME</v>
    <v>AMETEK, INC. (XNYS:AME)</v>
    <v>964808</v>
    <v>1006972</v>
    <v>1986</v>
  </rv>
  <rv s="2">
    <v>356</v>
  </rv>
  <rv s="0">
    <v>https://www.bing.com/financeapi/forcetrigger?t=ah6xkr&amp;q=XHKG%3a914&amp;form=skydnc</v>
    <v>Learn more on Bing</v>
  </rv>
  <rv s="3">
    <v>en-US</v>
    <v>ah6xkr</v>
    <v>268435456</v>
    <v>1</v>
    <v>Powered by Refinitiv</v>
    <v>6</v>
    <v>ANHUI CONCH CEMENT COMPANY LIMITED (XHKG:914)</v>
    <v>2</v>
    <v>19</v>
    <v>Finance</v>
    <v>18</v>
    <v>31.75</v>
    <v>19.3</v>
    <v>0.99380000000000002</v>
    <v>0.25</v>
    <v>-1.1990000000000001E-2</v>
    <v>1.2136000000000001E-2</v>
    <v>-0.25</v>
    <v>HKD</v>
    <v>Anhui Conch Cement Co Ltd is a China-based company principally engaged in production and sale of cement, commodity clinker and aggregate. The Company’s main cement products included 32.5-grade cement, 42.5-grade cement and 52.5-grade cement, which are widely used in construction projects of large-scale national infrastructures such as railways, expressways, airports and hydraulic power as well as urban property, cement products and the rural markets. The Company distributes its products within domestic market and to overseas markets.</v>
    <v>51433</v>
    <v>Hong Kong Stock Exchange</v>
    <v>XHKG</v>
    <v>XHKG</v>
    <v>No. 39 Wenhua Road, WUHU, ANHUI, 241000 CN</v>
    <v>21.05</v>
    <v>Construction Materials</v>
    <v>Stock</v>
    <v>45198.339129108594</v>
    <v>358</v>
    <v>20.5</v>
    <v>138742500000</v>
    <v>ANHUI CONCH CEMENT COMPANY LIMITED</v>
    <v>ANHUI CONCH CEMENT COMPANY LIMITED</v>
    <v>20.65</v>
    <v>8.1</v>
    <v>20.6</v>
    <v>20.85</v>
    <v>20.6</v>
    <v>5299303000</v>
    <v>914</v>
    <v>ANHUI CONCH CEMENT COMPANY LIMITED (XHKG:914)</v>
    <v>2200508</v>
    <v>4262450</v>
    <v>1997</v>
  </rv>
  <rv s="2">
    <v>359</v>
  </rv>
  <rv s="0">
    <v>https://www.bing.com/financeapi/forcetrigger?t=bvg8m7&amp;q=XNYS%3aXPEV&amp;form=skydnc</v>
    <v>Learn more on Bing</v>
  </rv>
  <rv s="1">
    <v>en-US</v>
    <v>bvg8m7</v>
    <v>268435456</v>
    <v>1</v>
    <v>Powered by Refinitiv</v>
    <v>0</v>
    <v>XPENG INC. (XNYS:XPEV)</v>
    <v>2</v>
    <v>3</v>
    <v>Finance</v>
    <v>4</v>
    <v>23.62</v>
    <v>6.18</v>
    <v>2.835</v>
    <v>1.1399999999999999</v>
    <v>1.6339999999999998E-3</v>
    <v>6.6201999999999997E-2</v>
    <v>0.03</v>
    <v>USD</v>
    <v>Xpeng Inc is a China-based company engaged in design, development, production and sales of smart electric vehicles (Smart EV). The Company's primary products are environmentally friendly vehicles, namely an SUV (the G3) and a four-door sports sedan (the P7). The Company’s Smart EVs primarily target the mid- to high-end segment in China’s passenger vehicle market. The Company aims developing full-stack autonomous driving technology, in-car intelligent operating system and core vehicle systems in-house through the its proprietary software, core hardware and data technologies. The Company sells its vehicle products under the brand Xpeng. It also provides a range of services to the clients, including supercharging service, maintenance service, ride-hailing service and vehicle leasing service.</v>
    <v>15829</v>
    <v>New York Stock Exchange</v>
    <v>XNYS</v>
    <v>XNYS</v>
    <v>No. 8 Songgang Road, Changxing Street, Cencun, Tianhe District, GUANGZHOU, GUANGDONG CN</v>
    <v>18.46</v>
    <v>Automobiles &amp; Auto Parts</v>
    <v>Stock</v>
    <v>45198.999879339841</v>
    <v>361</v>
    <v>17.809999999999999</v>
    <v>15909870852</v>
    <v>XPENG INC.</v>
    <v>XPENG INC.</v>
    <v>18.02</v>
    <v>17.22</v>
    <v>18.36</v>
    <v>18.39</v>
    <v>866550700</v>
    <v>XPEV</v>
    <v>XPENG INC. (XNYS:XPEV)</v>
    <v>11964672</v>
    <v>13614369</v>
    <v>2018</v>
  </rv>
  <rv s="2">
    <v>362</v>
  </rv>
  <rv s="0">
    <v>https://www.bing.com/financeapi/forcetrigger?t=awagjc&amp;q=XNYS%3aAPTV&amp;form=skydnc</v>
    <v>Learn more on Bing</v>
  </rv>
  <rv s="3">
    <v>en-US</v>
    <v>awagjc</v>
    <v>268435456</v>
    <v>1</v>
    <v>Powered by Refinitiv</v>
    <v>6</v>
    <v>APTIV PLC (XNYS:APTV)</v>
    <v>2</v>
    <v>7</v>
    <v>Finance</v>
    <v>4</v>
    <v>124.88</v>
    <v>77.959999999999994</v>
    <v>2.0270000000000001</v>
    <v>-0.55000000000000004</v>
    <v>-6.1060000000000003E-3</v>
    <v>-5.548E-3</v>
    <v>-0.60199999999999998</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160000</v>
    <v>New York Stock Exchange</v>
    <v>XNYS</v>
    <v>XNYS</v>
    <v>5 Hanover Quay, Grand Canal Dock, DUBLIN, DUBLIN, D02 VY79 IE</v>
    <v>100.88</v>
    <v>Automobiles &amp; Auto Parts</v>
    <v>Stock</v>
    <v>45198.958333356248</v>
    <v>364</v>
    <v>98.47</v>
    <v>27883647737</v>
    <v>APTIV PLC</v>
    <v>APTIV PLC</v>
    <v>100.43</v>
    <v>29.980699999999999</v>
    <v>99.14</v>
    <v>98.59</v>
    <v>97.988</v>
    <v>282824300</v>
    <v>APTV</v>
    <v>APTIV PLC (XNYS:APTV)</v>
    <v>1205309</v>
    <v>1721501</v>
    <v>2011</v>
  </rv>
  <rv s="2">
    <v>365</v>
  </rv>
  <rv s="0">
    <v>https://www.bing.com/financeapi/forcetrigger?t=a325ur&amp;q=XNYS%3aFERG&amp;form=skydnc</v>
    <v>Learn more on Bing</v>
  </rv>
  <rv s="3">
    <v>en-US</v>
    <v>a325ur</v>
    <v>268435456</v>
    <v>1</v>
    <v>Powered by Refinitiv</v>
    <v>6</v>
    <v>FERGUSON PLC (XNYS:FERG)</v>
    <v>2</v>
    <v>7</v>
    <v>Finance</v>
    <v>4</v>
    <v>170.26499999999999</v>
    <v>99.16</v>
    <v>1.1736</v>
    <v>-3.53</v>
    <v>0</v>
    <v>-2.1011999999999999E-2</v>
    <v>0</v>
    <v>USD</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New York Stock Exchange</v>
    <v>XNYS</v>
    <v>XNYS</v>
    <v>1020 Eskdale Road, Winnersh Triangle, WOKINGHAM, BERKSHIRE, RG41 5TS GB</v>
    <v>167.9</v>
    <v>Homebuilding &amp; Construction Supplies</v>
    <v>Stock</v>
    <v>45198.958333356248</v>
    <v>367</v>
    <v>164.17</v>
    <v>33531748872</v>
    <v>FERGUSON PLC</v>
    <v>FERGUSON PLC</v>
    <v>167.9</v>
    <v>18.046800000000001</v>
    <v>168</v>
    <v>164.47</v>
    <v>164.47</v>
    <v>203877600</v>
    <v>FERG</v>
    <v>FERGUSON PLC (XNYS:FERG)</v>
    <v>1601687</v>
    <v>1021346</v>
    <v>2019</v>
  </rv>
  <rv s="2">
    <v>368</v>
  </rv>
  <rv s="0">
    <v>https://www.bing.com/financeapi/forcetrigger?t=b1dv27&amp;q=OTCM%3aKSBI&amp;form=skydnc</v>
    <v>Learn more on Bing</v>
  </rv>
  <rv s="5">
    <v>en-US</v>
    <v>b1dv27</v>
    <v>268435456</v>
    <v>1</v>
    <v>Powered by Refinitiv</v>
    <v>12</v>
    <v>KS BANCORP, INC. (OTCM:KSBI)</v>
    <v>2</v>
    <v>25</v>
    <v>Finance</v>
    <v>26</v>
    <v>59</v>
    <v>45.5</v>
    <v>0.3997</v>
    <v>-1.9</v>
    <v>-3.4544999999999999E-2</v>
    <v>USD</v>
    <v>KS Bancorp, Inc. is a bank holding company. The Company offers a range of personal and business banking products and services, mortgage products and trust services. The Company operates through its subsidiary, KS Bank, Inc. (the Bank), which conducts its operations through nine full-service branch offices in Kenly, Goldsboro, Wilson, Garner, Selma, Clayton, Wendell, Four Oaks and Smithfield, North Carolina, as well as a loan production office in Dunn. KS Personal Services offers a complete suite of deposit and loan products that are tailored to specific needs, while KS Business Services includes deposit and loan products, payroll services (through Flex Pay), merchant card services, cash management and remote deposit. KS Mortgage Services offers mortgage products through a team of mortgage specialists. Its Trust Services Division offers a complete line of trust services, such as money management, individual retirement accounts (IRAs), trust administration and estate administration.</v>
    <v>72</v>
    <v>OTC Markets</v>
    <v>OTCM</v>
    <v>OTCM</v>
    <v>PO Box 661, 1031 N Brightleaf Blvd, SMITHFIELD, NC, 27577-0661 US</v>
    <v>53.1</v>
    <v>Banking Services</v>
    <v>Stock</v>
    <v>45191.615416793749</v>
    <v>370</v>
    <v>53.1</v>
    <v>58822910</v>
    <v>KS BANCORP, INC.</v>
    <v>KS BANCORP, INC.</v>
    <v>53.1</v>
    <v>7.6623000000000001</v>
    <v>55</v>
    <v>53.1</v>
    <v>1107780</v>
    <v>KSBI</v>
    <v>KS BANCORP, INC. (OTCM:KSBI)</v>
    <v>2</v>
    <v>20</v>
    <v>2018</v>
  </rv>
  <rv s="2">
    <v>371</v>
  </rv>
  <rv s="0">
    <v>https://www.bing.com/financeapi/forcetrigger?t=a1n977&amp;q=XNYS%3aALB&amp;form=skydnc</v>
    <v>Learn more on Bing</v>
  </rv>
  <rv s="3">
    <v>en-US</v>
    <v>a1n977</v>
    <v>268435456</v>
    <v>1</v>
    <v>Powered by Refinitiv</v>
    <v>6</v>
    <v>ALBEMARLE CORPORATION (XNYS:ALB)</v>
    <v>2</v>
    <v>7</v>
    <v>Finance</v>
    <v>5</v>
    <v>334.54989999999998</v>
    <v>162</v>
    <v>1.5847</v>
    <v>-2.36</v>
    <v>2.117E-3</v>
    <v>-1.3689E-2</v>
    <v>0.36</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176.83</v>
    <v>Chemicals</v>
    <v>Stock</v>
    <v>45198.994848414062</v>
    <v>373</v>
    <v>169.685</v>
    <v>20230580000</v>
    <v>ALBEMARLE CORPORATION</v>
    <v>ALBEMARLE CORPORATION</v>
    <v>175</v>
    <v>5.1147</v>
    <v>172.4</v>
    <v>170.04</v>
    <v>170.4</v>
    <v>117346800</v>
    <v>ALB</v>
    <v>ALBEMARLE CORPORATION (XNYS:ALB)</v>
    <v>1969813</v>
    <v>1692273</v>
    <v>1993</v>
  </rv>
  <rv s="2">
    <v>374</v>
  </rv>
  <rv s="0">
    <v>https://www.bing.com/financeapi/forcetrigger?t=ad14tc&amp;q=XSGO%3aSQM-B&amp;form=skydnc</v>
    <v>Learn more on Bing</v>
  </rv>
  <rv s="15">
    <v>en-US</v>
    <v>ad14tc</v>
    <v>268435456</v>
    <v>1</v>
    <v>Powered by Refinitiv</v>
    <v>37</v>
    <v>Sociedad Quimica y Minera de Chile SA (XSGO:SQM-B)</v>
    <v>2</v>
    <v>68</v>
    <v>Finance</v>
    <v>17</v>
    <v>91178.485000000001</v>
    <v>45741.33</v>
    <v>1.1896</v>
    <v>-150</v>
    <v>-2.8299999999999996E-3</v>
    <v>CLP</v>
    <v>Sociedad Quimica y Minera de Chile S.A. (SQM), is a producer of potassium nitrate and iodine. The Company produces specialty plant nutrients, iodine derivatives, lithium and its derivatives, potassium chloride, potassium sulfate and certain industrial chemicals. Its segments include specialty plant nutrients, industrial chemicals, iodine and derivatives, lithium and derivatives, potassium, and other products and services. Specialty plant nutrients are fertilizers that enable farmers to improve yields and the quality of certain crops. Industrial chemicals have a range of applications in chemical processes, such as the manufacturing of glass and industrial nitrates. Iodine and its derivatives are used in the X-ray contrast media and biocides industries, among others. Lithium and its derivatives are used in batteries, greases and frits for production of ceramics. Potassium chloride is a commodity fertilizer that is produced and sold by the Company across the world.</v>
    <v>7420</v>
    <v>Santiago Stock Exchange</v>
    <v>XSGO</v>
    <v>XSGO</v>
    <v>El Trovador 4285, SANTIAGO, SANTIAGO CL</v>
    <v>54467</v>
    <v>Chemicals</v>
    <v>Stock</v>
    <v>45198</v>
    <v>376</v>
    <v>52751</v>
    <v>14259650000000</v>
    <v>Sociedad Quimica y Minera de Chile SA</v>
    <v>Sociedad Quimica y Minera de Chile SA</v>
    <v>53550</v>
    <v>53002</v>
    <v>52852</v>
    <v>285638500</v>
    <v>SQM-B</v>
    <v>Sociedad Quimica y Minera de Chile SA (XSGO:SQM-B)</v>
    <v>295394</v>
    <v>322940</v>
    <v>1968</v>
  </rv>
  <rv s="2">
    <v>377</v>
  </rv>
  <rv s="0">
    <v>https://www.bing.com/financeapi/forcetrigger?t=a1udz2&amp;q=XNYS%3aGWW&amp;form=skydnc</v>
    <v>Learn more on Bing</v>
  </rv>
  <rv s="3">
    <v>en-US</v>
    <v>a1udz2</v>
    <v>268435456</v>
    <v>1</v>
    <v>Powered by Refinitiv</v>
    <v>6</v>
    <v>W.W. GRAINGER, INC. (XNYS:GWW)</v>
    <v>2</v>
    <v>7</v>
    <v>Finance</v>
    <v>4</v>
    <v>811.6</v>
    <v>488.23500000000001</v>
    <v>1.2023999999999999</v>
    <v>-7.01</v>
    <v>0</v>
    <v>-1.0031000000000002E-2</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703.68</v>
    <v>Machinery, Equipment &amp; Components</v>
    <v>Stock</v>
    <v>45198.958333356248</v>
    <v>379</v>
    <v>689.65</v>
    <v>34592608819</v>
    <v>W.W. GRAINGER, INC.</v>
    <v>W.W. GRAINGER, INC.</v>
    <v>701.38</v>
    <v>19.8049</v>
    <v>698.85</v>
    <v>691.84</v>
    <v>691.84</v>
    <v>50000880</v>
    <v>GWW</v>
    <v>W.W. GRAINGER, INC. (XNYS:GWW)</v>
    <v>225786</v>
    <v>218924</v>
    <v>1928</v>
  </rv>
  <rv s="2">
    <v>380</v>
  </rv>
  <rv s="0">
    <v>https://www.bing.com/financeapi/forcetrigger?t=ah4prw&amp;q=XHKG%3a390&amp;form=skydnc</v>
    <v>Learn more on Bing</v>
  </rv>
  <rv s="3">
    <v>en-US</v>
    <v>ah4prw</v>
    <v>268435456</v>
    <v>1</v>
    <v>Powered by Refinitiv</v>
    <v>6</v>
    <v>China Railway Group Limited (XHKG:390)</v>
    <v>2</v>
    <v>19</v>
    <v>Finance</v>
    <v>18</v>
    <v>6.3</v>
    <v>3.37</v>
    <v>0.75619999999999998</v>
    <v>-0.02</v>
    <v>7.4260000000000003E-3</v>
    <v>-4.9259999999999998E-3</v>
    <v>0.03</v>
    <v>HKD</v>
    <v>CHINA RAILWAY GROUP LIMITED is a China-based company principally engaged in infrastructure construction business. The Company is also engaged in survey, design and consulting services business, the manufacture of engineering equipment and components, and real estate development. Its infrastructure construction business includes railway construction, highway construction and urban engineering construction. Its survey, design and consulting services business includes the provision of survey, design and consulting services for railway, bridge, road and tunnel projects. The Company conducts its businesses within in China and overseas markets.</v>
    <v>295733</v>
    <v>Hong Kong Stock Exchange</v>
    <v>XHKG</v>
    <v>XHKG</v>
    <v>Tower A, China Railway Plaza, No. 69 Fuxing Road, Haidian District, BEIJING, BEIJING, 100039 CN</v>
    <v>4.1100000000000003</v>
    <v>Construction &amp; Engineering</v>
    <v>Stock</v>
    <v>45198.339129108594</v>
    <v>382</v>
    <v>4.03</v>
    <v>167252200000</v>
    <v>China Railway Group Limited</v>
    <v>China Railway Group Limited</v>
    <v>4.03</v>
    <v>2.99</v>
    <v>4.0599999999999996</v>
    <v>4.04</v>
    <v>4.07</v>
    <v>24752200000</v>
    <v>390</v>
    <v>China Railway Group Limited (XHKG:390)</v>
    <v>4280698</v>
    <v>11108620</v>
    <v>2007</v>
  </rv>
  <rv s="2">
    <v>383</v>
  </rv>
  <rv s="0">
    <v>http://de.wikipedia.org/wiki/Lennar</v>
    <v>Wikipedia</v>
  </rv>
  <rv s="9">
    <v>72</v>
    <v>385</v>
  </rv>
  <rv s="10">
    <v>24</v>
    <v>https://www.bing.com/th?id=AMMS_53583359b2caf7766f03578d319fe529&amp;qlt=95</v>
    <v>386</v>
    <v>0</v>
    <v>https://www.bing.com/images/search?form=xlimg&amp;q=lennar+corporation</v>
    <v>Image of LENNAR CORPORATION</v>
  </rv>
  <rv s="0">
    <v>https://www.bing.com/financeapi/forcetrigger?t=a1wucw&amp;q=XNYS%3aLEN&amp;form=skydnc</v>
    <v>Learn more on Bing</v>
  </rv>
  <rv s="11">
    <v>en-US</v>
    <v>a1wucw</v>
    <v>268435456</v>
    <v>1</v>
    <v>Powered by Refinitiv</v>
    <v>20</v>
    <v>LENNAR CORPORATION (XNYS:LEN)</v>
    <v>22</v>
    <v>23</v>
    <v>Finance</v>
    <v>4</v>
    <v>133.24</v>
    <v>69.900000000000006</v>
    <v>1.4690000000000001</v>
    <v>-1.97</v>
    <v>1.5149999999999999E-3</v>
    <v>-1.7250000000000001E-2</v>
    <v>0.17</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116.58</v>
    <v>387</v>
    <v>Homebuilding &amp; Construction Supplies</v>
    <v>Stock</v>
    <v>45198.986577094533</v>
    <v>388</v>
    <v>111.8</v>
    <v>36461710000</v>
    <v>LENNAR CORPORATION</v>
    <v>LENNAR CORPORATION</v>
    <v>115.18</v>
    <v>7.6543000000000001</v>
    <v>114.2</v>
    <v>112.23</v>
    <v>112.4</v>
    <v>322320000</v>
    <v>LEN</v>
    <v>LENNAR CORPORATION (XNYS:LEN)</v>
    <v>1873055</v>
    <v>2446827</v>
    <v>1991</v>
  </rv>
  <rv s="2">
    <v>389</v>
  </rv>
  <rv s="0">
    <v>https://www.bing.com/financeapi/forcetrigger?t=adzmtc&amp;q=XCSE%3aVWS&amp;form=skydnc</v>
    <v>Learn more on Bing</v>
  </rv>
  <rv s="21">
    <v>en-US</v>
    <v>adzmtc</v>
    <v>268435456</v>
    <v>1</v>
    <v>Powered by Refinitiv</v>
    <v>56</v>
    <v>Vestas Wind Systems A/S (XCSE:VWS)</v>
    <v>2</v>
    <v>69</v>
    <v>Finance</v>
    <v>52</v>
    <v>1.5121</v>
    <v>2.06</v>
    <v>1.3592E-2</v>
    <v>DKK</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29197</v>
    <v>Nasdaq Copenhagen</v>
    <v>XCSE</v>
    <v>XCSE</v>
    <v>Hedeager 42, Aarhus N, DENMARK-NA, 8200 DK</v>
    <v>155.46</v>
    <v>Renewable Energy</v>
    <v>Stock</v>
    <v>45201.320138888892</v>
    <v>391</v>
    <v>152.36000000000001</v>
    <v>153055500000</v>
    <v>Vestas Wind Systems A/S</v>
    <v>Vestas Wind Systems A/S</v>
    <v>152.36000000000001</v>
    <v>114.55</v>
    <v>151.56</v>
    <v>153.62</v>
    <v>1009867000</v>
    <v>VWS</v>
    <v>Vestas Wind Systems A/S (XCSE:VWS)</v>
    <v>458343</v>
    <v>1799130</v>
    <v>1986</v>
  </rv>
  <rv s="2">
    <v>392</v>
  </rv>
  <rv s="0">
    <v>https://www.bing.com/financeapi/forcetrigger?t=a1mthw&amp;q=XNYS%3aACN&amp;form=skydnc</v>
    <v>Learn more on Bing</v>
  </rv>
  <rv s="3">
    <v>en-US</v>
    <v>a1mthw</v>
    <v>268435456</v>
    <v>1</v>
    <v>Powered by Refinitiv</v>
    <v>6</v>
    <v>ACCENTURE PUBLIC LIMITED COMPANY (XNYS:ACN)</v>
    <v>2</v>
    <v>7</v>
    <v>Finance</v>
    <v>4</v>
    <v>330.435</v>
    <v>242.8</v>
    <v>1.2209000000000001</v>
    <v>6.34</v>
    <v>2.833E-3</v>
    <v>2.1079000000000001E-2</v>
    <v>0.87</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721000</v>
    <v>New York Stock Exchange</v>
    <v>XNYS</v>
    <v>XNYS</v>
    <v>1 Grand Canal Square, Grand Canal Harbour, Dublin 2, DUBLIN, DUBLIN IE</v>
    <v>309.3</v>
    <v>Software &amp; IT Services</v>
    <v>Stock</v>
    <v>45198.958333378905</v>
    <v>394</v>
    <v>302.87</v>
    <v>204016766187</v>
    <v>ACCENTURE PUBLIC LIMITED COMPANY</v>
    <v>ACCENTURE PUBLIC LIMITED COMPANY</v>
    <v>304.35000000000002</v>
    <v>28.5107</v>
    <v>300.77</v>
    <v>307.11</v>
    <v>307.98</v>
    <v>664311700</v>
    <v>ACN</v>
    <v>ACCENTURE PUBLIC LIMITED COMPANY (XNYS:ACN)</v>
    <v>3171682</v>
    <v>1996788</v>
    <v>2009</v>
  </rv>
  <rv s="2">
    <v>395</v>
  </rv>
  <rv s="0">
    <v>http://en.wikipedia.org/wiki/The_Walt_Disney_Company</v>
    <v>Wikipedia</v>
  </rv>
  <rv s="9">
    <v>72</v>
    <v>397</v>
  </rv>
  <rv s="10">
    <v>24</v>
    <v>https://www.bing.com/th?id=AMMS_0aa288ba528f6f45e3de87d97e250136&amp;qlt=95</v>
    <v>398</v>
    <v>0</v>
    <v>https://www.bing.com/images/search?form=xlimg&amp;q=the+walt+disney+company</v>
    <v>Image of THE WALT DISNEY COMPANY</v>
  </rv>
  <rv s="0">
    <v>https://www.bing.com/financeapi/forcetrigger?t=a1r2z2&amp;q=XNYS%3aDIS&amp;form=skydnc</v>
    <v>Learn more on Bing</v>
  </rv>
  <rv s="11">
    <v>en-US</v>
    <v>a1r2z2</v>
    <v>268435456</v>
    <v>1</v>
    <v>Powered by Refinitiv</v>
    <v>20</v>
    <v>THE WALT DISNEY COMPANY (XNYS:DIS)</v>
    <v>22</v>
    <v>23</v>
    <v>Finance</v>
    <v>5</v>
    <v>118.18</v>
    <v>79.215000000000003</v>
    <v>1.2769999999999999</v>
    <v>0.92</v>
    <v>1.1100000000000001E-3</v>
    <v>1.1480999999999998E-2</v>
    <v>0.09</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81.33</v>
    <v>399</v>
    <v>Media &amp; Publishing</v>
    <v>Stock</v>
    <v>45198.999771145311</v>
    <v>400</v>
    <v>80.41</v>
    <v>148303587950</v>
    <v>THE WALT DISNEY COMPANY</v>
    <v>THE WALT DISNEY COMPANY</v>
    <v>80.66</v>
    <v>65.820499999999996</v>
    <v>80.13</v>
    <v>81.05</v>
    <v>81.14</v>
    <v>1829779000</v>
    <v>DIS</v>
    <v>THE WALT DISNEY COMPANY (XNYS:DIS)</v>
    <v>11261366</v>
    <v>15915722</v>
    <v>2018</v>
  </rv>
  <rv s="2">
    <v>401</v>
  </rv>
  <rv s="0">
    <v>http://en.wikipedia.org/wiki/Sony_Corporation_of_America</v>
    <v>Wikipedia</v>
  </rv>
  <rv s="9">
    <v>72</v>
    <v>403</v>
  </rv>
  <rv s="10">
    <v>24</v>
    <v>https://www.bing.com/th?id=AMMS_ae9f622f64f109cc937f5e2dec52dc40&amp;qlt=95</v>
    <v>404</v>
    <v>0</v>
    <v>https://www.bing.com/images/search?form=xlimg&amp;q=sony+corporation+of+america</v>
    <v>Image of Sony Group Corporation</v>
  </rv>
  <rv s="0">
    <v>https://www.bing.com/financeapi/forcetrigger?t=a238cw&amp;q=XNYS%3aSONY&amp;form=skydnc</v>
    <v>Learn more on Bing</v>
  </rv>
  <rv s="11">
    <v>en-US</v>
    <v>a238cw</v>
    <v>268435456</v>
    <v>1</v>
    <v>Powered by Refinitiv</v>
    <v>20</v>
    <v>Sony Group Corporation (XNYS:SONY)</v>
    <v>22</v>
    <v>23</v>
    <v>Finance</v>
    <v>5</v>
    <v>100.94</v>
    <v>61.718899999999998</v>
    <v>1.0315000000000001</v>
    <v>-0.37</v>
    <v>9.3439999999999999E-3</v>
    <v>-4.47E-3</v>
    <v>0.77</v>
    <v>USD</v>
    <v>Sony Group Corp is engaged in the games &amp; network services (G&amp;NS), music, movies, electronics products &amp; solutions (EP&amp;S), imaging &amp; sensing solutions (I&amp;SS), finance and other businesses. The G&amp;NS field is involved in the network service business, the manufacture and sale of home video game consoles and software. The music field mainly includes music production, music publishing and video media platform businesses. The film field mainly includes film production, television program production and media network businesses. The EP&amp;S field mainly includes the TV business, audio, video business, still image, video camera business, smartphone business and Internet-related service business. The I&amp;SS field mainly includes the image sensor business. The financial field is involved in the insurance business, which mainly focuses on personal life insurance and non-life insurance, as well as the banking business. The Other fields consist of activities such as disc manufacturing business.</v>
    <v>113000</v>
    <v>New York Stock Exchange</v>
    <v>XNYS</v>
    <v>XNYS</v>
    <v>1-7-1, Konan, MINATO-KU, TOKYO-TO, 108-0075 JP</v>
    <v>83.08</v>
    <v>405</v>
    <v>Computers, Phones &amp; Household Electronics</v>
    <v>Stock</v>
    <v>45198.982714096877</v>
    <v>406</v>
    <v>82.07</v>
    <v>103393700000</v>
    <v>Sony Group Corporation</v>
    <v>Sony Group Corporation</v>
    <v>82.81</v>
    <v>15.744999999999999</v>
    <v>82.78</v>
    <v>82.41</v>
    <v>83.18</v>
    <v>1261082000</v>
    <v>SONY</v>
    <v>Sony Group Corporation (XNYS:SONY)</v>
    <v>622682</v>
    <v>617674</v>
    <v>1946</v>
  </rv>
  <rv s="2">
    <v>407</v>
  </rv>
  <rv s="0">
    <v>https://www.bing.com/financeapi/forcetrigger?t=a1ygoc&amp;q=XNAS%3aNFLX&amp;form=skydnc</v>
    <v>Learn more on Bing</v>
  </rv>
  <rv s="3">
    <v>en-US</v>
    <v>a1ygoc</v>
    <v>268435456</v>
    <v>1</v>
    <v>Powered by Refinitiv</v>
    <v>6</v>
    <v>NETFLIX, INC. (XNAS:NFLX)</v>
    <v>2</v>
    <v>7</v>
    <v>Finance</v>
    <v>4</v>
    <v>485</v>
    <v>211.73</v>
    <v>1.3089</v>
    <v>1.24</v>
    <v>3.0460000000000003E-4</v>
    <v>3.2950000000000002E-3</v>
    <v>0.115</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382.58</v>
    <v>Software &amp; IT Services</v>
    <v>Stock</v>
    <v>45198.999998159372</v>
    <v>409</v>
    <v>375.35</v>
    <v>167332231680</v>
    <v>NETFLIX, INC.</v>
    <v>NETFLIX, INC.</v>
    <v>380</v>
    <v>43.961399999999998</v>
    <v>376.36</v>
    <v>377.6</v>
    <v>377.71499999999997</v>
    <v>443146800</v>
    <v>NFLX</v>
    <v>NETFLIX, INC. (XNAS:NFLX)</v>
    <v>4205298</v>
    <v>4881408</v>
    <v>1997</v>
  </rv>
  <rv s="2">
    <v>410</v>
  </rv>
  <rv s="0">
    <v>https://www.bing.com/financeapi/forcetrigger?t=c3hdmw&amp;q=XAMS%3aUMG&amp;form=skydnc</v>
    <v>Learn more on Bing</v>
  </rv>
  <rv s="5">
    <v>en-US</v>
    <v>c3hdmw</v>
    <v>268435456</v>
    <v>1</v>
    <v>Powered by Refinitiv</v>
    <v>12</v>
    <v>Universal Music Group NV (XAMS:UMG)</v>
    <v>2</v>
    <v>44</v>
    <v>Finance</v>
    <v>26</v>
    <v>24.93</v>
    <v>16.649999999999999</v>
    <v>0.90400000000000003</v>
    <v>0.08</v>
    <v>3.235E-3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24.88</v>
    <v>Media &amp; Publishing</v>
    <v>Stock</v>
    <v>45201.320222210154</v>
    <v>412</v>
    <v>24.74</v>
    <v>45030690000</v>
    <v>Universal Music Group NV</v>
    <v>Universal Music Group NV</v>
    <v>24.74</v>
    <v>57.325000000000003</v>
    <v>24.73</v>
    <v>24.81</v>
    <v>1820893000</v>
    <v>UMG</v>
    <v>Universal Music Group NV (XAMS:UMG)</v>
    <v>56934</v>
    <v>1361860</v>
    <v>1999</v>
  </rv>
  <rv s="2">
    <v>413</v>
  </rv>
  <rv s="0">
    <v>https://www.bing.com/financeapi/forcetrigger?t=a1r32w&amp;q=XNAS%3aWBD&amp;form=skydnc</v>
    <v>Learn more on Bing</v>
  </rv>
  <rv s="3">
    <v>en-US</v>
    <v>a1r32w</v>
    <v>268435456</v>
    <v>1</v>
    <v>Powered by Refinitiv</v>
    <v>6</v>
    <v>WARNER BROS. DISCOVERY, INC. (XNAS:WBD)</v>
    <v>2</v>
    <v>7</v>
    <v>Finance</v>
    <v>4</v>
    <v>16.339099999999998</v>
    <v>8.82</v>
    <v>1.5469999999999999</v>
    <v>0.17</v>
    <v>2.7620000000000001E-3</v>
    <v>1.5903E-2</v>
    <v>0.03</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11.07</v>
    <v>Media &amp; Publishing</v>
    <v>Stock</v>
    <v>45198.996643043749</v>
    <v>415</v>
    <v>10.77</v>
    <v>26470001100</v>
    <v>WARNER BROS. DISCOVERY, INC.</v>
    <v>WARNER BROS. DISCOVERY, INC.</v>
    <v>10.77</v>
    <v>7.2262000000000004</v>
    <v>10.69</v>
    <v>10.86</v>
    <v>10.89</v>
    <v>2437385000</v>
    <v>WBD</v>
    <v>WARNER BROS. DISCOVERY, INC. (XNAS:WBD)</v>
    <v>19127098</v>
    <v>21272163</v>
    <v>2008</v>
  </rv>
  <rv s="2">
    <v>416</v>
  </rv>
  <rv s="0">
    <v>https://www.bing.com/financeapi/forcetrigger?t=aocva2&amp;q=XLON%3aREL&amp;form=skydnc</v>
    <v>Learn more on Bing</v>
  </rv>
  <rv s="5">
    <v>en-US</v>
    <v>aocva2</v>
    <v>268435456</v>
    <v>1</v>
    <v>Powered by Refinitiv</v>
    <v>12</v>
    <v>RELX PLC (XLON:REL)</v>
    <v>2</v>
    <v>70</v>
    <v>Finance</v>
    <v>71</v>
    <v>2833</v>
    <v>2124</v>
    <v>0.70979999999999999</v>
    <v>-9</v>
    <v>-3.2429999999999998E-3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2793</v>
    <v>Professional &amp; Commercial Services</v>
    <v>Stock</v>
    <v>45201.320104478909</v>
    <v>418</v>
    <v>2762</v>
    <v>52454040000</v>
    <v>RELX PLC</v>
    <v>RELX PLC</v>
    <v>2787</v>
    <v>30.278199999999998</v>
    <v>2775</v>
    <v>2766</v>
    <v>1890235000</v>
    <v>REL</v>
    <v>RELX PLC (XLON:REL)</v>
    <v>113164</v>
    <v>2882950</v>
    <v>1903</v>
  </rv>
  <rv s="2">
    <v>419</v>
  </rv>
  <rv s="0">
    <v>https://www.bing.com/financeapi/forcetrigger?t=a1xear&amp;q=XNYS%3aMCO&amp;form=skydnc</v>
    <v>Learn more on Bing</v>
  </rv>
  <rv s="3">
    <v>en-US</v>
    <v>a1xear</v>
    <v>268435456</v>
    <v>1</v>
    <v>Powered by Refinitiv</v>
    <v>6</v>
    <v>MOODY'S CORPORATION (XNYS:MCO)</v>
    <v>2</v>
    <v>7</v>
    <v>Finance</v>
    <v>4</v>
    <v>363.19</v>
    <v>230.16</v>
    <v>1.3021</v>
    <v>-2.29</v>
    <v>0</v>
    <v>-7.1909999999999995E-3</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322.24</v>
    <v>Professional &amp; Commercial Services</v>
    <v>Stock</v>
    <v>45198.958333356248</v>
    <v>421</v>
    <v>315.33</v>
    <v>58017195000</v>
    <v>MOODY'S CORPORATION</v>
    <v>MOODY'S CORPORATION</v>
    <v>320.93</v>
    <v>39.453499999999998</v>
    <v>318.45999999999998</v>
    <v>316.17</v>
    <v>316.17</v>
    <v>183500000</v>
    <v>MCO</v>
    <v>MOODY'S CORPORATION (XNYS:MCO)</v>
    <v>730417</v>
    <v>541972</v>
    <v>2000</v>
  </rv>
  <rv s="2">
    <v>422</v>
  </rv>
  <rv s="0">
    <v>https://www.bing.com/financeapi/forcetrigger?t=a24h1h&amp;q=XNYS%3aTRI&amp;form=skydnc</v>
    <v>Learn more on Bing</v>
  </rv>
  <rv s="3">
    <v>en-US</v>
    <v>a24h1h</v>
    <v>268435456</v>
    <v>1</v>
    <v>Powered by Refinitiv</v>
    <v>6</v>
    <v>THOMSON REUTERS CORPORATION (XNYS:TRI)</v>
    <v>2</v>
    <v>72</v>
    <v>Finance</v>
    <v>5</v>
    <v>138.84989999999999</v>
    <v>97.59</v>
    <v>0.3296</v>
    <v>-1.31</v>
    <v>0</v>
    <v>-1.0596000000000001E-2</v>
    <v>0</v>
    <v>USD</v>
    <v>Thomson Reuters Corporation serves professionals across legal, tax, accounting, compliance, government and media. The Company operates through five segments: Legal Professionals, Corporates, Tax &amp; Accounting Professionals, Reuters News, and Global Print. Legal Professionals segment serves law firms and governments with research and workflow products. Corporates segment serves corporate customers from small businesses to multinational organizations, including the seven global accounting firms, with its full suite of content-driven technology solutions. Tax &amp; Accounting Professionals segment serves tax, accounting and audit professionals in accounting firms with research and workflow products. Reuters News segment supplies business, financial and global news to the world’s media organizations, professionals and news consumers through Reuters News Agency, Reuters.com, Reuters Events, Thomson Reuters products and to financial market professionals exclusively via LSEG products.</v>
    <v>25200</v>
    <v>New York Stock Exchange</v>
    <v>XNYS</v>
    <v>XNYS</v>
    <v>19 Duncan Street, TORONTO, ON, M5H 3H1 CA</v>
    <v>124.37</v>
    <v>Professional &amp; Commercial Services</v>
    <v>Stock</v>
    <v>45198.958333344533</v>
    <v>424</v>
    <v>122.1</v>
    <v>75932840000</v>
    <v>THOMSON REUTERS CORPORATION</v>
    <v>THOMSON REUTERS CORPORATION</v>
    <v>124.37</v>
    <v>28.310199999999998</v>
    <v>123.63</v>
    <v>122.32</v>
    <v>122.32</v>
    <v>455342100</v>
    <v>TRI</v>
    <v>THOMSON REUTERS CORPORATION (XNYS:TRI)</v>
    <v>248180</v>
    <v>247584</v>
    <v>1977</v>
  </rv>
  <rv s="2">
    <v>425</v>
  </rv>
  <rv s="0">
    <v>https://www.bing.com/financeapi/forcetrigger?t=alotgh&amp;q=XAMS%3aWKL&amp;form=skydnc</v>
    <v>Learn more on Bing</v>
  </rv>
  <rv s="18">
    <v>en-US</v>
    <v>alotgh</v>
    <v>268435456</v>
    <v>1</v>
    <v>Powered by Refinitiv</v>
    <v>47</v>
    <v>Wolters Kluwer NV (XAMS:WKL)</v>
    <v>2</v>
    <v>48</v>
    <v>Finance</v>
    <v>26</v>
    <v>123.35</v>
    <v>96.08</v>
    <v>0.53879999999999995</v>
    <v>-0.15</v>
    <v>-1.3079999999999999E-3</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20056</v>
    <v>Euronext Amsterdam</v>
    <v>XAMS</v>
    <v>XAMS</v>
    <v>Zuidpoolsingel 2, ALPHEN AAN DEN RIJN, ZUID-HOLLAND, 2408 ZE NL</v>
    <v>115.85</v>
    <v>Professional &amp; Commercial Services</v>
    <v>Stock</v>
    <v>45201.320254629631</v>
    <v>427</v>
    <v>114.45</v>
    <v>28492380000</v>
    <v>Wolters Kluwer NV</v>
    <v>Wolters Kluwer NV</v>
    <v>114.95</v>
    <v>27.257400000000001</v>
    <v>114.65</v>
    <v>114.5</v>
    <v>248516100</v>
    <v>WKL</v>
    <v>Wolters Kluwer NV (XAMS:WKL)</v>
    <v>16734</v>
    <v>459170</v>
  </rv>
  <rv s="2">
    <v>428</v>
  </rv>
  <rv s="0">
    <v>https://www.bing.com/financeapi/forcetrigger?t=a22zcw&amp;q=XNAS%3aSIRI&amp;form=skydnc</v>
    <v>Learn more on Bing</v>
  </rv>
  <rv s="3">
    <v>en-US</v>
    <v>a22zcw</v>
    <v>268435456</v>
    <v>1</v>
    <v>Powered by Refinitiv</v>
    <v>6</v>
    <v>SIRIUS XM HOLDINGS INC. (XNAS:SIRI)</v>
    <v>2</v>
    <v>7</v>
    <v>Finance</v>
    <v>5</v>
    <v>7.95</v>
    <v>3.32</v>
    <v>1.0044</v>
    <v>-0.16</v>
    <v>8.8500000000000002E-3</v>
    <v>-3.4188000000000003E-2</v>
    <v>0.04</v>
    <v>USD</v>
    <v>Sirius XM Holdings Inc. is an audio entertainment company. The Company operates through two segments: Sirius XM and Pandora and Off-platform. Sirius XM segment features music, sports, entertainment, comedy, talk, news, traffic and weather channels and other content, as well as podcasts and infotainment services in the United States on a subscription basis. Sirius XMs premier content bundles include live, curated and certain exclusive and on demand programming. Pandora and Off-platform segment operates a music, comedy and podcast streaming platform, offering a personalized experience for each listener wherever and whenever they want to listen, whether through mobile devices, car speakers or connected devices. It has a portfolio of audio businesses, including its flagship subscription entertainment service, Sirius XM; the ad-supported and premium music streaming services of Pandora; a podcast network; an advertising sales group, SXM Media; and a suite of advertising technology solutions.</v>
    <v>5869</v>
    <v>Nasdaq Stock Market</v>
    <v>XNAS</v>
    <v>XNAS</v>
    <v>1290 Avenue of the Americas Fl 11, NEW YORK, NY, 10104-0051 US</v>
    <v>4.83</v>
    <v>Media &amp; Publishing</v>
    <v>Stock</v>
    <v>45198.999781828126</v>
    <v>430</v>
    <v>4.4749999999999996</v>
    <v>17367661560</v>
    <v>SIRIUS XM HOLDINGS INC.</v>
    <v>SIRIUS XM HOLDINGS INC.</v>
    <v>4.62</v>
    <v>15.718500000000001</v>
    <v>4.68</v>
    <v>4.5199999999999996</v>
    <v>4.5599999999999996</v>
    <v>3842403000</v>
    <v>SIRI</v>
    <v>SIRIUS XM HOLDINGS INC. (XNAS:SIRI)</v>
    <v>22048056</v>
    <v>19067981</v>
    <v>2013</v>
  </rv>
  <rv s="2">
    <v>431</v>
  </rv>
  <rv s="0">
    <v>https://www.bing.com/financeapi/forcetrigger?t=a1qeh7&amp;q=XNAS%3aCSGP&amp;form=skydnc</v>
    <v>Learn more on Bing</v>
  </rv>
  <rv s="3">
    <v>en-US</v>
    <v>a1qeh7</v>
    <v>268435456</v>
    <v>1</v>
    <v>Powered by Refinitiv</v>
    <v>6</v>
    <v>COSTAR GROUP, INC. (XNAS:CSGP)</v>
    <v>2</v>
    <v>7</v>
    <v>Finance</v>
    <v>4</v>
    <v>92.36</v>
    <v>65.12</v>
    <v>0.90139999999999998</v>
    <v>0.08</v>
    <v>2.081E-3</v>
    <v>1.042E-3</v>
    <v>0.16</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78.064999999999998</v>
    <v>Software &amp; IT Services</v>
    <v>Stock</v>
    <v>45198.921436585159</v>
    <v>433</v>
    <v>76.53</v>
    <v>31397001174</v>
    <v>COSTAR GROUP, INC.</v>
    <v>COSTAR GROUP, INC.</v>
    <v>77.28</v>
    <v>80.904499999999999</v>
    <v>76.81</v>
    <v>76.89</v>
    <v>77.05</v>
    <v>408336600</v>
    <v>CSGP</v>
    <v>COSTAR GROUP, INC. (XNAS:CSGP)</v>
    <v>1599935</v>
    <v>1514764</v>
    <v>1998</v>
  </rv>
  <rv s="2">
    <v>434</v>
  </rv>
  <rv s="0">
    <v>https://www.bing.com/financeapi/forcetrigger?t=a1rrh7&amp;q=XNYS%3aEFX&amp;form=skydnc</v>
    <v>Learn more on Bing</v>
  </rv>
  <rv s="3">
    <v>en-US</v>
    <v>a1rrh7</v>
    <v>268435456</v>
    <v>1</v>
    <v>Powered by Refinitiv</v>
    <v>6</v>
    <v>EQUIFAX INC. (XNYS:EFX)</v>
    <v>2</v>
    <v>7</v>
    <v>Finance</v>
    <v>4</v>
    <v>240.35</v>
    <v>145.97999999999999</v>
    <v>1.4575</v>
    <v>0.18</v>
    <v>0</v>
    <v>9.8360000000000006E-4</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185.82</v>
    <v>Professional &amp; Commercial Services</v>
    <v>Stock</v>
    <v>45198.958333356248</v>
    <v>436</v>
    <v>182.76</v>
    <v>22479867918</v>
    <v>EQUIFAX INC.</v>
    <v>EQUIFAX INC.</v>
    <v>184.69</v>
    <v>43.114899999999999</v>
    <v>183</v>
    <v>183.18</v>
    <v>183.18</v>
    <v>122720100</v>
    <v>EFX</v>
    <v>EQUIFAX INC. (XNYS:EFX)</v>
    <v>697507</v>
    <v>655999</v>
    <v>1913</v>
  </rv>
  <rv s="2">
    <v>437</v>
  </rv>
  <rv s="0">
    <v>https://www.bing.com/financeapi/forcetrigger?t=a1qe5r&amp;q=XNAS%3aCSCO&amp;form=skydnc</v>
    <v>Learn more on Bing</v>
  </rv>
  <rv s="3">
    <v>en-US</v>
    <v>a1qe5r</v>
    <v>268435456</v>
    <v>1</v>
    <v>Powered by Refinitiv</v>
    <v>6</v>
    <v>CISCO SYSTEMS, INC. (XNAS:CSCO)</v>
    <v>2</v>
    <v>7</v>
    <v>Finance</v>
    <v>5</v>
    <v>58.185000000000002</v>
    <v>38.604999999999997</v>
    <v>0.95879999999999999</v>
    <v>-0.12</v>
    <v>3.9060000000000002E-3</v>
    <v>-2.2270000000000002E-3</v>
    <v>0.21</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84900</v>
    <v>Nasdaq Stock Market</v>
    <v>XNAS</v>
    <v>XNAS</v>
    <v>170 West Tasman Dr, SAN JOSE, CA, 95134-1706 US</v>
    <v>54.2</v>
    <v>Communications &amp; Networking</v>
    <v>Stock</v>
    <v>45198.999663750001</v>
    <v>439</v>
    <v>53.5</v>
    <v>217989166080</v>
    <v>CISCO SYSTEMS, INC.</v>
    <v>CISCO SYSTEMS, INC.</v>
    <v>54.16</v>
    <v>17.498000000000001</v>
    <v>53.88</v>
    <v>53.76</v>
    <v>53.97</v>
    <v>4054858000</v>
    <v>CSCO</v>
    <v>CISCO SYSTEMS, INC. (XNAS:CSCO)</v>
    <v>13951241</v>
    <v>16994886</v>
    <v>2021</v>
  </rv>
  <rv s="2">
    <v>440</v>
  </rv>
  <rv s="0">
    <v>https://www.bing.com/financeapi/forcetrigger?t=a1xygh&amp;q=XNAS%3aMRVL&amp;form=skydnc</v>
    <v>Learn more on Bing</v>
  </rv>
  <rv s="1">
    <v>en-US</v>
    <v>a1xygh</v>
    <v>268435456</v>
    <v>1</v>
    <v>Powered by Refinitiv</v>
    <v>0</v>
    <v>MARVELL TECHNOLOGY, INC (XNAS:MRVL)</v>
    <v>2</v>
    <v>3</v>
    <v>Finance</v>
    <v>4</v>
    <v>67.989999999999995</v>
    <v>33.75</v>
    <v>1.4312</v>
    <v>0.13</v>
    <v>-2.4020000000000001E-3</v>
    <v>2.4069999999999999E-3</v>
    <v>-0.13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55.43</v>
    <v>Semiconductors &amp; Semiconductor Equipment</v>
    <v>Stock</v>
    <v>45198.997974733596</v>
    <v>442</v>
    <v>54.008800000000001</v>
    <v>46703364000</v>
    <v>MARVELL TECHNOLOGY, INC</v>
    <v>MARVELL TECHNOLOGY, INC</v>
    <v>55</v>
    <v>54</v>
    <v>54.13</v>
    <v>54</v>
    <v>862800000</v>
    <v>MRVL</v>
    <v>MARVELL TECHNOLOGY, INC (XNAS:MRVL)</v>
    <v>7998795</v>
    <v>10786600</v>
    <v>2020</v>
  </rv>
  <rv s="2">
    <v>443</v>
  </rv>
  <rv s="0">
    <v>https://www.bing.com/financeapi/forcetrigger?t=a1xzr7&amp;q=XNYS%3aMSI&amp;form=skydnc</v>
    <v>Learn more on Bing</v>
  </rv>
  <rv s="3">
    <v>en-US</v>
    <v>a1xzr7</v>
    <v>268435456</v>
    <v>1</v>
    <v>Powered by Refinitiv</v>
    <v>6</v>
    <v>MOTOROLA SOLUTIONS, INC. (XNYS:MSI)</v>
    <v>2</v>
    <v>7</v>
    <v>Finance</v>
    <v>4</v>
    <v>299.43</v>
    <v>212.76</v>
    <v>0.92200000000000004</v>
    <v>-1.95</v>
    <v>0</v>
    <v>-7.1120000000000003E-3</v>
    <v>0</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274.94</v>
    <v>Communications &amp; Networking</v>
    <v>Stock</v>
    <v>45198.958333356248</v>
    <v>445</v>
    <v>271.61</v>
    <v>45469415904</v>
    <v>MOTOROLA SOLUTIONS, INC.</v>
    <v>MOTOROLA SOLUTIONS, INC.</v>
    <v>274.91000000000003</v>
    <v>30.889399999999998</v>
    <v>274.19</v>
    <v>272.24</v>
    <v>272.24</v>
    <v>167019600</v>
    <v>MSI</v>
    <v>MOTOROLA SOLUTIONS, INC. (XNYS:MSI)</v>
    <v>715702</v>
    <v>579780</v>
    <v>1973</v>
  </rv>
  <rv s="2">
    <v>446</v>
  </rv>
  <rv s="0">
    <v>https://www.bing.com/financeapi/forcetrigger?t=a1w8mw&amp;q=XNYS%3aJNPR&amp;form=skydnc</v>
    <v>Learn more on Bing</v>
  </rv>
  <rv s="3">
    <v>en-US</v>
    <v>a1w8mw</v>
    <v>268435456</v>
    <v>1</v>
    <v>Powered by Refinitiv</v>
    <v>6</v>
    <v>JUNIPER NETWORKS, INC. (XNYS:JNPR)</v>
    <v>2</v>
    <v>7</v>
    <v>Finance</v>
    <v>4</v>
    <v>34.53</v>
    <v>25.18</v>
    <v>0.91080000000000005</v>
    <v>-0.05</v>
    <v>3.9579999999999997E-3</v>
    <v>-1.7960000000000001E-3</v>
    <v>0.11</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28.155000000000001</v>
    <v>Communications &amp; Networking</v>
    <v>Stock</v>
    <v>45198.958333356248</v>
    <v>448</v>
    <v>27.761500000000002</v>
    <v>8930597179</v>
    <v>JUNIPER NETWORKS, INC.</v>
    <v>JUNIPER NETWORKS, INC.</v>
    <v>27.94</v>
    <v>22.227399999999999</v>
    <v>27.84</v>
    <v>27.79</v>
    <v>27.9</v>
    <v>321360100</v>
    <v>JNPR</v>
    <v>JUNIPER NETWORKS, INC. (XNYS:JNPR)</v>
    <v>1845125</v>
    <v>2901817</v>
    <v>1997</v>
  </rv>
  <rv s="2">
    <v>449</v>
  </rv>
  <rv s="0">
    <v>https://www.bing.com/financeapi/forcetrigger?t=a1nihw&amp;q=XNYS%3aANET&amp;form=skydnc</v>
    <v>Learn more on Bing</v>
  </rv>
  <rv s="3">
    <v>en-US</v>
    <v>a1nihw</v>
    <v>268435456</v>
    <v>1</v>
    <v>Powered by Refinitiv</v>
    <v>6</v>
    <v>ARISTA NETWORKS, INC. (XNYS:ANET)</v>
    <v>2</v>
    <v>7</v>
    <v>Finance</v>
    <v>5</v>
    <v>198.7</v>
    <v>98.204499999999996</v>
    <v>1.1720999999999999</v>
    <v>-0.5</v>
    <v>3.8059999999999998E-4</v>
    <v>-2.7109999999999999E-3</v>
    <v>7.0000000000000007E-2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188.55</v>
    <v>Communications &amp; Networking</v>
    <v>Stock</v>
    <v>45198.999952476559</v>
    <v>451</v>
    <v>182.96</v>
    <v>56941159758</v>
    <v>ARISTA NETWORKS, INC.</v>
    <v>ARISTA NETWORKS, INC.</v>
    <v>186.04</v>
    <v>33.957299999999996</v>
    <v>184.43</v>
    <v>183.93</v>
    <v>184</v>
    <v>309580600</v>
    <v>ANET</v>
    <v>ARISTA NETWORKS, INC. (XNYS:ANET)</v>
    <v>1728181</v>
    <v>1761812</v>
    <v>2011</v>
  </rv>
  <rv s="2">
    <v>452</v>
  </rv>
  <rv s="0">
    <v>https://www.bing.com/financeapi/forcetrigger?t=a1ynp2&amp;q=XNYS%3aNOK&amp;form=skydnc</v>
    <v>Learn more on Bing</v>
  </rv>
  <rv s="3">
    <v>en-US</v>
    <v>a1ynp2</v>
    <v>268435456</v>
    <v>1</v>
    <v>Powered by Refinitiv</v>
    <v>6</v>
    <v>Nokia Oyj (XNYS:NOK)</v>
    <v>2</v>
    <v>7</v>
    <v>Finance</v>
    <v>4</v>
    <v>5.1100000000000003</v>
    <v>3.67</v>
    <v>0.96809999999999996</v>
    <v>0.02</v>
    <v>2.6740000000000002E-3</v>
    <v>5.3759999999999997E-3</v>
    <v>0.01</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86896</v>
    <v>New York Stock Exchange</v>
    <v>XNYS</v>
    <v>XNYS</v>
    <v>Karakaari 7, ESPOO, ETELA-SUOMEN, 02610 FI</v>
    <v>3.81</v>
    <v>Communications &amp; Networking</v>
    <v>Stock</v>
    <v>45198.996938332813</v>
    <v>454</v>
    <v>3.74</v>
    <v>21219390000</v>
    <v>Nokia Oyj</v>
    <v>Nokia Oyj</v>
    <v>3.8050000000000002</v>
    <v>4.6670999999999996</v>
    <v>3.72</v>
    <v>3.74</v>
    <v>3.75</v>
    <v>5632297000</v>
    <v>NOK</v>
    <v>Nokia Oyj (XNYS:NOK)</v>
    <v>19342376</v>
    <v>14974175</v>
    <v>1896</v>
  </rv>
  <rv s="2">
    <v>455</v>
  </rv>
  <rv s="0">
    <v>https://www.bing.com/financeapi/forcetrigger?t=amwif2&amp;q=XSTO%3aERIC+B&amp;form=skydnc</v>
    <v>Learn more on Bing</v>
  </rv>
  <rv s="5">
    <v>en-US</v>
    <v>amwif2</v>
    <v>268435456</v>
    <v>1</v>
    <v>Powered by Refinitiv</v>
    <v>12</v>
    <v>Telefonaktiebolaget LM Ericsson (XSTO:ERIC B)</v>
    <v>2</v>
    <v>73</v>
    <v>Finance</v>
    <v>52</v>
    <v>121.8</v>
    <v>49.784999999999997</v>
    <v>0.25130000000000002</v>
    <v>0.22</v>
    <v>4.1250000000000002E-3</v>
    <v>SEK</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103890</v>
    <v>NASDAQ Stockholm</v>
    <v>XSTO</v>
    <v>XSTO</v>
    <v>Torshamnsgatan 21, STOCKHOLM, STOCKHOLM, 164 83 SE</v>
    <v>53.6</v>
    <v>Communications &amp; Networking</v>
    <v>Stock</v>
    <v>45201.320138888892</v>
    <v>457</v>
    <v>53.05</v>
    <v>178728400000</v>
    <v>Telefonaktiebolaget LM Ericsson</v>
    <v>Telefonaktiebolaget LM Ericsson</v>
    <v>53.29</v>
    <v>14.68</v>
    <v>53.33</v>
    <v>53.55</v>
    <v>3344152000</v>
    <v>ERIC B</v>
    <v>Telefonaktiebolaget LM Ericsson (XSTO:ERIC B)</v>
    <v>253500</v>
    <v>5387900</v>
    <v>1918</v>
  </rv>
  <rv s="2">
    <v>458</v>
  </rv>
  <rv s="0">
    <v>https://www.bing.com/financeapi/forcetrigger?t=a1yv52&amp;q=XNAS%3aNVDA&amp;form=skydnc</v>
    <v>Learn more on Bing</v>
  </rv>
  <rv s="3">
    <v>en-US</v>
    <v>a1yv52</v>
    <v>268435456</v>
    <v>1</v>
    <v>Powered by Refinitiv</v>
    <v>6</v>
    <v>NVIDIA CORPORATION (XNAS:NVDA)</v>
    <v>2</v>
    <v>7</v>
    <v>Finance</v>
    <v>4</v>
    <v>502.66</v>
    <v>108.13</v>
    <v>1.7587999999999999</v>
    <v>4.0999999999999996</v>
    <v>4.5980000000000001E-4</v>
    <v>9.5150000000000009E-3</v>
    <v>0.2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441.44</v>
    <v>Semiconductors &amp; Semiconductor Equipment</v>
    <v>Stock</v>
    <v>45198.999982557812</v>
    <v>460</v>
    <v>433.06939999999997</v>
    <v>1074425300000</v>
    <v>NVIDIA CORPORATION</v>
    <v>NVIDIA CORPORATION</v>
    <v>438.27</v>
    <v>105.07940000000001</v>
    <v>430.89</v>
    <v>434.99</v>
    <v>435.19</v>
    <v>2470000000</v>
    <v>NVDA</v>
    <v>NVIDIA CORPORATION (XNAS:NVDA)</v>
    <v>39782993</v>
    <v>51656091</v>
    <v>1998</v>
  </rv>
  <rv s="2">
    <v>461</v>
  </rv>
  <rv s="0">
    <v>https://www.bing.com/financeapi/forcetrigger?t=a24kjc&amp;q=XNYS%3aTSM&amp;form=skydnc</v>
    <v>Learn more on Bing</v>
  </rv>
  <rv s="3">
    <v>en-US</v>
    <v>a24kjc</v>
    <v>268435456</v>
    <v>1</v>
    <v>Powered by Refinitiv</v>
    <v>6</v>
    <v>Taiwan Semiconductor Manufacturing Co., Ltd. (XNYS:TSM)</v>
    <v>2</v>
    <v>7</v>
    <v>Finance</v>
    <v>4</v>
    <v>110.69</v>
    <v>59.43</v>
    <v>1.0753999999999999</v>
    <v>0.49</v>
    <v>-5.754E-4</v>
    <v>5.6710000000000007E-3</v>
    <v>-0.05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88.03</v>
    <v>Semiconductors &amp; Semiconductor Equipment</v>
    <v>Stock</v>
    <v>45198.999938240624</v>
    <v>463</v>
    <v>86.694999999999993</v>
    <v>420607000000</v>
    <v>Taiwan Semiconductor Manufacturing Co., Ltd.</v>
    <v>Taiwan Semiconductor Manufacturing Co., Ltd.</v>
    <v>87.75</v>
    <v>14.5288</v>
    <v>86.41</v>
    <v>86.9</v>
    <v>86.85</v>
    <v>5186414000</v>
    <v>TSM</v>
    <v>Taiwan Semiconductor Manufacturing Co., Ltd. (XNYS:TSM)</v>
    <v>7338288</v>
    <v>8504504</v>
    <v>1987</v>
  </rv>
  <rv s="2">
    <v>464</v>
  </rv>
  <rv s="0">
    <v>https://www.bing.com/financeapi/forcetrigger?t=a1nz8m&amp;q=XNAS%3aAVGO&amp;form=skydnc</v>
    <v>Learn more on Bing</v>
  </rv>
  <rv s="3">
    <v>en-US</v>
    <v>a1nz8m</v>
    <v>268435456</v>
    <v>1</v>
    <v>Powered by Refinitiv</v>
    <v>6</v>
    <v>Broadcom Inc. (XNAS:AVGO)</v>
    <v>2</v>
    <v>7</v>
    <v>Finance</v>
    <v>5</v>
    <v>923.67</v>
    <v>415.06819999999999</v>
    <v>1.1425000000000001</v>
    <v>-1.42</v>
    <v>5.0569999999999999E-4</v>
    <v>-1.707E-3</v>
    <v>0.42</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844.04</v>
    <v>Semiconductors &amp; Semiconductor Equipment</v>
    <v>Stock</v>
    <v>45198.999868101564</v>
    <v>466</v>
    <v>822.91</v>
    <v>342809851590</v>
    <v>Broadcom Inc.</v>
    <v>Broadcom Inc.</v>
    <v>836.45</v>
    <v>25.381399999999999</v>
    <v>832</v>
    <v>830.58</v>
    <v>831</v>
    <v>412735500</v>
    <v>AVGO</v>
    <v>Broadcom Inc. (XNAS:AVGO)</v>
    <v>1648104</v>
    <v>2558240</v>
    <v>2018</v>
  </rv>
  <rv s="2">
    <v>467</v>
  </rv>
  <rv s="0">
    <v>https://www.bing.com/financeapi/forcetrigger?t=a1ntlh&amp;q=XNAS%3aASML&amp;form=skydnc</v>
    <v>Learn more on Bing</v>
  </rv>
  <rv s="3">
    <v>en-US</v>
    <v>a1ntlh</v>
    <v>268435456</v>
    <v>1</v>
    <v>Powered by Refinitiv</v>
    <v>6</v>
    <v>ASML Holding NV (XNAS:ASML)</v>
    <v>2</v>
    <v>7</v>
    <v>Finance</v>
    <v>4</v>
    <v>771.98</v>
    <v>363.15010000000001</v>
    <v>1.4576</v>
    <v>8.01</v>
    <v>1.4269999999999999E-3</v>
    <v>1.3795E-2</v>
    <v>0.84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38866</v>
    <v>Nasdaq Stock Market</v>
    <v>XNAS</v>
    <v>XNAS</v>
    <v>De Run 6501, VELDHOVEN, NOORD-BRABANT, 5504 DR NL</v>
    <v>600.85500000000002</v>
    <v>Semiconductors &amp; Semiconductor Equipment</v>
    <v>Stock</v>
    <v>45198.999686423434</v>
    <v>469</v>
    <v>586.76</v>
    <v>237994000000</v>
    <v>ASML Holding NV</v>
    <v>ASML Holding NV</v>
    <v>600.42999999999995</v>
    <v>28.695900000000002</v>
    <v>580.65</v>
    <v>588.66</v>
    <v>589.5</v>
    <v>403138200</v>
    <v>ASML</v>
    <v>ASML Holding NV (XNAS:ASML)</v>
    <v>1017496</v>
    <v>1074407</v>
    <v>1994</v>
  </rv>
  <rv s="2">
    <v>470</v>
  </rv>
  <rv s="0">
    <v>https://www.bing.com/financeapi/forcetrigger?t=a1ndww&amp;q=XNAS%3aAMD&amp;form=skydnc</v>
    <v>Learn more on Bing</v>
  </rv>
  <rv s="3">
    <v>en-US</v>
    <v>a1ndww</v>
    <v>268435456</v>
    <v>1</v>
    <v>Powered by Refinitiv</v>
    <v>6</v>
    <v>ADVANCED MICRO DEVICES, INC. (XNAS:AMD)</v>
    <v>2</v>
    <v>7</v>
    <v>Finance</v>
    <v>4</v>
    <v>132.83000000000001</v>
    <v>54.57</v>
    <v>1.7908999999999999</v>
    <v>0.06</v>
    <v>-6.8080000000000007E-4</v>
    <v>5.8389999999999994E-4</v>
    <v>-7.0000000000000007E-2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104.94</v>
    <v>Semiconductors &amp; Semiconductor Equipment</v>
    <v>Stock</v>
    <v>45198.999991863282</v>
    <v>472</v>
    <v>102.56</v>
    <v>166123292220</v>
    <v>ADVANCED MICRO DEVICES, INC.</v>
    <v>ADVANCED MICRO DEVICES, INC.</v>
    <v>104.69</v>
    <v>582.18830000000003</v>
    <v>102.76</v>
    <v>102.82</v>
    <v>102.75</v>
    <v>1615671000</v>
    <v>AMD</v>
    <v>ADVANCED MICRO DEVICES, INC. (XNAS:AMD)</v>
    <v>56078641</v>
    <v>55697088</v>
    <v>1969</v>
  </rv>
  <rv s="2">
    <v>473</v>
  </rv>
  <rv s="0">
    <v>https://www.bing.com/financeapi/forcetrigger?t=a24p1h&amp;q=XNAS%3aTXN&amp;form=skydnc</v>
    <v>Learn more on Bing</v>
  </rv>
  <rv s="3">
    <v>en-US</v>
    <v>a24p1h</v>
    <v>268435456</v>
    <v>1</v>
    <v>Powered by Refinitiv</v>
    <v>6</v>
    <v>TEXAS INSTRUMENTS INCORPORATED (XNAS:TXN)</v>
    <v>2</v>
    <v>7</v>
    <v>Finance</v>
    <v>4</v>
    <v>188.12</v>
    <v>145.97</v>
    <v>1.016</v>
    <v>-0.08</v>
    <v>-1.2579999999999999E-4</v>
    <v>-5.0290000000000003E-4</v>
    <v>-0.02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161.16</v>
    <v>Semiconductors &amp; Semiconductor Equipment</v>
    <v>Stock</v>
    <v>45198.942648228905</v>
    <v>475</v>
    <v>158.31</v>
    <v>144375721363</v>
    <v>TEXAS INSTRUMENTS INCORPORATED</v>
    <v>TEXAS INSTRUMENTS INCORPORATED</v>
    <v>160.84</v>
    <v>19.085699999999999</v>
    <v>159.09</v>
    <v>159.01</v>
    <v>158.99</v>
    <v>907966300</v>
    <v>TXN</v>
    <v>TEXAS INSTRUMENTS INCORPORATED (XNAS:TXN)</v>
    <v>3664791</v>
    <v>4303698</v>
    <v>1938</v>
  </rv>
  <rv s="2">
    <v>476</v>
  </rv>
  <rv s="0">
    <v>https://www.bing.com/financeapi/forcetrigger?t=a1vmf2&amp;q=XNAS%3aINTC&amp;form=skydnc</v>
    <v>Learn more on Bing</v>
  </rv>
  <rv s="3">
    <v>en-US</v>
    <v>a1vmf2</v>
    <v>268435456</v>
    <v>1</v>
    <v>Powered by Refinitiv</v>
    <v>6</v>
    <v>INTEL CORPORATION (XNAS:INTC)</v>
    <v>2</v>
    <v>7</v>
    <v>Finance</v>
    <v>4</v>
    <v>40.068100000000001</v>
    <v>24.59</v>
    <v>0.87090000000000001</v>
    <v>0.37</v>
    <v>5.6260000000000001E-4</v>
    <v>1.0517E-2</v>
    <v>0.02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35.909999999999997</v>
    <v>Semiconductors &amp; Semiconductor Equipment</v>
    <v>Stock</v>
    <v>45198.999663750001</v>
    <v>478</v>
    <v>35.155000000000001</v>
    <v>148883400000</v>
    <v>INTEL CORPORATION</v>
    <v>INTEL CORPORATION</v>
    <v>35.648000000000003</v>
    <v>15.3622</v>
    <v>35.18</v>
    <v>35.549999999999997</v>
    <v>35.57</v>
    <v>4188000000</v>
    <v>INTC</v>
    <v>INTEL CORPORATION (XNAS:INTC)</v>
    <v>28763712</v>
    <v>40185223</v>
    <v>1989</v>
  </rv>
  <rv s="2">
    <v>479</v>
  </rv>
  <rv s="0">
    <v>https://www.bing.com/financeapi/forcetrigger?t=a1nda2&amp;q=XNAS%3aAMAT&amp;form=skydnc</v>
    <v>Learn more on Bing</v>
  </rv>
  <rv s="3">
    <v>en-US</v>
    <v>a1nda2</v>
    <v>268435456</v>
    <v>1</v>
    <v>Powered by Refinitiv</v>
    <v>6</v>
    <v>APPLIED MATERIALS, INC. (XNAS:AMAT)</v>
    <v>2</v>
    <v>7</v>
    <v>Finance</v>
    <v>4</v>
    <v>155.26</v>
    <v>71.12</v>
    <v>1.6069</v>
    <v>0.23</v>
    <v>4.3339999999999996E-4</v>
    <v>1.6639999999999999E-3</v>
    <v>0.06</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141.56</v>
    <v>Semiconductors &amp; Semiconductor Equipment</v>
    <v>Stock</v>
    <v>45198.999684756251</v>
    <v>481</v>
    <v>138.07429999999999</v>
    <v>115818118454</v>
    <v>APPLIED MATERIALS, INC.</v>
    <v>APPLIED MATERIALS, INC.</v>
    <v>140.22</v>
    <v>18.254200000000001</v>
    <v>138.22</v>
    <v>138.44999999999999</v>
    <v>138.51</v>
    <v>836533900</v>
    <v>AMAT</v>
    <v>APPLIED MATERIALS, INC. (XNAS:AMAT)</v>
    <v>4448208</v>
    <v>5436972</v>
    <v>1987</v>
  </rv>
  <rv s="2">
    <v>482</v>
  </rv>
  <rv s="0">
    <v>https://www.bing.com/financeapi/forcetrigger?t=a1x4f2&amp;q=XNAS%3aLRCX&amp;form=skydnc</v>
    <v>Learn more on Bing</v>
  </rv>
  <rv s="3">
    <v>en-US</v>
    <v>a1x4f2</v>
    <v>268435456</v>
    <v>1</v>
    <v>Powered by Refinitiv</v>
    <v>6</v>
    <v>LAM RESEARCH CORPORATION (XNAS:LRCX)</v>
    <v>2</v>
    <v>7</v>
    <v>Finance</v>
    <v>4</v>
    <v>726.52499999999998</v>
    <v>299.59199999999998</v>
    <v>1.5072000000000001</v>
    <v>-0.75</v>
    <v>3.6700000000000003E-4</v>
    <v>-1.1949999999999999E-3</v>
    <v>0.23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637.36</v>
    <v>Semiconductors &amp; Semiconductor Equipment</v>
    <v>Stock</v>
    <v>45198.994819375002</v>
    <v>484</v>
    <v>625.07000000000005</v>
    <v>82873033648</v>
    <v>LAM RESEARCH CORPORATION</v>
    <v>LAM RESEARCH CORPORATION</v>
    <v>636.5</v>
    <v>18.908999999999999</v>
    <v>627.52</v>
    <v>626.77</v>
    <v>627</v>
    <v>132222400</v>
    <v>LRCX</v>
    <v>LAM RESEARCH CORPORATION (XNAS:LRCX)</v>
    <v>770842</v>
    <v>1082392</v>
    <v>1989</v>
  </rv>
  <rv s="2">
    <v>485</v>
  </rv>
  <rv s="0">
    <v>https://www.bing.com/financeapi/forcetrigger?t=a1y4oc&amp;q=XNAS%3aMU&amp;form=skydnc</v>
    <v>Learn more on Bing</v>
  </rv>
  <rv s="3">
    <v>en-US</v>
    <v>a1y4oc</v>
    <v>268435456</v>
    <v>1</v>
    <v>Powered by Refinitiv</v>
    <v>6</v>
    <v>MICRON TECHNOLOGY, INC. (XNAS:MU)</v>
    <v>2</v>
    <v>7</v>
    <v>Finance</v>
    <v>4</v>
    <v>74.769900000000007</v>
    <v>48.43</v>
    <v>1.3546</v>
    <v>2.83</v>
    <v>-1.323E-3</v>
    <v>4.3404999999999999E-2</v>
    <v>-0.09</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68.73</v>
    <v>Semiconductors &amp; Semiconductor Equipment</v>
    <v>Stock</v>
    <v>45198.999927510937</v>
    <v>487</v>
    <v>66.36</v>
    <v>71413660000</v>
    <v>MICRON TECHNOLOGY, INC.</v>
    <v>MICRON TECHNOLOGY, INC.</v>
    <v>66.36</v>
    <v>46.887099999999997</v>
    <v>65.2</v>
    <v>68.03</v>
    <v>67.94</v>
    <v>1095302000</v>
    <v>MU</v>
    <v>MICRON TECHNOLOGY, INC. (XNAS:MU)</v>
    <v>24315500</v>
    <v>14283021</v>
    <v>1984</v>
  </rv>
  <rv s="2">
    <v>488</v>
  </rv>
</rvData>
</file>

<file path=xl/richData/rdrichvaluestructure.xml><?xml version="1.0" encoding="utf-8"?>
<rvStructures xmlns="http://schemas.microsoft.com/office/spreadsheetml/2017/richdata" count="2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error">
    <k n="errorType" t="i"/>
    <k n="propagated" t="b"/>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Beta"/>
    <k n="Currency" t="s"/>
    <k n="Description" t="s"/>
    <k n="Employees"/>
    <k n="Exchange" t="s"/>
    <k n="Exchange abbreviation" t="s"/>
    <k n="ExchangeID" t="s"/>
    <k n="Headquarters" t="s"/>
    <k n="Industry" t="s"/>
    <k n="Instrument type" t="s"/>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8">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Volume average</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9">
      <v t="s">%EntityServiceId</v>
      <v t="s">_Format</v>
      <v t="s">%IsRefreshable</v>
      <v t="s">%EntityCulture</v>
      <v t="s">%EntityId</v>
      <v t="s">_Icon</v>
      <v t="s">_Display</v>
      <v t="s">Name</v>
      <v t="s">Exchange</v>
      <v t="s">Official name</v>
      <v t="s">Ticker symbol</v>
      <v t="s">Exchange abbreviation</v>
      <v t="s">Currency</v>
      <v t="s">Previous close</v>
      <v t="s">Volume average</v>
      <v t="s">Beta</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spbArrays>
  <spbData count="74">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v>
      <v>2</v>
      <v>2</v>
      <v>1</v>
      <v>3</v>
      <v>1</v>
      <v>1</v>
      <v>1</v>
      <v>4</v>
      <v>4</v>
      <v>5</v>
      <v>6</v>
      <v>1</v>
      <v>1</v>
      <v>1</v>
      <v>4</v>
      <v>7</v>
      <v>8</v>
      <v>9</v>
      <v>4</v>
      <v>1</v>
      <v>1</v>
      <v>5</v>
    </spb>
    <spb s="6">
      <v>2</v>
      <v>Name</v>
    </spb>
    <spb s="7">
      <v>1</v>
      <v>1</v>
    </spb>
    <spb s="8">
      <v>1</v>
      <v>1</v>
      <v>3</v>
      <v>1</v>
      <v>1</v>
      <v>1</v>
      <v>5</v>
      <v>1</v>
      <v>1</v>
      <v>1</v>
      <v>7</v>
      <v>9</v>
    </spb>
    <spb s="9">
      <v>GMT</v>
    </spb>
    <spb s="0">
      <v>3</v>
      <v>Name</v>
      <v>LearnMoreOnLink</v>
    </spb>
    <spb s="10">
      <v>10</v>
      <v>2</v>
      <v>2</v>
      <v>10</v>
      <v>3</v>
      <v>10</v>
      <v>10</v>
      <v>10</v>
      <v>4</v>
      <v>4</v>
      <v>5</v>
      <v>11</v>
      <v>10</v>
      <v>10</v>
      <v>10</v>
      <v>4</v>
      <v>7</v>
      <v>8</v>
      <v>9</v>
      <v>4</v>
    </spb>
    <spb s="11">
      <v>Delayed 20 minutes</v>
      <v>from previous close</v>
      <v>from previous close</v>
      <v>KSE</v>
      <v>GMT</v>
    </spb>
    <spb s="0">
      <v>4</v>
      <v>Name</v>
      <v>LearnMoreOnLink</v>
    </spb>
    <spb s="12">
      <v>12</v>
      <v>12</v>
      <v>3</v>
      <v>12</v>
      <v>12</v>
      <v>12</v>
      <v>4</v>
      <v>5</v>
      <v>12</v>
      <v>12</v>
      <v>12</v>
      <v>7</v>
      <v>8</v>
      <v>9</v>
    </spb>
    <spb s="13">
      <v>Delayed 20 minutes</v>
      <v>from previous close</v>
      <v>from previous close</v>
      <v>GMT</v>
    </spb>
    <spb s="14">
      <v>at close</v>
      <v>from previous close</v>
      <v>from previous close</v>
      <v>GMT</v>
      <v>Delayed 15 minutes</v>
      <v>from close</v>
      <v>from close</v>
    </spb>
    <spb s="5">
      <v>13</v>
      <v>2</v>
      <v>2</v>
      <v>13</v>
      <v>3</v>
      <v>13</v>
      <v>13</v>
      <v>13</v>
      <v>4</v>
      <v>4</v>
      <v>5</v>
      <v>14</v>
      <v>13</v>
      <v>13</v>
      <v>13</v>
      <v>4</v>
      <v>7</v>
      <v>8</v>
      <v>9</v>
      <v>4</v>
      <v>13</v>
      <v>13</v>
      <v>5</v>
    </spb>
    <spb s="0">
      <v>5</v>
      <v>Name</v>
      <v>LearnMoreOnLink</v>
    </spb>
    <spb s="15">
      <v>0</v>
      <v>0</v>
    </spb>
    <spb s="16">
      <v>21</v>
      <v>1</v>
      <v>1</v>
      <v>1</v>
      <v>1</v>
    </spb>
    <spb s="17">
      <v>1</v>
      <v>2</v>
      <v>2</v>
      <v>1</v>
      <v>3</v>
      <v>1</v>
      <v>15</v>
      <v>1</v>
      <v>1</v>
      <v>4</v>
      <v>4</v>
      <v>5</v>
      <v>6</v>
      <v>1</v>
      <v>1</v>
      <v>1</v>
      <v>4</v>
      <v>7</v>
      <v>8</v>
      <v>9</v>
      <v>4</v>
      <v>1</v>
      <v>1</v>
      <v>5</v>
    </spb>
    <spb s="18">
      <v>Powered by Refinitiv</v>
    </spb>
    <spb s="10">
      <v>1</v>
      <v>2</v>
      <v>2</v>
      <v>1</v>
      <v>3</v>
      <v>1</v>
      <v>1</v>
      <v>1</v>
      <v>4</v>
      <v>4</v>
      <v>5</v>
      <v>6</v>
      <v>1</v>
      <v>1</v>
      <v>1</v>
      <v>4</v>
      <v>7</v>
      <v>8</v>
      <v>9</v>
      <v>4</v>
    </spb>
    <spb s="13">
      <v>Delayed 15 minutes</v>
      <v>from previous close</v>
      <v>from previous close</v>
      <v>GMT</v>
    </spb>
    <spb s="0">
      <v>6</v>
      <v>Name</v>
      <v>LearnMoreOnLink</v>
    </spb>
    <spb s="19">
      <v>1</v>
      <v>1</v>
      <v>1</v>
      <v>1</v>
    </spb>
    <spb s="20">
      <v>3</v>
      <v>16</v>
      <v>16</v>
      <v>4</v>
      <v>5</v>
      <v>17</v>
      <v>5</v>
      <v>5</v>
      <v>5</v>
      <v>5</v>
      <v>5</v>
      <v>5</v>
      <v>5</v>
      <v>5</v>
      <v>16</v>
      <v>18</v>
      <v>7</v>
      <v>9</v>
    </spb>
    <spb s="21">
      <v>from previous close</v>
      <v>from previous close</v>
      <v>GMT</v>
      <v>GMT</v>
    </spb>
    <spb s="0">
      <v>7</v>
      <v>Name</v>
      <v>LearnMoreOnLink</v>
    </spb>
    <spb s="22">
      <v>2</v>
      <v>3</v>
      <v>4</v>
      <v>19</v>
      <v>19</v>
      <v>19</v>
      <v>4</v>
      <v>7</v>
      <v>8</v>
      <v>9</v>
      <v>4</v>
    </spb>
    <spb s="10">
      <v>20</v>
      <v>2</v>
      <v>2</v>
      <v>20</v>
      <v>3</v>
      <v>20</v>
      <v>20</v>
      <v>20</v>
      <v>4</v>
      <v>4</v>
      <v>5</v>
      <v>21</v>
      <v>20</v>
      <v>20</v>
      <v>20</v>
      <v>4</v>
      <v>7</v>
      <v>8</v>
      <v>9</v>
      <v>4</v>
    </spb>
    <spb s="10">
      <v>22</v>
      <v>2</v>
      <v>2</v>
      <v>22</v>
      <v>3</v>
      <v>22</v>
      <v>22</v>
      <v>22</v>
      <v>4</v>
      <v>4</v>
      <v>5</v>
      <v>6</v>
      <v>22</v>
      <v>22</v>
      <v>22</v>
      <v>4</v>
      <v>7</v>
      <v>8</v>
      <v>9</v>
      <v>4</v>
    </spb>
    <spb s="0">
      <v>8</v>
      <v>Name</v>
      <v>LearnMoreOnLink</v>
    </spb>
    <spb s="23">
      <v>2</v>
      <v>2</v>
      <v>3</v>
      <v>4</v>
      <v>23</v>
      <v>4</v>
      <v>7</v>
      <v>8</v>
      <v>9</v>
      <v>4</v>
    </spb>
    <spb s="0">
      <v>9</v>
      <v>Name</v>
      <v>LearnMoreOnLink</v>
    </spb>
    <spb s="24">
      <v>19</v>
      <v>2</v>
      <v>19</v>
      <v>3</v>
      <v>19</v>
      <v>19</v>
      <v>19</v>
      <v>4</v>
      <v>4</v>
      <v>5</v>
      <v>24</v>
      <v>19</v>
      <v>19</v>
      <v>19</v>
      <v>4</v>
      <v>7</v>
      <v>8</v>
      <v>9</v>
      <v>4</v>
    </spb>
    <spb s="6">
      <v>10</v>
      <v>Name</v>
    </spb>
    <spb s="25">
      <v>1</v>
      <v>1</v>
      <v>1</v>
    </spb>
    <spb s="26">
      <v>16</v>
      <v>2</v>
      <v>2</v>
      <v>16</v>
      <v>3</v>
      <v>16</v>
      <v>16</v>
      <v>16</v>
      <v>4</v>
      <v>4</v>
      <v>5</v>
      <v>17</v>
      <v>16</v>
      <v>4</v>
      <v>7</v>
      <v>8</v>
      <v>9</v>
      <v>4</v>
    </spb>
    <spb s="0">
      <v>11</v>
      <v>Name</v>
      <v>LearnMoreOnLink</v>
    </spb>
    <spb s="27">
      <v>16</v>
      <v>2</v>
      <v>2</v>
      <v>16</v>
      <v>3</v>
      <v>16</v>
      <v>15</v>
      <v>16</v>
      <v>16</v>
      <v>4</v>
      <v>4</v>
      <v>5</v>
      <v>17</v>
      <v>16</v>
      <v>16</v>
      <v>16</v>
      <v>4</v>
      <v>7</v>
      <v>8</v>
      <v>9</v>
      <v>4</v>
    </spb>
    <spb s="10">
      <v>16</v>
      <v>2</v>
      <v>2</v>
      <v>16</v>
      <v>3</v>
      <v>16</v>
      <v>16</v>
      <v>16</v>
      <v>4</v>
      <v>4</v>
      <v>5</v>
      <v>17</v>
      <v>16</v>
      <v>16</v>
      <v>16</v>
      <v>4</v>
      <v>7</v>
      <v>8</v>
      <v>9</v>
      <v>4</v>
    </spb>
    <spb s="5">
      <v>12</v>
      <v>2</v>
      <v>2</v>
      <v>12</v>
      <v>3</v>
      <v>12</v>
      <v>12</v>
      <v>12</v>
      <v>4</v>
      <v>4</v>
      <v>5</v>
      <v>25</v>
      <v>12</v>
      <v>12</v>
      <v>12</v>
      <v>4</v>
      <v>7</v>
      <v>8</v>
      <v>9</v>
      <v>4</v>
      <v>12</v>
      <v>12</v>
      <v>5</v>
    </spb>
    <spb s="14">
      <v>at close</v>
      <v>from previous close</v>
      <v>from previous close</v>
      <v>GMT</v>
      <v>Delayed 20 minutes</v>
      <v>from close</v>
      <v>from close</v>
    </spb>
    <spb s="0">
      <v>12</v>
      <v>Name</v>
      <v>LearnMoreOnLink</v>
    </spb>
    <spb s="28">
      <v>16</v>
      <v>2</v>
      <v>2</v>
      <v>16</v>
      <v>3</v>
      <v>16</v>
      <v>16</v>
      <v>16</v>
      <v>4</v>
      <v>4</v>
      <v>5</v>
      <v>17</v>
      <v>16</v>
      <v>16</v>
      <v>16</v>
      <v>4</v>
      <v>7</v>
      <v>9</v>
      <v>4</v>
    </spb>
    <spb s="0">
      <v>13</v>
      <v>Name</v>
      <v>LearnMoreOnLink</v>
    </spb>
    <spb s="29">
      <v>2</v>
      <v>3</v>
      <v>4</v>
      <v>26</v>
      <v>4</v>
      <v>8</v>
      <v>9</v>
      <v>4</v>
    </spb>
    <spb s="10">
      <v>27</v>
      <v>2</v>
      <v>2</v>
      <v>27</v>
      <v>3</v>
      <v>27</v>
      <v>27</v>
      <v>27</v>
      <v>4</v>
      <v>4</v>
      <v>5</v>
      <v>28</v>
      <v>27</v>
      <v>27</v>
      <v>27</v>
      <v>4</v>
      <v>7</v>
      <v>8</v>
      <v>9</v>
      <v>4</v>
    </spb>
    <spb s="11">
      <v>Delayed 15 minutes</v>
      <v>from previous close</v>
      <v>from previous close</v>
      <v>Source: Nasdaq Nordic</v>
      <v>GMT</v>
    </spb>
    <spb s="10">
      <v>22</v>
      <v>2</v>
      <v>2</v>
      <v>22</v>
      <v>3</v>
      <v>22</v>
      <v>22</v>
      <v>22</v>
      <v>4</v>
      <v>4</v>
      <v>5</v>
      <v>28</v>
      <v>22</v>
      <v>22</v>
      <v>22</v>
      <v>4</v>
      <v>7</v>
      <v>8</v>
      <v>9</v>
      <v>4</v>
    </spb>
    <spb s="0">
      <v>14</v>
      <v>Name</v>
      <v>LearnMoreOnLink</v>
    </spb>
    <spb s="30">
      <v>2</v>
      <v>3</v>
      <v>4</v>
      <v>4</v>
      <v>1</v>
      <v>1</v>
      <v>4</v>
      <v>7</v>
      <v>8</v>
      <v>9</v>
      <v>4</v>
    </spb>
    <spb s="0">
      <v>15</v>
      <v>Name</v>
      <v>LearnMoreOnLink</v>
    </spb>
    <spb s="26">
      <v>16</v>
      <v>2</v>
      <v>2</v>
      <v>16</v>
      <v>3</v>
      <v>16</v>
      <v>16</v>
      <v>16</v>
      <v>4</v>
      <v>4</v>
      <v>5</v>
      <v>24</v>
      <v>16</v>
      <v>4</v>
      <v>7</v>
      <v>8</v>
      <v>9</v>
      <v>4</v>
    </spb>
    <spb s="10">
      <v>23</v>
      <v>2</v>
      <v>2</v>
      <v>23</v>
      <v>3</v>
      <v>23</v>
      <v>23</v>
      <v>23</v>
      <v>4</v>
      <v>4</v>
      <v>5</v>
      <v>29</v>
      <v>23</v>
      <v>23</v>
      <v>23</v>
      <v>4</v>
      <v>7</v>
      <v>8</v>
      <v>9</v>
      <v>4</v>
    </spb>
    <spb s="13">
      <v>Delayed 5 minutes</v>
      <v>from previous close</v>
      <v>from previous close</v>
      <v>GMT</v>
    </spb>
    <spb s="0">
      <v>16</v>
      <v>Name</v>
      <v>LearnMoreOnLink</v>
    </spb>
    <spb s="31">
      <v>16</v>
      <v>2</v>
      <v>16</v>
      <v>3</v>
      <v>16</v>
      <v>16</v>
      <v>16</v>
      <v>4</v>
      <v>4</v>
      <v>5</v>
      <v>24</v>
      <v>16</v>
      <v>4</v>
      <v>7</v>
      <v>8</v>
      <v>9</v>
      <v>4</v>
    </spb>
    <spb s="0">
      <v>17</v>
      <v>Name</v>
      <v>LearnMoreOnLink</v>
    </spb>
    <spb s="32">
      <v>12</v>
      <v>2</v>
      <v>12</v>
      <v>3</v>
      <v>12</v>
      <v>12</v>
      <v>12</v>
      <v>4</v>
      <v>4</v>
      <v>5</v>
      <v>25</v>
      <v>12</v>
      <v>12</v>
      <v>12</v>
      <v>4</v>
      <v>7</v>
      <v>9</v>
      <v>4</v>
    </spb>
    <spb s="5">
      <v>1</v>
      <v>2</v>
      <v>2</v>
      <v>1</v>
      <v>3</v>
      <v>1</v>
      <v>1</v>
      <v>1</v>
      <v>4</v>
      <v>4</v>
      <v>5</v>
      <v>17</v>
      <v>1</v>
      <v>1</v>
      <v>1</v>
      <v>4</v>
      <v>7</v>
      <v>8</v>
      <v>9</v>
      <v>4</v>
      <v>1</v>
      <v>1</v>
      <v>5</v>
    </spb>
    <spb s="3">
      <v>13</v>
      <v>2</v>
      <v>13</v>
      <v>3</v>
      <v>13</v>
      <v>13</v>
      <v>13</v>
      <v>4</v>
      <v>4</v>
      <v>5</v>
      <v>14</v>
      <v>13</v>
      <v>13</v>
      <v>13</v>
      <v>4</v>
      <v>7</v>
      <v>8</v>
      <v>9</v>
      <v>4</v>
      <v>13</v>
      <v>13</v>
      <v>5</v>
    </spb>
    <spb s="10">
      <v>30</v>
      <v>2</v>
      <v>2</v>
      <v>30</v>
      <v>3</v>
      <v>30</v>
      <v>30</v>
      <v>30</v>
      <v>4</v>
      <v>4</v>
      <v>5</v>
      <v>31</v>
      <v>30</v>
      <v>30</v>
      <v>30</v>
      <v>4</v>
      <v>7</v>
      <v>8</v>
      <v>9</v>
      <v>4</v>
    </spb>
    <spb s="24">
      <v>12</v>
      <v>2</v>
      <v>12</v>
      <v>3</v>
      <v>12</v>
      <v>12</v>
      <v>12</v>
      <v>4</v>
      <v>4</v>
      <v>5</v>
      <v>25</v>
      <v>12</v>
      <v>12</v>
      <v>12</v>
      <v>4</v>
      <v>7</v>
      <v>8</v>
      <v>9</v>
      <v>4</v>
    </spb>
    <spb s="24">
      <v>32</v>
      <v>2</v>
      <v>32</v>
      <v>3</v>
      <v>32</v>
      <v>32</v>
      <v>32</v>
      <v>4</v>
      <v>4</v>
      <v>5</v>
      <v>33</v>
      <v>32</v>
      <v>32</v>
      <v>32</v>
      <v>4</v>
      <v>18</v>
      <v>8</v>
      <v>9</v>
      <v>4</v>
    </spb>
    <spb s="26">
      <v>34</v>
      <v>2</v>
      <v>2</v>
      <v>34</v>
      <v>3</v>
      <v>34</v>
      <v>34</v>
      <v>34</v>
      <v>4</v>
      <v>4</v>
      <v>5</v>
      <v>35</v>
      <v>34</v>
      <v>4</v>
      <v>7</v>
      <v>8</v>
      <v>9</v>
      <v>4</v>
    </spb>
    <spb s="10">
      <v>36</v>
      <v>2</v>
      <v>2</v>
      <v>36</v>
      <v>3</v>
      <v>36</v>
      <v>36</v>
      <v>36</v>
      <v>4</v>
      <v>4</v>
      <v>5</v>
      <v>37</v>
      <v>36</v>
      <v>36</v>
      <v>36</v>
      <v>4</v>
      <v>7</v>
      <v>8</v>
      <v>9</v>
      <v>4</v>
    </spb>
    <spb s="11">
      <v>Delayed 15 minutes</v>
      <v>from previous close</v>
      <v>from previous close</v>
      <v>LSE</v>
      <v>GMT</v>
    </spb>
    <spb s="5">
      <v>1</v>
      <v>2</v>
      <v>2</v>
      <v>1</v>
      <v>3</v>
      <v>1</v>
      <v>1</v>
      <v>1</v>
      <v>4</v>
      <v>4</v>
      <v>5</v>
      <v>25</v>
      <v>1</v>
      <v>1</v>
      <v>1</v>
      <v>4</v>
      <v>7</v>
      <v>8</v>
      <v>9</v>
      <v>4</v>
      <v>1</v>
      <v>1</v>
      <v>5</v>
    </spb>
    <spb s="10">
      <v>27</v>
      <v>2</v>
      <v>2</v>
      <v>27</v>
      <v>3</v>
      <v>27</v>
      <v>27</v>
      <v>27</v>
      <v>4</v>
      <v>4</v>
      <v>5</v>
      <v>38</v>
      <v>27</v>
      <v>27</v>
      <v>27</v>
      <v>4</v>
      <v>7</v>
      <v>8</v>
      <v>9</v>
      <v>4</v>
    </spb>
  </spbData>
</supportingPropertyBags>
</file>

<file path=xl/richData/rdsupportingpropertybagstructure.xml><?xml version="1.0" encoding="utf-8"?>
<spbStructures xmlns="http://schemas.microsoft.com/office/spreadsheetml/2017/richdata2" count="33">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High" t="i"/>
    <k n="Name" t="i"/>
    <k n="Open" t="i"/>
    <k n="Price" t="i"/>
    <k n="Change" t="i"/>
    <k n="Volume" t="i"/>
    <k n="Change (%)" t="i"/>
    <k n="52 week low" t="i"/>
    <k n="52 week high" t="i"/>
    <k n="Previous close" t="i"/>
    <k n="Last trade time" t="i"/>
    <k n="Year incorporated" t="i"/>
    <k n="`%EntityServiceId" t="i"/>
  </s>
  <s>
    <k n="Price" t="s"/>
    <k n="Change" t="s"/>
    <k n="Change (%)" t="s"/>
    <k n="Last trade time" t="s"/>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Beta" t="i"/>
    <k n="Name" t="i"/>
    <k n="Employees" t="i"/>
    <k n="52 week low" t="i"/>
    <k n="52 week high" t="i"/>
    <k n="Previous close" t="i"/>
    <k n="Volume average" t="i"/>
    <k n="Last trade time" t="i"/>
    <k n="Year incorporated" t="i"/>
    <k n="`%EntityServiceId" t="i"/>
    <k n="Shares outstanding" t="i"/>
  </s>
  <s>
    <k n="P/E" t="i"/>
    <k n="Beta" t="i"/>
    <k n="Name" t="i"/>
    <k n="Employees"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ExchangeID" t="spb"/>
    <k n="UniqueName" t="spb"/>
    <k n="`%ProviderInfo" t="spb"/>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Beta" t="i"/>
    <k n="Name" t="i"/>
    <k n="Employees" t="i"/>
    <k n="Previous close" t="i"/>
    <k n="Volume average" t="i"/>
    <k n="Year incorporated" t="i"/>
    <k n="`%EntityServiceId" t="i"/>
    <k n="Shares outstanding" t="i"/>
  </s>
  <s>
    <k n="Beta" t="i"/>
    <k n="Name" t="i"/>
    <k n="Volume" t="i"/>
    <k n="Employees" t="i"/>
    <k n="52 week low" t="i"/>
    <k n="52 week high" t="i"/>
    <k n="Volume averag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35" formatCode="_(* #,##0.00_);_(* \(#,##0.00\);_(* &quot;-&quot;??_);_(@_)"/>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dxfid="0">
      <rpv i="0">_-[$₩-ko-KR]* #,##0.00_-;-[$₩-ko-KR]* #,##0.00_-;_-[$₩-ko-KR]* "-"??_-;_-@_-</rpv>
    </rSty>
    <rSty dxfid="0">
      <rpv i="0">_-[$₩-ko-KR]* #,##0_-;-[$₩-ko-KR]* #,##0_-;_-[$₩-ko-KR]* "-"_-;_-@_-</rpv>
    </rSty>
    <rSty dxfid="0">
      <rpv i="0">_-[$$-en-CA]* #,##0.00_-;-[$$-en-CA]* #,##0.00_-;_-[$$-en-CA]* "-"??_-;_-@_-</rpv>
    </rSty>
    <rSty dxfid="0">
      <rpv i="0">_-[$$-en-HK]* #,##0.00_-;-[$$-en-HK]* #,##0.00_-;_-[$$-en-HK]* "-"??_-;_-@_-</rpv>
    </rSty>
    <rSty dxfid="0">
      <rpv i="0">_-[$$-en-HK]* #,##0_-;-[$$-en-HK]* #,##0_-;_-[$$-en-HK]* "-"_-;_-@_-</rpv>
    </rSty>
    <rSty>
      <rpv i="2">1</rpv>
    </rSty>
    <rSty dxfid="0">
      <rpv i="0">_([$€-x-euro2] * #,##0.00_);_([$€-x-euro2] * (#,##0.00);_([$€-x-euro2] * "-"??_);_(@_)</rpv>
    </rSty>
    <rSty dxfid="0">
      <rpv i="0">_([$€-x-euro2] * #,##0_);_([$€-x-euro2] * (#,##0);_([$€-x-euro2] * "-"_);_(@_)</rpv>
    </rSty>
    <rSty dxfid="8"/>
    <rSty dxfid="0">
      <rpv i="0">_-[$$-es-MX]* #,##0.00_-;-[$$-es-MX]* #,##0.00_-;_-[$$-es-MX]* "-"??_-;_-@_-</rpv>
    </rSty>
    <rSty dxfid="0">
      <rpv i="0">_-[$$-en-AU]* #,##0.00_-;-[$$-en-AU]* #,##0.00_-;_-[$$-en-AU]* "-"??_-;_-@_-</rpv>
    </rSty>
    <rSty dxfid="0">
      <rpv i="0">_-[$$-en-AU]* #,##0_-;-[$$-en-AU]* #,##0_-;_-[$$-en-AU]* "-"_-;_-@_-</rpv>
    </rSty>
    <rSty dxfid="0">
      <rpv i="0">_-* #,##0.00 [$CHF-fr-CH]_-;-* #,##0.00 [$CHF-fr-CH]_-;_-* "-"?? [$CHF-fr-CH]_-;_-@_-</rpv>
    </rSty>
    <rSty dxfid="0">
      <rpv i="0" xml:space="preserve">_ [$₹-as-IN] * #,##0.00_ ;_ [$₹-as-IN] * -#,##0.00_ ;_ [$₹-as-IN] * "-"??_ ;_ @_ </rpv>
    </rSty>
    <rSty dxfid="0">
      <rpv i="0">_-[$¥-ja-JP]* #,##0_-;-[$¥-ja-JP]* #,##0_-;_-[$¥-ja-JP]* "-"_-;_-@_-</rpv>
    </rSty>
    <rSty dxfid="0">
      <rpv i="0">_-[$$-en-CA]* #,##0_-;-[$$-en-CA]* #,##0_-;_-[$$-en-CA]* "-"_-;_-@_-</rpv>
    </rSty>
    <rSty dxfid="0">
      <rpv i="0">_-[$R$-pt-BR] * #,##0.00_-;-[$R$-pt-BR] * #,##0.00_-;_-[$R$-pt-BR] * "-"??_-;_-@_-</rpv>
    </rSty>
    <rSty dxfid="0">
      <rpv i="0">_-* #,##0.00 [$kr-smj-SE]_-;-* #,##0.00 [$kr-smj-SE]_-;_-* "-"?? [$kr-smj-SE]_-;_-@_-</rpv>
    </rSty>
    <rSty dxfid="0">
      <rpv i="0">_-* #,##0 [$CHF-fr-CH]_-;-* #,##0 [$CHF-fr-CH]_-;_-* "-" [$CHF-fr-CH]_-;_-@_-</rpv>
    </rSty>
    <rSty dxfid="0">
      <rpv i="0" xml:space="preserve">_ [$₹-as-IN] * #,##0_ ;_ [$₹-as-IN] * -#,##0_ ;_ [$₹-as-IN] * "-"_ ;_ @_ </rpv>
    </rSty>
    <rSty dxfid="0">
      <rpv i="0" xml:space="preserve">_ [$kr-smj-NO] * #,##0.00_ ;_ [$kr-smj-NO] * -#,##0.00_ ;_ [$kr-smj-NO] * "-"??_ ;_ @_ </rpv>
    </rSty>
    <rSty dxfid="0">
      <rpv i="0" xml:space="preserve">_ [$kr-smj-NO] * #,##0_ ;_ [$kr-smj-NO] * -#,##0_ ;_ [$kr-smj-NO] * "-"_ ;_ @_ </rpv>
    </rSty>
    <rSty dxfid="0">
      <rpv i="0">_-[$$-arn-CL] * #,##0.00_-;-[$$-arn-CL] * #,##0.00_-;_-[$$-arn-CL] * "-"??_-;_-@_-</rpv>
    </rSty>
    <rSty dxfid="0">
      <rpv i="0">_-[$$-arn-CL] * #,##0_-;-[$$-arn-CL] * #,##0_-;_-[$$-arn-CL] * "-"_-;_-@_-</rpv>
    </rSty>
    <rSty dxfid="0">
      <rpv i="0">_-* #,##0.00 [$kr-fo-FO]_-;-* #,##0.00 [$kr-fo-FO]_-;_-* "-"?? [$kr-fo-FO]_-;_-@_-</rpv>
    </rSty>
    <rSty dxfid="0">
      <rpv i="0">_-* #,##0 [$kr-fo-FO]_-;-* #,##0 [$kr-fo-FO]_-;_-* "-" [$kr-fo-FO]_-;_-@_-</rpv>
    </rSty>
    <rSty dxfid="7">
      <rpv i="0">_(* #,##0.00_);_(* (#,##0.00);_(* "-"??_);_(@_)</rpv>
    </rSty>
    <rSty dxfid="0">
      <rpv i="0">_-[$£-en-GB]* #,##0_-;-[$£-en-GB]* #,##0_-;_-[$£-en-GB]* "-"_-;_-@_-</rpv>
    </rSty>
    <rSty dxfid="0">
      <rpv i="0">_-* #,##0 [$kr-smj-SE]_-;-* #,##0 [$kr-smj-SE]_-;_-* "-" [$kr-smj-SE]_-;_-@_-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n.wikipedia.org/wiki/Market_share_of_personal_computer_vendors"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youtu.be/NFc3oU_wq7I?si=cXO--_32LxcJvUnt&amp;t=43" TargetMode="External"/><Relationship Id="rId7" Type="http://schemas.openxmlformats.org/officeDocument/2006/relationships/drawing" Target="../drawings/drawing1.xml"/><Relationship Id="rId2" Type="http://schemas.openxmlformats.org/officeDocument/2006/relationships/hyperlink" Target="https://www.youtube.com/shorts/0oKijt2EAq0" TargetMode="External"/><Relationship Id="rId1" Type="http://schemas.openxmlformats.org/officeDocument/2006/relationships/hyperlink" Target="https://en.wikipedia.org/wiki/Space_launch_market_competition" TargetMode="External"/><Relationship Id="rId6" Type="http://schemas.openxmlformats.org/officeDocument/2006/relationships/hyperlink" Target="https://comptroller.defense.gov/Portals/45/Documents/defbudget/FY2023/FY2023_Budget_Request_Overview_Book.pdf" TargetMode="External"/><Relationship Id="rId5" Type="http://schemas.openxmlformats.org/officeDocument/2006/relationships/hyperlink" Target="https://en.wikipedia.org/wiki/Comparison_of_orbital_launch_systems" TargetMode="External"/><Relationship Id="rId4" Type="http://schemas.openxmlformats.org/officeDocument/2006/relationships/hyperlink" Target="https://youtu.be/NFc3oU_wq7I?si=eOm_xiiImpvxnMyu&amp;t=137" TargetMode="External"/><Relationship Id="rId9"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en.wikipedia.org/wiki/Market_share_of_personal_computer_vend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355FF-7483-4898-9BEA-4F34A0F1B118}">
  <dimension ref="A2:R41"/>
  <sheetViews>
    <sheetView topLeftCell="A7" workbookViewId="0">
      <selection activeCell="A24" sqref="A24:B41"/>
    </sheetView>
  </sheetViews>
  <sheetFormatPr defaultRowHeight="14.5"/>
  <cols>
    <col min="1" max="1" width="22.6328125" customWidth="1"/>
  </cols>
  <sheetData>
    <row r="2" spans="1:3" s="12" customFormat="1">
      <c r="A2" s="68" t="s">
        <v>2171</v>
      </c>
      <c r="C2" s="12" t="s">
        <v>2199</v>
      </c>
    </row>
    <row r="3" spans="1:3">
      <c r="A3" t="s">
        <v>32</v>
      </c>
      <c r="B3" t="s">
        <v>2175</v>
      </c>
    </row>
    <row r="4" spans="1:3">
      <c r="A4" t="s">
        <v>2173</v>
      </c>
      <c r="B4" t="s">
        <v>2176</v>
      </c>
    </row>
    <row r="5" spans="1:3">
      <c r="A5" t="s">
        <v>2174</v>
      </c>
      <c r="B5" t="s">
        <v>2177</v>
      </c>
      <c r="C5" t="s">
        <v>2200</v>
      </c>
    </row>
    <row r="11" spans="1:3" s="12" customFormat="1">
      <c r="A11" s="68" t="s">
        <v>2172</v>
      </c>
      <c r="C11" s="12" t="s">
        <v>2199</v>
      </c>
    </row>
    <row r="12" spans="1:3">
      <c r="A12" t="s">
        <v>2178</v>
      </c>
      <c r="B12" t="s">
        <v>2187</v>
      </c>
    </row>
    <row r="13" spans="1:3">
      <c r="A13" t="s">
        <v>2179</v>
      </c>
      <c r="B13" t="s">
        <v>2188</v>
      </c>
    </row>
    <row r="14" spans="1:3">
      <c r="A14" t="s">
        <v>2180</v>
      </c>
      <c r="B14" t="s">
        <v>2191</v>
      </c>
    </row>
    <row r="15" spans="1:3">
      <c r="A15" t="s">
        <v>2181</v>
      </c>
      <c r="B15" t="s">
        <v>2189</v>
      </c>
    </row>
    <row r="16" spans="1:3">
      <c r="A16" t="s">
        <v>2182</v>
      </c>
      <c r="B16" t="s">
        <v>2192</v>
      </c>
    </row>
    <row r="17" spans="1:18">
      <c r="A17" t="s">
        <v>2183</v>
      </c>
      <c r="B17" t="s">
        <v>2193</v>
      </c>
    </row>
    <row r="18" spans="1:18">
      <c r="A18" t="s">
        <v>2184</v>
      </c>
      <c r="B18" t="s">
        <v>2194</v>
      </c>
    </row>
    <row r="19" spans="1:18">
      <c r="A19" t="s">
        <v>2195</v>
      </c>
      <c r="B19" t="s">
        <v>2190</v>
      </c>
    </row>
    <row r="20" spans="1:18">
      <c r="A20" t="s">
        <v>2185</v>
      </c>
      <c r="B20" t="s">
        <v>2196</v>
      </c>
    </row>
    <row r="21" spans="1:18">
      <c r="A21" t="s">
        <v>2186</v>
      </c>
      <c r="B21" t="s">
        <v>2197</v>
      </c>
    </row>
    <row r="23" spans="1:18" s="12" customFormat="1">
      <c r="A23" s="68" t="s">
        <v>2198</v>
      </c>
      <c r="C23" s="12" t="s">
        <v>2199</v>
      </c>
      <c r="D23" s="67" t="s">
        <v>2220</v>
      </c>
      <c r="E23" s="12">
        <v>2010</v>
      </c>
      <c r="F23" s="12">
        <f>E23+1</f>
        <v>2011</v>
      </c>
      <c r="G23" s="12">
        <f t="shared" ref="G23:R23" si="0">F23+1</f>
        <v>2012</v>
      </c>
      <c r="H23" s="12">
        <f t="shared" si="0"/>
        <v>2013</v>
      </c>
      <c r="I23" s="12">
        <f t="shared" si="0"/>
        <v>2014</v>
      </c>
      <c r="J23" s="12">
        <f t="shared" si="0"/>
        <v>2015</v>
      </c>
      <c r="K23" s="12">
        <f t="shared" si="0"/>
        <v>2016</v>
      </c>
      <c r="L23" s="12">
        <f t="shared" si="0"/>
        <v>2017</v>
      </c>
      <c r="M23" s="12">
        <f t="shared" si="0"/>
        <v>2018</v>
      </c>
      <c r="N23" s="12">
        <f t="shared" si="0"/>
        <v>2019</v>
      </c>
      <c r="O23" s="12">
        <f t="shared" si="0"/>
        <v>2020</v>
      </c>
      <c r="P23" s="12">
        <f t="shared" si="0"/>
        <v>2021</v>
      </c>
      <c r="Q23" s="12">
        <f t="shared" si="0"/>
        <v>2022</v>
      </c>
      <c r="R23" s="12">
        <f t="shared" si="0"/>
        <v>2023</v>
      </c>
    </row>
    <row r="24" spans="1:18" s="69" customFormat="1">
      <c r="A24" s="69" t="s">
        <v>2201</v>
      </c>
      <c r="B24" s="69" t="s">
        <v>179</v>
      </c>
      <c r="E24" s="69" t="s">
        <v>2217</v>
      </c>
      <c r="F24" s="69" t="s">
        <v>2217</v>
      </c>
      <c r="G24" s="69" t="s">
        <v>2217</v>
      </c>
      <c r="H24" s="69" t="s">
        <v>2217</v>
      </c>
      <c r="I24" s="69" t="s">
        <v>2217</v>
      </c>
      <c r="J24" s="69">
        <v>7.1999999999999995E-2</v>
      </c>
      <c r="K24" s="69">
        <v>6.9000000000000006E-2</v>
      </c>
      <c r="L24" s="69">
        <v>7.3999999999999996E-2</v>
      </c>
      <c r="M24" s="69">
        <v>6.9000000000000006E-2</v>
      </c>
      <c r="N24" s="69">
        <v>7.0000000000000007E-2</v>
      </c>
      <c r="O24" s="69">
        <v>7.0999999999999994E-2</v>
      </c>
      <c r="P24" s="69">
        <v>7.5999999999999998E-2</v>
      </c>
      <c r="Q24" s="69">
        <v>9.8000000000000004E-2</v>
      </c>
    </row>
    <row r="25" spans="1:18" s="69" customFormat="1">
      <c r="A25" s="69" t="s">
        <v>2202</v>
      </c>
      <c r="B25" s="69" t="s">
        <v>2213</v>
      </c>
      <c r="E25" s="69" t="s">
        <v>2217</v>
      </c>
      <c r="F25" s="69" t="s">
        <v>2217</v>
      </c>
      <c r="G25" s="69" t="s">
        <v>2217</v>
      </c>
      <c r="H25" s="69" t="s">
        <v>2217</v>
      </c>
      <c r="I25" s="69" t="s">
        <v>2217</v>
      </c>
      <c r="J25" s="69" t="s">
        <v>2217</v>
      </c>
      <c r="K25" s="69" t="s">
        <v>2217</v>
      </c>
      <c r="L25" s="69" t="s">
        <v>2217</v>
      </c>
      <c r="M25" s="69" t="s">
        <v>2217</v>
      </c>
      <c r="N25" s="69" t="s">
        <v>2217</v>
      </c>
      <c r="O25" s="69" t="s">
        <v>2217</v>
      </c>
      <c r="P25" s="69" t="s">
        <v>2217</v>
      </c>
      <c r="Q25" s="69" t="s">
        <v>2217</v>
      </c>
    </row>
    <row r="26" spans="1:18" s="69" customFormat="1">
      <c r="A26" s="69" t="s">
        <v>2211</v>
      </c>
      <c r="B26" s="69" t="s">
        <v>194</v>
      </c>
      <c r="E26" s="69">
        <v>0.12</v>
      </c>
      <c r="F26" s="69">
        <v>0.11700000000000001</v>
      </c>
      <c r="G26" s="69">
        <v>0.107</v>
      </c>
      <c r="H26" s="69">
        <v>0.11600000000000001</v>
      </c>
      <c r="I26" s="69">
        <v>0.128</v>
      </c>
      <c r="J26" s="69">
        <v>0.13600000000000001</v>
      </c>
      <c r="K26" s="69">
        <v>0.14599999999999999</v>
      </c>
      <c r="L26" s="69">
        <v>0.152</v>
      </c>
      <c r="M26" s="69">
        <v>0.16200000000000001</v>
      </c>
      <c r="N26" s="69">
        <v>0.16800000000000001</v>
      </c>
      <c r="O26" s="69">
        <v>0.16400000000000001</v>
      </c>
      <c r="P26" s="69">
        <v>0.17599999999999999</v>
      </c>
      <c r="Q26" s="69">
        <v>0.17499999999999999</v>
      </c>
    </row>
    <row r="27" spans="1:18" s="69" customFormat="1">
      <c r="A27" s="69" t="s">
        <v>2212</v>
      </c>
      <c r="B27" s="69" t="s">
        <v>2214</v>
      </c>
      <c r="E27" s="69" t="s">
        <v>2217</v>
      </c>
      <c r="F27" s="69" t="s">
        <v>2217</v>
      </c>
      <c r="G27" s="69" t="s">
        <v>2217</v>
      </c>
      <c r="H27" s="69" t="s">
        <v>2217</v>
      </c>
      <c r="I27" s="69" t="s">
        <v>2217</v>
      </c>
      <c r="J27" s="69" t="s">
        <v>2217</v>
      </c>
      <c r="K27" s="69" t="s">
        <v>2217</v>
      </c>
      <c r="L27" s="69" t="s">
        <v>2217</v>
      </c>
      <c r="M27" s="69" t="s">
        <v>2217</v>
      </c>
      <c r="N27" s="69" t="s">
        <v>2217</v>
      </c>
      <c r="O27" s="69" t="s">
        <v>2217</v>
      </c>
      <c r="P27" s="69" t="s">
        <v>2217</v>
      </c>
      <c r="Q27" s="69" t="s">
        <v>2217</v>
      </c>
    </row>
    <row r="28" spans="1:18" s="69" customFormat="1">
      <c r="A28" s="69" t="s">
        <v>202</v>
      </c>
      <c r="E28" s="69">
        <v>0.109</v>
      </c>
      <c r="F28" s="69">
        <v>0.125</v>
      </c>
      <c r="G28" s="69">
        <v>0.14899999999999999</v>
      </c>
      <c r="H28" s="69">
        <v>0.16900000000000001</v>
      </c>
      <c r="I28" s="69">
        <v>0.188</v>
      </c>
      <c r="J28" s="69">
        <v>0.19800000000000001</v>
      </c>
      <c r="K28" s="69">
        <v>0.20699999999999999</v>
      </c>
      <c r="L28" s="69">
        <v>0.20799999999999999</v>
      </c>
      <c r="M28" s="69">
        <v>0.22500000000000001</v>
      </c>
      <c r="N28" s="69">
        <v>0.24099999999999999</v>
      </c>
      <c r="O28" s="69">
        <v>0.246</v>
      </c>
      <c r="P28" s="69">
        <v>0.247</v>
      </c>
      <c r="Q28" s="69">
        <v>0.24099999999999999</v>
      </c>
    </row>
    <row r="29" spans="1:18" s="69" customFormat="1">
      <c r="A29" s="69" t="s">
        <v>2203</v>
      </c>
      <c r="E29" s="69">
        <v>5.3999999999999999E-2</v>
      </c>
      <c r="F29" s="69">
        <v>5.7000000000000002E-2</v>
      </c>
      <c r="G29" s="69">
        <v>6.9000000000000006E-2</v>
      </c>
      <c r="H29" s="69">
        <v>6.6000000000000003E-2</v>
      </c>
      <c r="I29" s="69">
        <v>7.1999999999999995E-2</v>
      </c>
      <c r="J29" s="69">
        <v>7.2999999999999995E-2</v>
      </c>
      <c r="K29" s="69">
        <v>7.5999999999999998E-2</v>
      </c>
      <c r="L29" s="69">
        <v>6.8000000000000005E-2</v>
      </c>
      <c r="M29" s="69" t="s">
        <v>2217</v>
      </c>
      <c r="N29" s="69" t="s">
        <v>2217</v>
      </c>
      <c r="O29" s="69" t="s">
        <v>2217</v>
      </c>
      <c r="P29" s="69" t="s">
        <v>2217</v>
      </c>
      <c r="Q29" s="69">
        <v>7.1999999999999995E-2</v>
      </c>
    </row>
    <row r="30" spans="1:18" s="69" customFormat="1">
      <c r="A30" s="69" t="s">
        <v>2204</v>
      </c>
      <c r="E30" s="69">
        <v>0.13900000000000001</v>
      </c>
      <c r="F30" s="69">
        <v>0.108</v>
      </c>
      <c r="G30" s="69">
        <v>0.10199999999999999</v>
      </c>
      <c r="H30" s="69">
        <v>0.08</v>
      </c>
      <c r="I30" s="69">
        <v>7.9000000000000001E-2</v>
      </c>
      <c r="J30" s="69" t="s">
        <v>2217</v>
      </c>
      <c r="K30" s="69" t="s">
        <v>2217</v>
      </c>
      <c r="L30" s="69" t="s">
        <v>2217</v>
      </c>
      <c r="M30" s="69">
        <v>6.0999999999999999E-2</v>
      </c>
      <c r="N30" s="69">
        <v>5.6000000000000001E-2</v>
      </c>
      <c r="O30" s="69">
        <v>7.2999999999999995E-2</v>
      </c>
      <c r="P30" s="69">
        <v>7.1999999999999995E-2</v>
      </c>
      <c r="Q30" s="69" t="s">
        <v>2217</v>
      </c>
    </row>
    <row r="31" spans="1:18" s="69" customFormat="1">
      <c r="A31" s="69" t="s">
        <v>47</v>
      </c>
      <c r="B31" s="69" t="s">
        <v>47</v>
      </c>
      <c r="E31" s="69" t="s">
        <v>2217</v>
      </c>
      <c r="F31" s="69" t="s">
        <v>2217</v>
      </c>
      <c r="G31" s="69" t="s">
        <v>2217</v>
      </c>
      <c r="H31" s="69" t="s">
        <v>2217</v>
      </c>
      <c r="I31" s="69" t="s">
        <v>2217</v>
      </c>
      <c r="J31" s="69" t="s">
        <v>2217</v>
      </c>
      <c r="K31" s="69" t="s">
        <v>2217</v>
      </c>
      <c r="L31" s="69" t="s">
        <v>2217</v>
      </c>
      <c r="M31" s="69" t="s">
        <v>2217</v>
      </c>
      <c r="N31" s="69" t="s">
        <v>2217</v>
      </c>
      <c r="O31" s="69" t="s">
        <v>2217</v>
      </c>
      <c r="P31" s="69" t="s">
        <v>2217</v>
      </c>
      <c r="Q31" s="69" t="s">
        <v>2217</v>
      </c>
    </row>
    <row r="32" spans="1:18" s="69" customFormat="1">
      <c r="A32" s="69" t="s">
        <v>2206</v>
      </c>
      <c r="B32" s="69" t="s">
        <v>191</v>
      </c>
      <c r="E32" s="69">
        <v>0.17899999999999999</v>
      </c>
      <c r="F32" s="69">
        <v>0.16600000000000001</v>
      </c>
      <c r="G32" s="69">
        <v>0.161</v>
      </c>
      <c r="H32" s="69">
        <v>0.16200000000000001</v>
      </c>
      <c r="I32" s="69">
        <v>0.17499999999999999</v>
      </c>
      <c r="J32" s="69">
        <v>0.182</v>
      </c>
      <c r="K32" s="69">
        <v>0.19400000000000001</v>
      </c>
      <c r="L32" s="69">
        <v>0.21</v>
      </c>
      <c r="M32" s="69">
        <v>0.217</v>
      </c>
      <c r="N32" s="69">
        <v>0.221</v>
      </c>
      <c r="O32" s="69">
        <v>0.221</v>
      </c>
      <c r="P32" s="69">
        <v>0.218</v>
      </c>
      <c r="Q32" s="69">
        <v>0.19400000000000001</v>
      </c>
    </row>
    <row r="33" spans="1:18" s="69" customFormat="1">
      <c r="A33" s="69" t="s">
        <v>2205</v>
      </c>
      <c r="B33" s="69" t="s">
        <v>2215</v>
      </c>
      <c r="E33" s="69" t="s">
        <v>2217</v>
      </c>
      <c r="F33" s="69" t="s">
        <v>2217</v>
      </c>
      <c r="G33" s="69" t="s">
        <v>2217</v>
      </c>
      <c r="H33" s="69" t="s">
        <v>2217</v>
      </c>
      <c r="I33" s="69" t="s">
        <v>2217</v>
      </c>
      <c r="J33" s="69" t="s">
        <v>2217</v>
      </c>
      <c r="K33" s="69" t="s">
        <v>2217</v>
      </c>
      <c r="L33" s="69" t="s">
        <v>2217</v>
      </c>
      <c r="M33" s="69" t="s">
        <v>2217</v>
      </c>
      <c r="N33" s="69" t="s">
        <v>2217</v>
      </c>
      <c r="O33" s="69" t="s">
        <v>2217</v>
      </c>
      <c r="P33" s="69" t="s">
        <v>2217</v>
      </c>
    </row>
    <row r="34" spans="1:18" s="69" customFormat="1">
      <c r="A34" s="69" t="s">
        <v>10</v>
      </c>
      <c r="E34" s="69" t="s">
        <v>2217</v>
      </c>
      <c r="F34" s="69" t="s">
        <v>2217</v>
      </c>
      <c r="G34" s="69" t="s">
        <v>2217</v>
      </c>
      <c r="H34" s="69" t="s">
        <v>2217</v>
      </c>
      <c r="I34" s="69" t="s">
        <v>2217</v>
      </c>
      <c r="J34" s="69" t="s">
        <v>2217</v>
      </c>
      <c r="K34" s="69" t="s">
        <v>2217</v>
      </c>
      <c r="L34" s="69" t="s">
        <v>2217</v>
      </c>
      <c r="M34" s="69" t="s">
        <v>2217</v>
      </c>
      <c r="N34" s="69" t="s">
        <v>2217</v>
      </c>
      <c r="O34" s="69" t="s">
        <v>2217</v>
      </c>
      <c r="P34" s="69" t="s">
        <v>2217</v>
      </c>
    </row>
    <row r="35" spans="1:18" s="69" customFormat="1">
      <c r="A35" s="69" t="s">
        <v>2207</v>
      </c>
      <c r="E35" s="69" t="s">
        <v>2217</v>
      </c>
      <c r="F35" s="69" t="s">
        <v>2217</v>
      </c>
      <c r="G35" s="69" t="s">
        <v>2217</v>
      </c>
      <c r="H35" s="69" t="s">
        <v>2217</v>
      </c>
      <c r="I35" s="69" t="s">
        <v>2217</v>
      </c>
      <c r="J35" s="69" t="s">
        <v>2217</v>
      </c>
      <c r="K35" s="69" t="s">
        <v>2217</v>
      </c>
      <c r="L35" s="69" t="s">
        <v>2217</v>
      </c>
      <c r="M35" s="69" t="s">
        <v>2217</v>
      </c>
      <c r="N35" s="69" t="s">
        <v>2217</v>
      </c>
      <c r="O35" s="69" t="s">
        <v>2217</v>
      </c>
      <c r="P35" s="69" t="s">
        <v>2217</v>
      </c>
    </row>
    <row r="36" spans="1:18" s="69" customFormat="1">
      <c r="A36" s="69" t="s">
        <v>9</v>
      </c>
      <c r="E36" s="69" t="s">
        <v>2217</v>
      </c>
      <c r="F36" s="69" t="s">
        <v>2217</v>
      </c>
      <c r="G36" s="69" t="s">
        <v>2217</v>
      </c>
      <c r="H36" s="69" t="s">
        <v>2217</v>
      </c>
      <c r="I36" s="69" t="s">
        <v>2217</v>
      </c>
      <c r="J36" s="69" t="s">
        <v>2217</v>
      </c>
      <c r="K36" s="69" t="s">
        <v>2217</v>
      </c>
      <c r="L36" s="69" t="s">
        <v>2217</v>
      </c>
      <c r="M36" s="69" t="s">
        <v>2217</v>
      </c>
      <c r="N36" s="69" t="s">
        <v>2217</v>
      </c>
      <c r="O36" s="69" t="s">
        <v>2217</v>
      </c>
      <c r="P36" s="69" t="s">
        <v>2217</v>
      </c>
    </row>
    <row r="37" spans="1:18" s="69" customFormat="1">
      <c r="A37" s="69" t="s">
        <v>2208</v>
      </c>
      <c r="E37" s="69" t="s">
        <v>2217</v>
      </c>
      <c r="F37" s="69" t="s">
        <v>2217</v>
      </c>
      <c r="G37" s="69" t="s">
        <v>2217</v>
      </c>
      <c r="H37" s="69" t="s">
        <v>2217</v>
      </c>
      <c r="I37" s="69" t="s">
        <v>2217</v>
      </c>
      <c r="J37" s="69" t="s">
        <v>2217</v>
      </c>
      <c r="K37" s="69" t="s">
        <v>2217</v>
      </c>
      <c r="L37" s="69" t="s">
        <v>2217</v>
      </c>
      <c r="M37" s="69" t="s">
        <v>2217</v>
      </c>
      <c r="N37" s="69" t="s">
        <v>2217</v>
      </c>
      <c r="O37" s="69" t="s">
        <v>2217</v>
      </c>
      <c r="P37" s="69" t="s">
        <v>2217</v>
      </c>
    </row>
    <row r="38" spans="1:18" s="69" customFormat="1">
      <c r="A38" s="69" t="s">
        <v>2209</v>
      </c>
      <c r="E38" s="69" t="s">
        <v>2217</v>
      </c>
      <c r="F38" s="69" t="s">
        <v>2217</v>
      </c>
      <c r="G38" s="69" t="s">
        <v>2217</v>
      </c>
      <c r="H38" s="69" t="s">
        <v>2217</v>
      </c>
      <c r="I38" s="69" t="s">
        <v>2217</v>
      </c>
      <c r="J38" s="69" t="s">
        <v>2217</v>
      </c>
      <c r="K38" s="69" t="s">
        <v>2217</v>
      </c>
      <c r="L38" s="69" t="s">
        <v>2217</v>
      </c>
      <c r="M38" s="69" t="s">
        <v>2217</v>
      </c>
      <c r="N38" s="69" t="s">
        <v>2217</v>
      </c>
      <c r="O38" s="69" t="s">
        <v>2217</v>
      </c>
      <c r="P38" s="69" t="s">
        <v>2217</v>
      </c>
    </row>
    <row r="39" spans="1:18" s="69" customFormat="1">
      <c r="A39" s="69" t="s">
        <v>2210</v>
      </c>
      <c r="B39" s="69" t="s">
        <v>2216</v>
      </c>
      <c r="E39" s="69" t="s">
        <v>2217</v>
      </c>
      <c r="F39" s="69" t="s">
        <v>2217</v>
      </c>
      <c r="G39" s="69" t="s">
        <v>2217</v>
      </c>
      <c r="H39" s="69" t="s">
        <v>2217</v>
      </c>
      <c r="I39" s="69" t="s">
        <v>2217</v>
      </c>
      <c r="J39" s="69" t="s">
        <v>2217</v>
      </c>
      <c r="K39" s="69" t="s">
        <v>2217</v>
      </c>
      <c r="L39" s="69" t="s">
        <v>2217</v>
      </c>
      <c r="M39" s="69" t="s">
        <v>2217</v>
      </c>
      <c r="N39" s="69" t="s">
        <v>2217</v>
      </c>
      <c r="O39" s="69" t="s">
        <v>2217</v>
      </c>
      <c r="P39" s="69" t="s">
        <v>2217</v>
      </c>
    </row>
    <row r="40" spans="1:18" s="70" customFormat="1">
      <c r="A40" s="70" t="s">
        <v>2218</v>
      </c>
      <c r="E40" s="70">
        <v>0.4</v>
      </c>
      <c r="F40" s="70">
        <v>0.42799999999999999</v>
      </c>
      <c r="G40" s="70">
        <v>0.41199999999999998</v>
      </c>
      <c r="H40" s="70">
        <v>0.40699999999999997</v>
      </c>
      <c r="I40" s="70">
        <v>0.35699999999999998</v>
      </c>
      <c r="J40" s="70">
        <v>0.33900000000000002</v>
      </c>
      <c r="K40" s="70">
        <v>0.307</v>
      </c>
      <c r="L40" s="70">
        <v>0.28799999999999998</v>
      </c>
      <c r="M40" s="70">
        <v>0.26600000000000001</v>
      </c>
      <c r="N40" s="70">
        <v>0.24399999999999999</v>
      </c>
      <c r="O40" s="70">
        <v>0.22500000000000001</v>
      </c>
      <c r="P40" s="70">
        <v>0.21099999999999999</v>
      </c>
      <c r="Q40" s="70">
        <v>0.22</v>
      </c>
    </row>
    <row r="41" spans="1:18">
      <c r="A41" s="69" t="s">
        <v>2219</v>
      </c>
      <c r="E41" s="69">
        <f>SUM(E24:E40)</f>
        <v>1.0009999999999999</v>
      </c>
      <c r="F41" s="69">
        <f t="shared" ref="F41:R41" si="1">SUM(F24:F40)</f>
        <v>1.0009999999999999</v>
      </c>
      <c r="G41" s="69">
        <f t="shared" si="1"/>
        <v>1</v>
      </c>
      <c r="H41" s="69">
        <f t="shared" si="1"/>
        <v>1</v>
      </c>
      <c r="I41" s="69">
        <f t="shared" si="1"/>
        <v>0.999</v>
      </c>
      <c r="J41" s="69">
        <f t="shared" si="1"/>
        <v>1</v>
      </c>
      <c r="K41" s="69">
        <f t="shared" si="1"/>
        <v>0.99899999999999989</v>
      </c>
      <c r="L41" s="69">
        <f t="shared" si="1"/>
        <v>1</v>
      </c>
      <c r="M41" s="69">
        <f t="shared" si="1"/>
        <v>1</v>
      </c>
      <c r="N41" s="69">
        <f t="shared" si="1"/>
        <v>1</v>
      </c>
      <c r="O41" s="69">
        <f t="shared" si="1"/>
        <v>0.99999999999999989</v>
      </c>
      <c r="P41" s="69">
        <f t="shared" si="1"/>
        <v>0.99999999999999989</v>
      </c>
      <c r="Q41" s="69">
        <f t="shared" si="1"/>
        <v>1</v>
      </c>
      <c r="R41" s="69">
        <f t="shared" si="1"/>
        <v>0</v>
      </c>
    </row>
  </sheetData>
  <hyperlinks>
    <hyperlink ref="A2" location="'Aerospace &amp; Defense'!A1" display="Aerospace &amp; Defense" xr:uid="{BAE8B2D6-22D9-41E6-937D-DB826716D506}"/>
    <hyperlink ref="A11" location="Crypto!A1" display="Crypto" xr:uid="{8220BB6B-B6A3-4F0E-B583-AFD8E700CAFC}"/>
    <hyperlink ref="A23" location="'Electronic-Computers'!A1" display="Electronic Computer" xr:uid="{2A206A45-F801-4A88-8B1B-2294BF31D9F1}"/>
    <hyperlink ref="D23" r:id="rId1" xr:uid="{C6AFA8EE-ABAB-44E7-94F7-B135933D5486}"/>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07ECC-AA13-4231-A3BC-DBD27E7C710A}">
  <dimension ref="A1:W116"/>
  <sheetViews>
    <sheetView tabSelected="1" topLeftCell="A79" workbookViewId="0">
      <selection activeCell="B113" sqref="B113"/>
    </sheetView>
  </sheetViews>
  <sheetFormatPr defaultRowHeight="14.5"/>
  <cols>
    <col min="2" max="2" width="23.54296875" customWidth="1"/>
    <col min="3" max="3" width="18.81640625" customWidth="1"/>
    <col min="4" max="4" width="10.26953125" customWidth="1"/>
    <col min="6" max="6" width="10.36328125" customWidth="1"/>
    <col min="19" max="19" width="9.81640625" bestFit="1" customWidth="1"/>
  </cols>
  <sheetData>
    <row r="1" spans="1:7">
      <c r="A1" s="66" t="s">
        <v>2170</v>
      </c>
    </row>
    <row r="2" spans="1:7">
      <c r="B2" t="s">
        <v>0</v>
      </c>
      <c r="C2" t="s">
        <v>1</v>
      </c>
      <c r="D2" t="s">
        <v>2304</v>
      </c>
      <c r="E2" t="s">
        <v>2</v>
      </c>
      <c r="F2" t="s">
        <v>29</v>
      </c>
      <c r="G2" s="14" t="s">
        <v>30</v>
      </c>
    </row>
    <row r="3" spans="1:7" s="12" customFormat="1">
      <c r="B3" s="12" t="s">
        <v>31</v>
      </c>
      <c r="G3" s="15"/>
    </row>
    <row r="4" spans="1:7">
      <c r="B4" t="s">
        <v>32</v>
      </c>
      <c r="C4" t="s">
        <v>2175</v>
      </c>
      <c r="D4" t="e" vm="1">
        <v>#VALUE!</v>
      </c>
      <c r="E4" s="1" cm="1">
        <f t="array" ref="E4">_FV(D4,"Price")</f>
        <v>1.85</v>
      </c>
      <c r="F4" s="2" cm="1">
        <f t="array" ref="F4">_FV(D4,"Market cap",TRUE)/1000000</f>
        <v>34.064937999999998</v>
      </c>
      <c r="G4" s="14" cm="1">
        <f t="array" ref="G4">_FV(D4,"Shares outstanding",TRUE)/1000000</f>
        <v>18.41348</v>
      </c>
    </row>
    <row r="5" spans="1:7">
      <c r="B5" t="s">
        <v>33</v>
      </c>
      <c r="C5" t="s">
        <v>2176</v>
      </c>
      <c r="D5" t="e" vm="2">
        <v>#VALUE!</v>
      </c>
      <c r="E5" s="1" cm="1">
        <f t="array" ref="E5">_FV(D5,"Price")</f>
        <v>4.38</v>
      </c>
      <c r="F5" s="2" cm="1">
        <f t="array" ref="F5">_FV(D5,"Market cap",TRUE)/1000000</f>
        <v>2116.9705079999999</v>
      </c>
      <c r="G5" s="14" cm="1">
        <f t="array" ref="G5">_FV(D5,"Shares outstanding",TRUE)/1000000</f>
        <v>483.32659999999998</v>
      </c>
    </row>
    <row r="6" spans="1:7">
      <c r="B6" t="s">
        <v>34</v>
      </c>
      <c r="C6" t="s">
        <v>2177</v>
      </c>
      <c r="D6" t="e" vm="3">
        <v>#VALUE!</v>
      </c>
      <c r="E6" s="1" cm="1">
        <f t="array" ref="E6">_FV(D6,"Price")</f>
        <v>1.8</v>
      </c>
      <c r="F6" s="2" cm="1">
        <f t="array" ref="F6">_FV(D6,"Market cap",TRUE)/1000000</f>
        <v>660.84587999999997</v>
      </c>
      <c r="G6" s="14" cm="1">
        <f t="array" ref="G6">_FV(D6,"Shares outstanding",TRUE)/1000000</f>
        <v>367.13659999999999</v>
      </c>
    </row>
    <row r="7" spans="1:7" s="12" customFormat="1">
      <c r="B7" s="12" t="s">
        <v>35</v>
      </c>
      <c r="G7" s="15"/>
    </row>
    <row r="8" spans="1:7">
      <c r="B8" t="s">
        <v>2289</v>
      </c>
      <c r="C8" t="s">
        <v>2290</v>
      </c>
      <c r="D8" t="e" vm="4">
        <v>#VALUE!</v>
      </c>
      <c r="E8" s="1" cm="1">
        <f t="array" ref="E8">_FV(D8,"Price")</f>
        <v>2.6</v>
      </c>
      <c r="F8" s="2" cm="1">
        <f t="array" ref="F8">_FV(D8,"Market cap",TRUE)/1000000</f>
        <v>742.71547999999996</v>
      </c>
      <c r="G8" s="14" cm="1">
        <f t="array" ref="G8">_FV(D8,"Shares outstanding",TRUE)/1000000</f>
        <v>285.65980000000002</v>
      </c>
    </row>
    <row r="9" spans="1:7">
      <c r="G9" s="14"/>
    </row>
    <row r="10" spans="1:7">
      <c r="G10" s="14"/>
    </row>
    <row r="11" spans="1:7">
      <c r="G11" s="14"/>
    </row>
    <row r="12" spans="1:7">
      <c r="G12" s="14"/>
    </row>
    <row r="13" spans="1:7">
      <c r="G13" s="14"/>
    </row>
    <row r="14" spans="1:7">
      <c r="G14" s="14"/>
    </row>
    <row r="15" spans="1:7">
      <c r="G15" s="14"/>
    </row>
    <row r="16" spans="1:7" s="12" customFormat="1">
      <c r="B16" s="12" t="s">
        <v>2291</v>
      </c>
      <c r="G16" s="15"/>
    </row>
    <row r="17" spans="2:21">
      <c r="B17" t="s">
        <v>2292</v>
      </c>
      <c r="C17" t="s">
        <v>240</v>
      </c>
      <c r="D17" t="e" vm="5">
        <v>#VALUE!</v>
      </c>
      <c r="E17" s="1" cm="1">
        <f t="array" ref="E17">_FV(D17,"Price")</f>
        <v>191.68</v>
      </c>
      <c r="F17" s="2" cm="1">
        <f t="array" ref="F17">_FV(D17,"Market cap",TRUE)/1000000</f>
        <v>115622.06604799999</v>
      </c>
      <c r="G17" s="14" cm="1">
        <f t="array" ref="G17">_FV(D17,"Shares outstanding",TRUE)/1000000</f>
        <v>603.20360000000005</v>
      </c>
    </row>
    <row r="18" spans="2:21">
      <c r="B18" t="s">
        <v>2293</v>
      </c>
      <c r="C18" t="s">
        <v>228</v>
      </c>
      <c r="D18" t="e" vm="6">
        <v>#VALUE!</v>
      </c>
      <c r="E18" s="1" cm="1">
        <f t="array" ref="E18">_FV(D18,"Price")</f>
        <v>408.96</v>
      </c>
      <c r="F18" s="2" cm="1">
        <f t="array" ref="F18">_FV(D18,"Market cap",TRUE)/1000000</f>
        <v>102989.01024</v>
      </c>
      <c r="G18" s="14" cm="1">
        <f t="array" ref="G18">_FV(D18,"Shares outstanding",TRUE)/1000000</f>
        <v>251.83150000000001</v>
      </c>
    </row>
    <row r="19" spans="2:21">
      <c r="B19" t="s">
        <v>2294</v>
      </c>
      <c r="C19" t="s">
        <v>254</v>
      </c>
      <c r="D19" t="e" vm="7">
        <v>#VALUE!</v>
      </c>
      <c r="E19" s="1" cm="1">
        <f t="array" ref="E19">_FV(D19,"Price")</f>
        <v>440.19</v>
      </c>
      <c r="F19" s="2" cm="1">
        <f t="array" ref="F19">_FV(D19,"Market cap",TRUE)/1000000</f>
        <v>66600.614942999993</v>
      </c>
      <c r="G19" s="14" cm="1">
        <f t="array" ref="G19">_FV(D19,"Shares outstanding",TRUE)/1000000</f>
        <v>151.2997</v>
      </c>
    </row>
    <row r="20" spans="2:21">
      <c r="B20" t="s">
        <v>2295</v>
      </c>
      <c r="C20" t="s">
        <v>218</v>
      </c>
      <c r="D20" t="e" vm="8">
        <v>#VALUE!</v>
      </c>
      <c r="E20" s="1" cm="1">
        <f t="array" ref="E20">_FV(D20,"Price")</f>
        <v>71.97</v>
      </c>
      <c r="F20" s="2" cm="1">
        <f t="array" ref="F20">_FV(D20,"Market cap",TRUE)/1000000</f>
        <v>104753.41455</v>
      </c>
      <c r="G20" s="14" cm="1">
        <f t="array" ref="G20">_FV(D20,"Shares outstanding",TRUE)/1000000</f>
        <v>1455.5150000000001</v>
      </c>
    </row>
    <row r="21" spans="2:21">
      <c r="B21" t="s">
        <v>2296</v>
      </c>
      <c r="C21" t="s">
        <v>256</v>
      </c>
      <c r="D21" t="e" vm="9">
        <v>#VALUE!</v>
      </c>
      <c r="E21" s="1" cm="1">
        <f t="array" ref="E21">_FV(D21,"Price")</f>
        <v>110.55</v>
      </c>
      <c r="F21" s="2" cm="1">
        <f t="array" ref="F21">_FV(D21,"Market cap",TRUE)/1000000</f>
        <v>120320.1879</v>
      </c>
      <c r="G21" s="14" cm="1">
        <f t="array" ref="G21">_FV(D21,"Shares outstanding",TRUE)/1000000</f>
        <v>1088.3779999999999</v>
      </c>
    </row>
    <row r="22" spans="2:21">
      <c r="B22" t="s">
        <v>2297</v>
      </c>
      <c r="C22" t="s">
        <v>273</v>
      </c>
      <c r="D22" t="e" vm="10">
        <v>#VALUE!</v>
      </c>
      <c r="E22" s="1" cm="1">
        <f t="array" ref="E22">_FV(D22,"Price")</f>
        <v>220.97</v>
      </c>
      <c r="F22" s="2" cm="1">
        <f t="array" ref="F22">_FV(D22,"Market cap",TRUE)/1000000</f>
        <v>60334.223321999998</v>
      </c>
      <c r="G22" s="14" cm="1">
        <f t="array" ref="G22">_FV(D22,"Shares outstanding",TRUE)/1000000</f>
        <v>273.04259999999999</v>
      </c>
      <c r="Q22" t="s">
        <v>2257</v>
      </c>
      <c r="R22">
        <v>0.4</v>
      </c>
    </row>
    <row r="23" spans="2:21">
      <c r="B23" t="s">
        <v>2298</v>
      </c>
      <c r="C23" t="s">
        <v>224</v>
      </c>
      <c r="D23" t="e" vm="11">
        <v>#VALUE!</v>
      </c>
      <c r="E23" s="1" cm="1">
        <f t="array" ref="E23">_FV(D23,"Price")</f>
        <v>184.74</v>
      </c>
      <c r="F23" s="2" cm="1">
        <f t="array" ref="F23">_FV(D23,"Market cap",TRUE)/1000000</f>
        <v>122660.229036</v>
      </c>
      <c r="G23" s="14" cm="1">
        <f t="array" ref="G23">_FV(D23,"Shares outstanding",TRUE)/1000000</f>
        <v>663.96140000000003</v>
      </c>
    </row>
    <row r="24" spans="2:21">
      <c r="B24" t="s">
        <v>2299</v>
      </c>
      <c r="C24" t="s">
        <v>555</v>
      </c>
      <c r="D24" t="e" vm="12">
        <v>#VALUE!</v>
      </c>
      <c r="E24" s="1" cm="1">
        <f t="array" ref="E24">_FV(D24,"Price")</f>
        <v>174.12</v>
      </c>
      <c r="F24" s="2" cm="1">
        <f t="array" ref="F24">_FV(D24,"Market cap",TRUE)/1000000</f>
        <v>32931.785724000001</v>
      </c>
      <c r="G24" s="14" cm="1">
        <f t="array" ref="G24">_FV(D24,"Shares outstanding",TRUE)/1000000</f>
        <v>189.1327</v>
      </c>
    </row>
    <row r="25" spans="2:21">
      <c r="B25" t="s">
        <v>2300</v>
      </c>
      <c r="C25" t="s">
        <v>410</v>
      </c>
      <c r="D25" t="e" vm="13">
        <v>#VALUE!</v>
      </c>
      <c r="E25" s="1" cm="1">
        <f t="array" ref="E25">_FV(D25,"Price")</f>
        <v>843.13</v>
      </c>
      <c r="F25" s="2" cm="1">
        <f t="array" ref="F25">_FV(D25,"Market cap",TRUE)/1000000</f>
        <v>46526.577689999998</v>
      </c>
      <c r="G25" s="14" cm="1">
        <f t="array" ref="G25">_FV(D25,"Shares outstanding",TRUE)/1000000</f>
        <v>55.183160000000001</v>
      </c>
    </row>
    <row r="26" spans="2:21">
      <c r="B26" t="s">
        <v>2301</v>
      </c>
      <c r="C26" t="s">
        <v>2305</v>
      </c>
      <c r="D26" t="e" vm="14">
        <v>#VALUE!</v>
      </c>
      <c r="E26" s="1" cm="1">
        <f t="array" ref="E26">_FV(D26,"Price")</f>
        <v>198.99</v>
      </c>
      <c r="F26" s="2" cm="1">
        <f t="array" ref="F26">_FV(D26,"Market cap",TRUE)/1000000</f>
        <v>14876.49041</v>
      </c>
      <c r="G26" s="14" cm="1">
        <f t="array" ref="G26">_FV(D26,"Shares outstanding",TRUE)/1000000</f>
        <v>74.759990000000002</v>
      </c>
    </row>
    <row r="27" spans="2:21">
      <c r="B27" t="s">
        <v>2302</v>
      </c>
      <c r="C27" t="s">
        <v>2306</v>
      </c>
      <c r="D27" t="e" vm="15">
        <v>#VALUE!</v>
      </c>
      <c r="E27" s="1" cm="1">
        <f t="array" ref="E27">_FV(D27,"Price")</f>
        <v>111.53</v>
      </c>
      <c r="F27" s="2" cm="1">
        <f t="array" ref="F27">_FV(D27,"Market cap",TRUE)/1000000</f>
        <v>2932.1727729999998</v>
      </c>
      <c r="G27" s="14" cm="1">
        <f t="array" ref="G27">_FV(D27,"Shares outstanding",TRUE)/1000000</f>
        <v>26.29044</v>
      </c>
    </row>
    <row r="28" spans="2:21">
      <c r="B28" t="s">
        <v>2303</v>
      </c>
      <c r="C28" t="s">
        <v>2307</v>
      </c>
      <c r="D28" t="e" vm="16">
        <v>#VALUE!</v>
      </c>
      <c r="E28" s="1" cm="1">
        <f t="array" ref="E28">_FV(D28,"Price")</f>
        <v>15.02</v>
      </c>
      <c r="F28" s="2" cm="1">
        <f t="array" ref="F28">_FV(D28,"Market cap",TRUE)/1000000</f>
        <v>1909.3620000000001</v>
      </c>
      <c r="G28" s="14" cm="1">
        <f t="array" ref="G28">_FV(D28,"Shares outstanding",TRUE)/1000000</f>
        <v>128.0592</v>
      </c>
    </row>
    <row r="29" spans="2:21">
      <c r="G29" s="14"/>
    </row>
    <row r="30" spans="2:21">
      <c r="G30" s="14"/>
      <c r="S30" s="82" t="s">
        <v>2256</v>
      </c>
      <c r="T30" s="73" t="s">
        <v>2256</v>
      </c>
      <c r="U30" s="73" t="s">
        <v>2256</v>
      </c>
    </row>
    <row r="31" spans="2:21" s="97" customFormat="1">
      <c r="B31" s="97" t="s">
        <v>2310</v>
      </c>
      <c r="G31" s="98"/>
      <c r="S31" s="99"/>
      <c r="T31" s="99"/>
      <c r="U31" s="99"/>
    </row>
    <row r="32" spans="2:21" s="94" customFormat="1">
      <c r="G32" s="95"/>
      <c r="S32" s="96"/>
      <c r="T32" s="96"/>
      <c r="U32" s="96"/>
    </row>
    <row r="33" spans="1:23" s="71" customFormat="1">
      <c r="A33" s="67" t="s">
        <v>2220</v>
      </c>
      <c r="B33" s="12" t="s">
        <v>2221</v>
      </c>
      <c r="C33" s="12" t="s">
        <v>2240</v>
      </c>
      <c r="D33" s="12" t="s">
        <v>2230</v>
      </c>
      <c r="E33" s="12" t="s">
        <v>2231</v>
      </c>
      <c r="F33" s="12">
        <v>2010</v>
      </c>
      <c r="G33" s="71">
        <f>F33+1</f>
        <v>2011</v>
      </c>
      <c r="H33" s="71">
        <f t="shared" ref="H33:U33" si="0">G33+1</f>
        <v>2012</v>
      </c>
      <c r="I33" s="71">
        <f t="shared" si="0"/>
        <v>2013</v>
      </c>
      <c r="J33" s="71">
        <f t="shared" si="0"/>
        <v>2014</v>
      </c>
      <c r="K33" s="71">
        <f t="shared" si="0"/>
        <v>2015</v>
      </c>
      <c r="L33" s="71">
        <f t="shared" si="0"/>
        <v>2016</v>
      </c>
      <c r="M33" s="71">
        <f t="shared" si="0"/>
        <v>2017</v>
      </c>
      <c r="N33" s="71">
        <f t="shared" si="0"/>
        <v>2018</v>
      </c>
      <c r="O33" s="71">
        <f t="shared" si="0"/>
        <v>2019</v>
      </c>
      <c r="P33" s="71">
        <f t="shared" si="0"/>
        <v>2020</v>
      </c>
      <c r="Q33" s="71">
        <f t="shared" si="0"/>
        <v>2021</v>
      </c>
      <c r="R33" s="71">
        <f t="shared" si="0"/>
        <v>2022</v>
      </c>
      <c r="S33" s="71">
        <f t="shared" si="0"/>
        <v>2023</v>
      </c>
      <c r="T33" s="71">
        <f t="shared" si="0"/>
        <v>2024</v>
      </c>
      <c r="U33" s="71">
        <f t="shared" si="0"/>
        <v>2025</v>
      </c>
      <c r="W33" s="71" t="s">
        <v>37</v>
      </c>
    </row>
    <row r="34" spans="1:23" s="72" customFormat="1">
      <c r="A34"/>
      <c r="B34" t="s">
        <v>2222</v>
      </c>
      <c r="C34" t="s">
        <v>2244</v>
      </c>
      <c r="D34" t="s">
        <v>2234</v>
      </c>
      <c r="E34">
        <v>1996</v>
      </c>
      <c r="F34">
        <v>12</v>
      </c>
      <c r="G34" s="72">
        <v>8</v>
      </c>
      <c r="H34" s="72">
        <v>12</v>
      </c>
      <c r="I34" s="72">
        <v>6</v>
      </c>
      <c r="J34" s="72">
        <v>10</v>
      </c>
      <c r="K34" s="72">
        <v>12</v>
      </c>
      <c r="L34" s="72">
        <v>10</v>
      </c>
      <c r="M34" s="72">
        <v>10</v>
      </c>
      <c r="N34" s="72">
        <v>9</v>
      </c>
      <c r="O34" s="72">
        <v>8</v>
      </c>
      <c r="P34" s="72">
        <v>7</v>
      </c>
      <c r="Q34" s="72">
        <v>4</v>
      </c>
      <c r="R34" s="72">
        <v>6</v>
      </c>
      <c r="W34" s="74">
        <f>SUM(F34:R34)</f>
        <v>114</v>
      </c>
    </row>
    <row r="35" spans="1:23" s="72" customFormat="1">
      <c r="A35"/>
      <c r="B35" t="s">
        <v>2223</v>
      </c>
      <c r="C35" t="s">
        <v>2245</v>
      </c>
      <c r="D35" t="s">
        <v>2235</v>
      </c>
      <c r="E35">
        <v>2001</v>
      </c>
      <c r="F35">
        <v>8</v>
      </c>
      <c r="G35" s="72">
        <v>7</v>
      </c>
      <c r="H35" s="72">
        <v>11</v>
      </c>
      <c r="I35" s="72">
        <v>8</v>
      </c>
      <c r="J35" s="72">
        <v>8</v>
      </c>
      <c r="K35" s="72">
        <v>7</v>
      </c>
      <c r="L35" s="72">
        <v>3</v>
      </c>
      <c r="M35" s="72">
        <v>3</v>
      </c>
      <c r="N35" s="72">
        <v>0</v>
      </c>
      <c r="O35" s="72">
        <v>3</v>
      </c>
      <c r="P35" s="72">
        <v>1</v>
      </c>
      <c r="Q35" s="72">
        <v>2</v>
      </c>
      <c r="R35" s="72">
        <v>1</v>
      </c>
      <c r="W35" s="74">
        <f>SUM(F35:R35)</f>
        <v>62</v>
      </c>
    </row>
    <row r="36" spans="1:23" s="72" customFormat="1">
      <c r="A36"/>
      <c r="B36" t="s">
        <v>2224</v>
      </c>
      <c r="C36" t="s">
        <v>2246</v>
      </c>
      <c r="D36" t="s">
        <v>2235</v>
      </c>
      <c r="E36">
        <v>2006</v>
      </c>
      <c r="F36">
        <v>1</v>
      </c>
      <c r="G36" s="72">
        <v>5</v>
      </c>
      <c r="H36" s="72">
        <v>4</v>
      </c>
      <c r="I36" s="72">
        <v>5</v>
      </c>
      <c r="J36" s="72">
        <v>8</v>
      </c>
      <c r="K36" s="72">
        <v>6</v>
      </c>
      <c r="L36" s="72">
        <v>5</v>
      </c>
      <c r="M36" s="72">
        <v>5</v>
      </c>
      <c r="N36" s="72">
        <v>5</v>
      </c>
      <c r="O36" s="72">
        <v>15</v>
      </c>
      <c r="P36" s="72">
        <v>15</v>
      </c>
      <c r="Q36" s="72">
        <v>22</v>
      </c>
      <c r="R36" s="72">
        <v>25</v>
      </c>
      <c r="W36" s="74">
        <f>SUM(F36:R36)</f>
        <v>121</v>
      </c>
    </row>
    <row r="37" spans="1:23" s="72" customFormat="1">
      <c r="A37"/>
      <c r="B37" t="s">
        <v>2250</v>
      </c>
      <c r="C37" t="s">
        <v>2247</v>
      </c>
      <c r="D37" t="s">
        <v>2236</v>
      </c>
      <c r="E37">
        <v>2007</v>
      </c>
      <c r="F37">
        <v>1</v>
      </c>
      <c r="G37" s="72">
        <v>2</v>
      </c>
      <c r="H37" s="72">
        <v>2</v>
      </c>
      <c r="I37" s="72">
        <v>2</v>
      </c>
      <c r="J37" s="72">
        <v>1</v>
      </c>
      <c r="K37" s="72">
        <v>3</v>
      </c>
      <c r="L37" s="72">
        <v>3</v>
      </c>
      <c r="M37" s="72">
        <v>2</v>
      </c>
      <c r="N37" s="72">
        <v>3</v>
      </c>
      <c r="O37" s="72">
        <v>3</v>
      </c>
      <c r="P37" s="72">
        <v>1</v>
      </c>
      <c r="Q37" s="72">
        <v>1</v>
      </c>
      <c r="R37" s="72">
        <v>3</v>
      </c>
      <c r="W37" s="74">
        <f>SUM(F37:R37)</f>
        <v>27</v>
      </c>
    </row>
    <row r="38" spans="1:23" s="80" customFormat="1">
      <c r="A38" s="13"/>
      <c r="B38" s="13" t="s">
        <v>2226</v>
      </c>
      <c r="C38" s="13" t="s">
        <v>2241</v>
      </c>
      <c r="D38" s="13" t="s">
        <v>2237</v>
      </c>
      <c r="E38" s="13">
        <v>2010</v>
      </c>
      <c r="F38" s="13">
        <v>0</v>
      </c>
      <c r="G38" s="80">
        <v>0</v>
      </c>
      <c r="H38" s="80">
        <v>0</v>
      </c>
      <c r="I38" s="80">
        <v>2</v>
      </c>
      <c r="J38" s="80">
        <v>4</v>
      </c>
      <c r="K38" s="80">
        <v>5</v>
      </c>
      <c r="L38" s="80">
        <v>8</v>
      </c>
      <c r="M38" s="80">
        <v>12</v>
      </c>
      <c r="N38" s="80">
        <v>16</v>
      </c>
      <c r="O38" s="80">
        <v>11</v>
      </c>
      <c r="P38" s="80">
        <v>26</v>
      </c>
      <c r="Q38" s="80">
        <v>31</v>
      </c>
      <c r="R38" s="80">
        <v>61</v>
      </c>
      <c r="W38" s="81">
        <f>SUM(F38:R38)</f>
        <v>176</v>
      </c>
    </row>
    <row r="39" spans="1:23" s="80" customFormat="1">
      <c r="A39" s="13"/>
      <c r="B39" s="13" t="s">
        <v>2227</v>
      </c>
      <c r="C39" s="13" t="s">
        <v>2242</v>
      </c>
      <c r="D39" s="13" t="s">
        <v>2238</v>
      </c>
      <c r="E39" s="13">
        <v>2017</v>
      </c>
      <c r="F39" s="13" t="s">
        <v>2217</v>
      </c>
      <c r="G39" s="80" t="s">
        <v>2217</v>
      </c>
      <c r="H39" s="80" t="s">
        <v>2217</v>
      </c>
      <c r="I39" s="80" t="s">
        <v>2217</v>
      </c>
      <c r="J39" s="80" t="s">
        <v>2217</v>
      </c>
      <c r="K39" s="80" t="s">
        <v>2217</v>
      </c>
      <c r="L39" s="80" t="s">
        <v>2217</v>
      </c>
      <c r="M39" s="80">
        <v>0</v>
      </c>
      <c r="N39" s="80">
        <v>3</v>
      </c>
      <c r="O39" s="80">
        <v>6</v>
      </c>
      <c r="P39" s="80">
        <v>6</v>
      </c>
      <c r="Q39" s="80">
        <v>6</v>
      </c>
      <c r="R39" s="80">
        <v>8</v>
      </c>
      <c r="S39" s="80">
        <f>S43*0.07</f>
        <v>11.662000000000001</v>
      </c>
      <c r="T39" s="80">
        <f t="shared" ref="T39:U39" si="1">T43*0.07</f>
        <v>16.326800000000002</v>
      </c>
      <c r="U39" s="80">
        <f t="shared" si="1"/>
        <v>22.857520000000001</v>
      </c>
      <c r="W39" s="81">
        <f>SUM(F39:R39)</f>
        <v>29</v>
      </c>
    </row>
    <row r="40" spans="1:23" s="72" customFormat="1">
      <c r="A40"/>
      <c r="B40" t="s">
        <v>2228</v>
      </c>
      <c r="C40" t="s">
        <v>2248</v>
      </c>
      <c r="D40" t="s">
        <v>2234</v>
      </c>
      <c r="E40">
        <v>2012</v>
      </c>
      <c r="F40" t="s">
        <v>2217</v>
      </c>
      <c r="G40" s="72" t="s">
        <v>2217</v>
      </c>
      <c r="H40" s="72">
        <v>0</v>
      </c>
      <c r="I40" s="72">
        <v>1</v>
      </c>
      <c r="J40" s="72">
        <v>1</v>
      </c>
      <c r="K40" s="72">
        <v>2</v>
      </c>
      <c r="L40" s="72">
        <v>2</v>
      </c>
      <c r="M40" s="72">
        <v>4</v>
      </c>
      <c r="N40" s="72">
        <v>2</v>
      </c>
      <c r="O40" s="72">
        <v>2</v>
      </c>
      <c r="P40" s="72">
        <v>1</v>
      </c>
      <c r="Q40" s="72">
        <v>3</v>
      </c>
      <c r="R40" s="72">
        <v>2</v>
      </c>
      <c r="W40" s="74">
        <f>SUM(F40:R40)</f>
        <v>20</v>
      </c>
    </row>
    <row r="41" spans="1:23" s="72" customFormat="1">
      <c r="A41"/>
      <c r="B41" t="s">
        <v>2229</v>
      </c>
      <c r="C41" t="s">
        <v>2249</v>
      </c>
      <c r="D41" t="s">
        <v>2239</v>
      </c>
      <c r="E41">
        <v>2017</v>
      </c>
      <c r="F41" t="s">
        <v>2217</v>
      </c>
      <c r="G41" s="72" t="s">
        <v>2217</v>
      </c>
      <c r="H41" s="72" t="s">
        <v>2217</v>
      </c>
      <c r="I41" s="72" t="s">
        <v>2217</v>
      </c>
      <c r="J41" s="72" t="s">
        <v>2217</v>
      </c>
      <c r="K41" s="72" t="s">
        <v>2217</v>
      </c>
      <c r="L41" s="72" t="s">
        <v>2217</v>
      </c>
      <c r="M41" s="72">
        <v>1</v>
      </c>
      <c r="N41" s="72">
        <v>1</v>
      </c>
      <c r="O41" s="72">
        <v>4</v>
      </c>
      <c r="P41" s="72">
        <v>1</v>
      </c>
      <c r="Q41" s="72">
        <v>3</v>
      </c>
      <c r="R41" s="72">
        <v>5</v>
      </c>
      <c r="W41" s="74">
        <f>SUM(F41:R41)</f>
        <v>15</v>
      </c>
    </row>
    <row r="42" spans="1:23" s="73" customFormat="1">
      <c r="A42" s="20"/>
      <c r="B42" s="20" t="s">
        <v>2232</v>
      </c>
      <c r="C42" s="20" t="s">
        <v>2217</v>
      </c>
      <c r="D42" s="20" t="s">
        <v>2217</v>
      </c>
      <c r="E42" s="20" t="s">
        <v>2217</v>
      </c>
      <c r="F42" s="20">
        <v>7</v>
      </c>
      <c r="G42" s="73">
        <v>10</v>
      </c>
      <c r="H42" s="73">
        <v>5</v>
      </c>
      <c r="I42" s="73">
        <v>7</v>
      </c>
      <c r="J42" s="73">
        <v>5</v>
      </c>
      <c r="K42" s="73">
        <v>6</v>
      </c>
      <c r="L42" s="73">
        <v>6</v>
      </c>
      <c r="M42" s="73">
        <v>4</v>
      </c>
      <c r="N42" s="73">
        <v>5</v>
      </c>
      <c r="O42" s="73">
        <v>1</v>
      </c>
      <c r="P42" s="73">
        <v>4</v>
      </c>
      <c r="Q42" s="73">
        <v>3</v>
      </c>
      <c r="R42" s="73">
        <v>8</v>
      </c>
      <c r="W42" s="75">
        <f>SUM(F42:R42)</f>
        <v>71</v>
      </c>
    </row>
    <row r="43" spans="1:23">
      <c r="B43" t="s">
        <v>2233</v>
      </c>
      <c r="F43">
        <f>SUM(F34:F42)</f>
        <v>29</v>
      </c>
      <c r="G43">
        <f t="shared" ref="G43:W43" si="2">SUM(G34:G42)</f>
        <v>32</v>
      </c>
      <c r="H43">
        <f t="shared" si="2"/>
        <v>34</v>
      </c>
      <c r="I43">
        <f t="shared" si="2"/>
        <v>31</v>
      </c>
      <c r="J43">
        <f t="shared" si="2"/>
        <v>37</v>
      </c>
      <c r="K43">
        <f t="shared" si="2"/>
        <v>41</v>
      </c>
      <c r="L43">
        <f t="shared" si="2"/>
        <v>37</v>
      </c>
      <c r="M43">
        <f t="shared" si="2"/>
        <v>41</v>
      </c>
      <c r="N43">
        <f t="shared" si="2"/>
        <v>44</v>
      </c>
      <c r="O43" s="72">
        <f>SUM(O34:O42)</f>
        <v>53</v>
      </c>
      <c r="P43">
        <f t="shared" si="2"/>
        <v>62</v>
      </c>
      <c r="Q43">
        <f t="shared" si="2"/>
        <v>75</v>
      </c>
      <c r="R43">
        <f t="shared" si="2"/>
        <v>119</v>
      </c>
      <c r="S43" s="72">
        <f>R43+(R43*$R$22)</f>
        <v>166.6</v>
      </c>
      <c r="T43" s="72">
        <f t="shared" ref="T43:U43" si="3">S43+(S43*$R$22)</f>
        <v>233.24</v>
      </c>
      <c r="U43" s="72">
        <f t="shared" si="3"/>
        <v>326.536</v>
      </c>
      <c r="V43">
        <f t="shared" si="2"/>
        <v>0</v>
      </c>
      <c r="W43">
        <f t="shared" si="2"/>
        <v>635</v>
      </c>
    </row>
    <row r="44" spans="1:23" s="69" customFormat="1">
      <c r="B44" s="69" t="s">
        <v>2255</v>
      </c>
      <c r="G44" s="69">
        <f>(G43-F43)/ABS(F43)</f>
        <v>0.10344827586206896</v>
      </c>
      <c r="H44" s="69">
        <f t="shared" ref="H44:R44" si="4">(H43-G43)/ABS(G43)</f>
        <v>6.25E-2</v>
      </c>
      <c r="I44" s="69">
        <f t="shared" si="4"/>
        <v>-8.8235294117647065E-2</v>
      </c>
      <c r="J44" s="69">
        <f t="shared" si="4"/>
        <v>0.19354838709677419</v>
      </c>
      <c r="K44" s="69">
        <f t="shared" si="4"/>
        <v>0.10810810810810811</v>
      </c>
      <c r="L44" s="69">
        <f t="shared" si="4"/>
        <v>-9.7560975609756101E-2</v>
      </c>
      <c r="M44" s="69">
        <f t="shared" si="4"/>
        <v>0.10810810810810811</v>
      </c>
      <c r="N44" s="69">
        <f t="shared" si="4"/>
        <v>7.3170731707317069E-2</v>
      </c>
      <c r="O44" s="69">
        <f t="shared" si="4"/>
        <v>0.20454545454545456</v>
      </c>
      <c r="P44" s="69">
        <f t="shared" si="4"/>
        <v>0.16981132075471697</v>
      </c>
      <c r="Q44" s="69">
        <f t="shared" si="4"/>
        <v>0.20967741935483872</v>
      </c>
      <c r="R44" s="69">
        <f t="shared" si="4"/>
        <v>0.58666666666666667</v>
      </c>
    </row>
    <row r="45" spans="1:23" s="77" customFormat="1">
      <c r="B45" s="77" t="s">
        <v>2243</v>
      </c>
    </row>
    <row r="46" spans="1:23" s="69" customFormat="1">
      <c r="B46" s="69" t="s">
        <v>2222</v>
      </c>
      <c r="F46" s="69">
        <f>F34/F$43</f>
        <v>0.41379310344827586</v>
      </c>
      <c r="G46" s="69">
        <f t="shared" ref="G46:R46" si="5">G34/G$43</f>
        <v>0.25</v>
      </c>
      <c r="H46" s="69">
        <f t="shared" si="5"/>
        <v>0.35294117647058826</v>
      </c>
      <c r="I46" s="69">
        <f t="shared" si="5"/>
        <v>0.19354838709677419</v>
      </c>
      <c r="J46" s="69">
        <f t="shared" si="5"/>
        <v>0.27027027027027029</v>
      </c>
      <c r="K46" s="69">
        <f t="shared" si="5"/>
        <v>0.29268292682926828</v>
      </c>
      <c r="L46" s="69">
        <f t="shared" si="5"/>
        <v>0.27027027027027029</v>
      </c>
      <c r="M46" s="69">
        <f t="shared" si="5"/>
        <v>0.24390243902439024</v>
      </c>
      <c r="N46" s="69">
        <f t="shared" si="5"/>
        <v>0.20454545454545456</v>
      </c>
      <c r="O46" s="69">
        <f t="shared" si="5"/>
        <v>0.15094339622641509</v>
      </c>
      <c r="P46" s="69">
        <f t="shared" si="5"/>
        <v>0.11290322580645161</v>
      </c>
      <c r="Q46" s="69">
        <f t="shared" si="5"/>
        <v>5.3333333333333337E-2</v>
      </c>
      <c r="R46" s="69">
        <f t="shared" si="5"/>
        <v>5.0420168067226892E-2</v>
      </c>
    </row>
    <row r="47" spans="1:23" s="69" customFormat="1">
      <c r="B47" s="69" t="s">
        <v>2223</v>
      </c>
      <c r="F47" s="69">
        <f>F35/F$43</f>
        <v>0.27586206896551724</v>
      </c>
      <c r="G47" s="69">
        <f t="shared" ref="G47:R47" si="6">G35/G$43</f>
        <v>0.21875</v>
      </c>
      <c r="H47" s="69">
        <f t="shared" si="6"/>
        <v>0.3235294117647059</v>
      </c>
      <c r="I47" s="69">
        <f t="shared" si="6"/>
        <v>0.25806451612903225</v>
      </c>
      <c r="J47" s="69">
        <f t="shared" si="6"/>
        <v>0.21621621621621623</v>
      </c>
      <c r="K47" s="69">
        <f t="shared" si="6"/>
        <v>0.17073170731707318</v>
      </c>
      <c r="L47" s="69">
        <f t="shared" si="6"/>
        <v>8.1081081081081086E-2</v>
      </c>
      <c r="M47" s="69">
        <f t="shared" si="6"/>
        <v>7.3170731707317069E-2</v>
      </c>
      <c r="N47" s="69">
        <f t="shared" si="6"/>
        <v>0</v>
      </c>
      <c r="O47" s="69">
        <f t="shared" si="6"/>
        <v>5.6603773584905662E-2</v>
      </c>
      <c r="P47" s="69">
        <f t="shared" si="6"/>
        <v>1.6129032258064516E-2</v>
      </c>
      <c r="Q47" s="69">
        <f t="shared" si="6"/>
        <v>2.6666666666666668E-2</v>
      </c>
      <c r="R47" s="69">
        <f t="shared" si="6"/>
        <v>8.4033613445378148E-3</v>
      </c>
    </row>
    <row r="48" spans="1:23" s="69" customFormat="1">
      <c r="B48" s="69" t="s">
        <v>2224</v>
      </c>
      <c r="F48" s="69">
        <f>F36/F$43</f>
        <v>3.4482758620689655E-2</v>
      </c>
      <c r="G48" s="69">
        <f t="shared" ref="G48:R48" si="7">G36/G$43</f>
        <v>0.15625</v>
      </c>
      <c r="H48" s="69">
        <f t="shared" si="7"/>
        <v>0.11764705882352941</v>
      </c>
      <c r="I48" s="69">
        <f t="shared" si="7"/>
        <v>0.16129032258064516</v>
      </c>
      <c r="J48" s="69">
        <f t="shared" si="7"/>
        <v>0.21621621621621623</v>
      </c>
      <c r="K48" s="69">
        <f t="shared" si="7"/>
        <v>0.14634146341463414</v>
      </c>
      <c r="L48" s="69">
        <f t="shared" si="7"/>
        <v>0.13513513513513514</v>
      </c>
      <c r="M48" s="69">
        <f t="shared" si="7"/>
        <v>0.12195121951219512</v>
      </c>
      <c r="N48" s="69">
        <f t="shared" si="7"/>
        <v>0.11363636363636363</v>
      </c>
      <c r="O48" s="69">
        <f t="shared" si="7"/>
        <v>0.28301886792452829</v>
      </c>
      <c r="P48" s="69">
        <f t="shared" si="7"/>
        <v>0.24193548387096775</v>
      </c>
      <c r="Q48" s="69">
        <f t="shared" si="7"/>
        <v>0.29333333333333333</v>
      </c>
      <c r="R48" s="69">
        <f t="shared" si="7"/>
        <v>0.21008403361344538</v>
      </c>
    </row>
    <row r="49" spans="1:21" s="69" customFormat="1">
      <c r="B49" s="69" t="s">
        <v>2225</v>
      </c>
      <c r="F49" s="69">
        <f>F37/F$43</f>
        <v>3.4482758620689655E-2</v>
      </c>
      <c r="G49" s="69">
        <f t="shared" ref="G49:R49" si="8">G37/G$43</f>
        <v>6.25E-2</v>
      </c>
      <c r="H49" s="69">
        <f t="shared" si="8"/>
        <v>5.8823529411764705E-2</v>
      </c>
      <c r="I49" s="69">
        <f t="shared" si="8"/>
        <v>6.4516129032258063E-2</v>
      </c>
      <c r="J49" s="69">
        <f t="shared" si="8"/>
        <v>2.7027027027027029E-2</v>
      </c>
      <c r="K49" s="69">
        <f t="shared" si="8"/>
        <v>7.3170731707317069E-2</v>
      </c>
      <c r="L49" s="69">
        <f t="shared" si="8"/>
        <v>8.1081081081081086E-2</v>
      </c>
      <c r="M49" s="69">
        <f t="shared" si="8"/>
        <v>4.878048780487805E-2</v>
      </c>
      <c r="N49" s="69">
        <f t="shared" si="8"/>
        <v>6.8181818181818177E-2</v>
      </c>
      <c r="O49" s="69">
        <f t="shared" si="8"/>
        <v>5.6603773584905662E-2</v>
      </c>
      <c r="P49" s="69">
        <f t="shared" si="8"/>
        <v>1.6129032258064516E-2</v>
      </c>
      <c r="Q49" s="69">
        <f t="shared" si="8"/>
        <v>1.3333333333333334E-2</v>
      </c>
      <c r="R49" s="69">
        <f t="shared" si="8"/>
        <v>2.5210084033613446E-2</v>
      </c>
    </row>
    <row r="50" spans="1:21" s="79" customFormat="1">
      <c r="B50" s="79" t="s">
        <v>2226</v>
      </c>
      <c r="F50" s="79">
        <f>F38/F$43</f>
        <v>0</v>
      </c>
      <c r="G50" s="79">
        <f t="shared" ref="G50:R50" si="9">G38/G$43</f>
        <v>0</v>
      </c>
      <c r="H50" s="79">
        <f t="shared" si="9"/>
        <v>0</v>
      </c>
      <c r="I50" s="79">
        <f t="shared" si="9"/>
        <v>6.4516129032258063E-2</v>
      </c>
      <c r="J50" s="79">
        <f t="shared" si="9"/>
        <v>0.10810810810810811</v>
      </c>
      <c r="K50" s="79">
        <f t="shared" si="9"/>
        <v>0.12195121951219512</v>
      </c>
      <c r="L50" s="79">
        <f t="shared" si="9"/>
        <v>0.21621621621621623</v>
      </c>
      <c r="M50" s="79">
        <f t="shared" si="9"/>
        <v>0.29268292682926828</v>
      </c>
      <c r="N50" s="79">
        <f t="shared" si="9"/>
        <v>0.36363636363636365</v>
      </c>
      <c r="O50" s="79">
        <f t="shared" si="9"/>
        <v>0.20754716981132076</v>
      </c>
      <c r="P50" s="79">
        <f t="shared" si="9"/>
        <v>0.41935483870967744</v>
      </c>
      <c r="Q50" s="79">
        <f t="shared" si="9"/>
        <v>0.41333333333333333</v>
      </c>
      <c r="R50" s="79">
        <f t="shared" si="9"/>
        <v>0.51260504201680668</v>
      </c>
    </row>
    <row r="51" spans="1:21" s="79" customFormat="1">
      <c r="B51" s="79" t="s">
        <v>2227</v>
      </c>
      <c r="F51" s="79" t="s">
        <v>2217</v>
      </c>
      <c r="G51" s="79" t="s">
        <v>2217</v>
      </c>
      <c r="H51" s="79" t="s">
        <v>2217</v>
      </c>
      <c r="I51" s="79" t="s">
        <v>2217</v>
      </c>
      <c r="J51" s="79" t="s">
        <v>2217</v>
      </c>
      <c r="K51" s="79" t="s">
        <v>2217</v>
      </c>
      <c r="L51" s="79" t="s">
        <v>2217</v>
      </c>
      <c r="M51" s="79">
        <f>M39/M$43</f>
        <v>0</v>
      </c>
      <c r="N51" s="79">
        <f>N39/N$43</f>
        <v>6.8181818181818177E-2</v>
      </c>
      <c r="O51" s="79">
        <f>O39/O$43</f>
        <v>0.11320754716981132</v>
      </c>
      <c r="P51" s="79">
        <f>P39/P$43</f>
        <v>9.6774193548387094E-2</v>
      </c>
      <c r="Q51" s="79">
        <f>Q39/Q$43</f>
        <v>0.08</v>
      </c>
      <c r="R51" s="79">
        <f>R39/R$43</f>
        <v>6.7226890756302518E-2</v>
      </c>
    </row>
    <row r="52" spans="1:21" s="69" customFormat="1">
      <c r="B52" s="69" t="s">
        <v>2228</v>
      </c>
      <c r="F52" s="69" t="s">
        <v>2217</v>
      </c>
      <c r="G52" s="69" t="s">
        <v>2217</v>
      </c>
      <c r="H52" s="69">
        <f>H40/H$43</f>
        <v>0</v>
      </c>
      <c r="I52" s="69">
        <f>I40/I$43</f>
        <v>3.2258064516129031E-2</v>
      </c>
      <c r="J52" s="69">
        <f>J40/J$43</f>
        <v>2.7027027027027029E-2</v>
      </c>
      <c r="K52" s="69">
        <f>K40/K$43</f>
        <v>4.878048780487805E-2</v>
      </c>
      <c r="L52" s="69">
        <f>L40/L$43</f>
        <v>5.4054054054054057E-2</v>
      </c>
      <c r="M52" s="69">
        <f>M40/M$43</f>
        <v>9.7560975609756101E-2</v>
      </c>
      <c r="N52" s="69">
        <f>N40/N$43</f>
        <v>4.5454545454545456E-2</v>
      </c>
      <c r="O52" s="69">
        <f>O40/O$43</f>
        <v>3.7735849056603772E-2</v>
      </c>
      <c r="P52" s="69">
        <f>P40/P$43</f>
        <v>1.6129032258064516E-2</v>
      </c>
      <c r="Q52" s="69">
        <f>Q40/Q$43</f>
        <v>0.04</v>
      </c>
      <c r="R52" s="69">
        <f>R40/R$43</f>
        <v>1.680672268907563E-2</v>
      </c>
    </row>
    <row r="53" spans="1:21" s="69" customFormat="1">
      <c r="B53" s="69" t="s">
        <v>2229</v>
      </c>
      <c r="F53" s="69" t="s">
        <v>2217</v>
      </c>
      <c r="G53" s="69" t="s">
        <v>2217</v>
      </c>
      <c r="H53" s="69" t="s">
        <v>2217</v>
      </c>
      <c r="I53" s="69" t="s">
        <v>2217</v>
      </c>
      <c r="J53" s="69" t="s">
        <v>2217</v>
      </c>
      <c r="K53" s="69" t="s">
        <v>2217</v>
      </c>
      <c r="L53" s="69" t="s">
        <v>2217</v>
      </c>
      <c r="M53" s="69">
        <f>M41/M$43</f>
        <v>2.4390243902439025E-2</v>
      </c>
      <c r="N53" s="69">
        <f>N41/N$43</f>
        <v>2.2727272727272728E-2</v>
      </c>
      <c r="O53" s="69">
        <f>O41/O$43</f>
        <v>7.5471698113207544E-2</v>
      </c>
      <c r="P53" s="69">
        <f>P41/P$43</f>
        <v>1.6129032258064516E-2</v>
      </c>
      <c r="Q53" s="69">
        <f>Q41/Q$43</f>
        <v>0.04</v>
      </c>
      <c r="R53" s="69">
        <f>R41/R$43</f>
        <v>4.2016806722689079E-2</v>
      </c>
    </row>
    <row r="54" spans="1:21" s="70" customFormat="1">
      <c r="B54" s="70" t="s">
        <v>2232</v>
      </c>
      <c r="F54" s="70">
        <f>F42/F$43</f>
        <v>0.2413793103448276</v>
      </c>
      <c r="G54" s="70">
        <f t="shared" ref="G54:R54" si="10">G42/G$43</f>
        <v>0.3125</v>
      </c>
      <c r="H54" s="70">
        <f t="shared" si="10"/>
        <v>0.14705882352941177</v>
      </c>
      <c r="I54" s="70">
        <f t="shared" si="10"/>
        <v>0.22580645161290322</v>
      </c>
      <c r="J54" s="70">
        <f t="shared" si="10"/>
        <v>0.13513513513513514</v>
      </c>
      <c r="K54" s="70">
        <f t="shared" si="10"/>
        <v>0.14634146341463414</v>
      </c>
      <c r="L54" s="70">
        <f t="shared" si="10"/>
        <v>0.16216216216216217</v>
      </c>
      <c r="M54" s="70">
        <f t="shared" si="10"/>
        <v>9.7560975609756101E-2</v>
      </c>
      <c r="N54" s="70">
        <f t="shared" si="10"/>
        <v>0.11363636363636363</v>
      </c>
      <c r="O54" s="70">
        <f t="shared" si="10"/>
        <v>1.8867924528301886E-2</v>
      </c>
      <c r="P54" s="70">
        <f t="shared" si="10"/>
        <v>6.4516129032258063E-2</v>
      </c>
      <c r="Q54" s="70">
        <f t="shared" si="10"/>
        <v>0.04</v>
      </c>
      <c r="R54" s="70">
        <f t="shared" si="10"/>
        <v>6.7226890756302518E-2</v>
      </c>
    </row>
    <row r="55" spans="1:21">
      <c r="B55" s="78" t="s">
        <v>2233</v>
      </c>
      <c r="F55" s="69">
        <f>SUM(F46:F54)</f>
        <v>1</v>
      </c>
      <c r="G55" s="69">
        <f t="shared" ref="G55:U55" si="11">SUM(G46:G54)</f>
        <v>1</v>
      </c>
      <c r="H55" s="69">
        <f t="shared" si="11"/>
        <v>1</v>
      </c>
      <c r="I55" s="69">
        <f t="shared" si="11"/>
        <v>1</v>
      </c>
      <c r="J55" s="69">
        <f t="shared" si="11"/>
        <v>1</v>
      </c>
      <c r="K55" s="69">
        <f t="shared" si="11"/>
        <v>1</v>
      </c>
      <c r="L55" s="69">
        <f t="shared" si="11"/>
        <v>1</v>
      </c>
      <c r="M55" s="69">
        <f t="shared" si="11"/>
        <v>1</v>
      </c>
      <c r="N55" s="69">
        <f t="shared" si="11"/>
        <v>0.99999999999999989</v>
      </c>
      <c r="O55" s="69">
        <f t="shared" si="11"/>
        <v>1</v>
      </c>
      <c r="P55" s="69">
        <f t="shared" si="11"/>
        <v>1</v>
      </c>
      <c r="Q55" s="69">
        <f t="shared" si="11"/>
        <v>1</v>
      </c>
      <c r="R55" s="69">
        <f t="shared" si="11"/>
        <v>1</v>
      </c>
      <c r="S55" s="69">
        <f t="shared" si="11"/>
        <v>0</v>
      </c>
      <c r="T55" s="69">
        <f t="shared" si="11"/>
        <v>0</v>
      </c>
      <c r="U55" s="69">
        <f t="shared" si="11"/>
        <v>0</v>
      </c>
    </row>
    <row r="57" spans="1:21" s="12" customFormat="1">
      <c r="A57" s="67" t="s">
        <v>2220</v>
      </c>
      <c r="B57" s="12" t="s">
        <v>2251</v>
      </c>
      <c r="C57" s="12" t="s">
        <v>2240</v>
      </c>
      <c r="D57" s="12" t="s">
        <v>2230</v>
      </c>
      <c r="E57" s="12" t="s">
        <v>2268</v>
      </c>
      <c r="F57" s="12" t="s">
        <v>2252</v>
      </c>
      <c r="G57" s="12" t="s">
        <v>2253</v>
      </c>
      <c r="H57" s="12" t="s">
        <v>2254</v>
      </c>
      <c r="I57" s="12" t="s">
        <v>2258</v>
      </c>
      <c r="J57" s="12" t="s">
        <v>2269</v>
      </c>
      <c r="K57" s="12" t="s">
        <v>2259</v>
      </c>
      <c r="L57" s="12" t="s">
        <v>2274</v>
      </c>
    </row>
    <row r="58" spans="1:21">
      <c r="B58" s="69" t="s">
        <v>2266</v>
      </c>
      <c r="C58" t="s">
        <v>2267</v>
      </c>
      <c r="D58" t="s">
        <v>2273</v>
      </c>
      <c r="E58">
        <v>29</v>
      </c>
      <c r="H58" s="83"/>
      <c r="J58" s="85">
        <v>1000</v>
      </c>
      <c r="K58" t="s">
        <v>2217</v>
      </c>
      <c r="L58" t="b">
        <v>0</v>
      </c>
    </row>
    <row r="59" spans="1:21">
      <c r="B59" s="69" t="s">
        <v>2270</v>
      </c>
      <c r="C59" t="s">
        <v>2271</v>
      </c>
      <c r="D59" t="s">
        <v>2273</v>
      </c>
      <c r="E59">
        <v>58.3</v>
      </c>
      <c r="H59" s="83"/>
      <c r="J59" s="85">
        <v>18500</v>
      </c>
      <c r="L59" t="b">
        <v>0</v>
      </c>
    </row>
    <row r="60" spans="1:21">
      <c r="B60" s="69" t="s">
        <v>2272</v>
      </c>
      <c r="C60" t="s">
        <v>2271</v>
      </c>
      <c r="D60" t="s">
        <v>2273</v>
      </c>
      <c r="E60">
        <v>72</v>
      </c>
      <c r="H60" s="83"/>
      <c r="J60" s="85">
        <v>28790</v>
      </c>
      <c r="L60" t="b">
        <v>0</v>
      </c>
    </row>
    <row r="61" spans="1:21">
      <c r="B61" s="69" t="s">
        <v>2227</v>
      </c>
      <c r="C61" t="s">
        <v>2242</v>
      </c>
      <c r="D61" t="s">
        <v>2280</v>
      </c>
      <c r="E61">
        <v>18</v>
      </c>
      <c r="H61" s="83"/>
      <c r="J61" s="85">
        <v>300</v>
      </c>
      <c r="L61" t="b">
        <v>1</v>
      </c>
    </row>
    <row r="62" spans="1:21" s="87" customFormat="1">
      <c r="B62" s="86" t="s">
        <v>2275</v>
      </c>
      <c r="C62" s="87" t="s">
        <v>2241</v>
      </c>
      <c r="D62" s="87" t="s">
        <v>2273</v>
      </c>
      <c r="E62" s="87">
        <v>70</v>
      </c>
      <c r="G62" s="88"/>
      <c r="I62" s="89"/>
      <c r="J62" s="89">
        <v>22800</v>
      </c>
      <c r="L62" s="87" t="b">
        <v>1</v>
      </c>
    </row>
    <row r="63" spans="1:21" s="87" customFormat="1">
      <c r="B63" s="86" t="s">
        <v>2276</v>
      </c>
      <c r="C63" s="87" t="s">
        <v>2241</v>
      </c>
      <c r="D63" s="87" t="s">
        <v>2273</v>
      </c>
      <c r="E63" s="87">
        <v>70</v>
      </c>
      <c r="G63" s="88"/>
      <c r="I63" s="89"/>
      <c r="J63" s="89">
        <v>63800</v>
      </c>
      <c r="L63" s="87" t="b">
        <v>1</v>
      </c>
    </row>
    <row r="64" spans="1:21">
      <c r="B64" s="69" t="s">
        <v>2281</v>
      </c>
      <c r="C64" s="87" t="s">
        <v>2282</v>
      </c>
      <c r="D64" s="87" t="s">
        <v>2273</v>
      </c>
      <c r="E64" s="87">
        <v>18.899999999999999</v>
      </c>
      <c r="G64" s="83"/>
      <c r="I64" s="85"/>
      <c r="J64" s="89">
        <v>600</v>
      </c>
      <c r="L64" s="87" t="b">
        <v>0</v>
      </c>
    </row>
    <row r="65" spans="2:12">
      <c r="B65" s="69" t="s">
        <v>2283</v>
      </c>
      <c r="C65" s="87" t="s">
        <v>2284</v>
      </c>
      <c r="D65" s="87" t="s">
        <v>2273</v>
      </c>
      <c r="E65" s="87" t="s">
        <v>2217</v>
      </c>
      <c r="G65" s="83"/>
      <c r="I65" s="85"/>
      <c r="J65" s="89">
        <v>1500</v>
      </c>
      <c r="L65" s="87" t="s">
        <v>2285</v>
      </c>
    </row>
    <row r="66" spans="2:12">
      <c r="B66" s="69" t="s">
        <v>2286</v>
      </c>
      <c r="C66" s="87" t="s">
        <v>2287</v>
      </c>
      <c r="D66" s="87" t="s">
        <v>2273</v>
      </c>
      <c r="E66" s="87">
        <v>82</v>
      </c>
      <c r="G66" s="83"/>
      <c r="I66" s="85"/>
      <c r="J66" s="89">
        <v>5500</v>
      </c>
      <c r="L66" t="s">
        <v>2285</v>
      </c>
    </row>
    <row r="67" spans="2:12">
      <c r="B67" s="69"/>
      <c r="G67" s="83"/>
      <c r="I67" s="85"/>
    </row>
    <row r="68" spans="2:12">
      <c r="B68" s="69"/>
      <c r="G68" s="83"/>
      <c r="I68" s="85"/>
    </row>
    <row r="69" spans="2:12" s="77" customFormat="1">
      <c r="B69" s="90" t="s">
        <v>2277</v>
      </c>
      <c r="G69" s="91"/>
      <c r="I69" s="92"/>
      <c r="J69" s="76" t="s">
        <v>2288</v>
      </c>
    </row>
    <row r="70" spans="2:12">
      <c r="B70" s="69" t="s">
        <v>2278</v>
      </c>
      <c r="C70" t="s">
        <v>2241</v>
      </c>
      <c r="D70" t="s">
        <v>2273</v>
      </c>
      <c r="E70">
        <v>122</v>
      </c>
      <c r="G70" s="83"/>
      <c r="I70" s="85"/>
      <c r="J70" s="85">
        <v>250000</v>
      </c>
      <c r="L70" t="b">
        <v>1</v>
      </c>
    </row>
    <row r="71" spans="2:12">
      <c r="B71" s="69" t="s">
        <v>2279</v>
      </c>
      <c r="C71" t="s">
        <v>2242</v>
      </c>
      <c r="D71" t="s">
        <v>2280</v>
      </c>
      <c r="E71">
        <v>42.8</v>
      </c>
      <c r="G71" s="83"/>
      <c r="I71" s="85"/>
      <c r="J71" s="85">
        <v>15000</v>
      </c>
      <c r="L71" t="s">
        <v>2285</v>
      </c>
    </row>
    <row r="72" spans="2:12">
      <c r="B72" s="69" t="s">
        <v>2283</v>
      </c>
      <c r="C72" s="87" t="s">
        <v>2284</v>
      </c>
      <c r="D72" s="87" t="s">
        <v>2273</v>
      </c>
      <c r="E72" s="87" t="s">
        <v>2217</v>
      </c>
      <c r="G72" s="83"/>
      <c r="I72" s="85"/>
      <c r="J72" s="89">
        <v>1500</v>
      </c>
      <c r="L72" s="87" t="s">
        <v>2285</v>
      </c>
    </row>
    <row r="73" spans="2:12">
      <c r="B73" s="69" t="s">
        <v>2286</v>
      </c>
      <c r="C73" s="87" t="s">
        <v>2287</v>
      </c>
      <c r="D73" s="87" t="s">
        <v>2273</v>
      </c>
      <c r="E73" s="87">
        <v>82</v>
      </c>
      <c r="G73" s="83"/>
      <c r="I73" s="85"/>
      <c r="J73" s="89">
        <v>5500</v>
      </c>
      <c r="L73" t="s">
        <v>2285</v>
      </c>
    </row>
    <row r="74" spans="2:12">
      <c r="B74" s="69"/>
      <c r="C74" s="87"/>
      <c r="D74" s="87"/>
      <c r="E74" s="87"/>
      <c r="G74" s="83"/>
      <c r="I74" s="85"/>
      <c r="J74" s="89"/>
    </row>
    <row r="75" spans="2:12">
      <c r="B75" s="69"/>
      <c r="C75" s="87"/>
      <c r="D75" s="87"/>
      <c r="E75" s="87"/>
      <c r="G75" s="83"/>
      <c r="I75" s="85"/>
      <c r="J75" s="89"/>
    </row>
    <row r="76" spans="2:12">
      <c r="I76" s="85"/>
      <c r="J76" s="85"/>
    </row>
    <row r="77" spans="2:12" s="3" customFormat="1">
      <c r="B77" s="3" t="s">
        <v>2260</v>
      </c>
    </row>
    <row r="78" spans="2:12">
      <c r="B78" s="84" t="s">
        <v>2261</v>
      </c>
      <c r="C78" t="s">
        <v>2262</v>
      </c>
    </row>
    <row r="79" spans="2:12">
      <c r="B79" s="84" t="s">
        <v>653</v>
      </c>
      <c r="C79" t="s">
        <v>2263</v>
      </c>
    </row>
    <row r="80" spans="2:12">
      <c r="B80" s="84" t="s">
        <v>2264</v>
      </c>
      <c r="C80" t="s">
        <v>2265</v>
      </c>
    </row>
    <row r="83" spans="1:9" s="97" customFormat="1">
      <c r="B83" s="97" t="s">
        <v>2311</v>
      </c>
    </row>
    <row r="84" spans="1:9" s="97" customFormat="1"/>
    <row r="85" spans="1:9" s="12" customFormat="1">
      <c r="B85" s="12" t="s">
        <v>2313</v>
      </c>
      <c r="G85" s="3" t="s">
        <v>2329</v>
      </c>
    </row>
    <row r="86" spans="1:9" s="3" customFormat="1">
      <c r="A86" s="3" t="s">
        <v>2312</v>
      </c>
      <c r="B86" s="3" t="s">
        <v>595</v>
      </c>
      <c r="C86" s="3" t="s">
        <v>2240</v>
      </c>
      <c r="F86" s="3" t="s">
        <v>2327</v>
      </c>
      <c r="G86" s="3" t="s">
        <v>2328</v>
      </c>
      <c r="H86" s="3" t="s">
        <v>2330</v>
      </c>
      <c r="I86" s="3" t="s">
        <v>2331</v>
      </c>
    </row>
    <row r="87" spans="1:9">
      <c r="A87" t="s">
        <v>2314</v>
      </c>
      <c r="B87" t="s">
        <v>2334</v>
      </c>
      <c r="C87" t="s">
        <v>227</v>
      </c>
      <c r="F87">
        <v>85</v>
      </c>
      <c r="G87" s="100">
        <v>11.9</v>
      </c>
      <c r="H87">
        <v>61</v>
      </c>
      <c r="I87" s="100">
        <v>11</v>
      </c>
    </row>
    <row r="88" spans="1:9">
      <c r="A88" t="s">
        <v>2315</v>
      </c>
      <c r="B88" t="s">
        <v>2335</v>
      </c>
      <c r="C88" t="s">
        <v>2361</v>
      </c>
      <c r="F88">
        <v>12</v>
      </c>
      <c r="G88" s="100">
        <v>1.4</v>
      </c>
      <c r="H88">
        <v>24</v>
      </c>
      <c r="I88" s="100">
        <v>2.8</v>
      </c>
    </row>
    <row r="89" spans="1:9">
      <c r="A89" t="s">
        <v>2316</v>
      </c>
      <c r="B89" t="s">
        <v>2336</v>
      </c>
      <c r="C89" t="s">
        <v>2362</v>
      </c>
      <c r="F89" t="s">
        <v>2217</v>
      </c>
      <c r="G89" s="100">
        <v>1.5</v>
      </c>
      <c r="H89" t="s">
        <v>2217</v>
      </c>
      <c r="I89" s="100">
        <v>1.7</v>
      </c>
    </row>
    <row r="90" spans="1:9">
      <c r="A90" t="s">
        <v>2317</v>
      </c>
      <c r="B90" t="s">
        <v>2337</v>
      </c>
      <c r="C90" t="s">
        <v>2361</v>
      </c>
      <c r="F90">
        <v>14</v>
      </c>
      <c r="G90" s="100">
        <v>2.4</v>
      </c>
      <c r="H90">
        <v>15</v>
      </c>
      <c r="I90" s="100">
        <v>2.9</v>
      </c>
    </row>
    <row r="91" spans="1:9">
      <c r="A91" t="s">
        <v>2318</v>
      </c>
      <c r="B91" t="s">
        <v>2338</v>
      </c>
      <c r="C91" t="s">
        <v>2363</v>
      </c>
      <c r="F91" t="s">
        <v>2217</v>
      </c>
      <c r="G91" s="100">
        <v>0.2</v>
      </c>
      <c r="H91" t="s">
        <v>2217</v>
      </c>
      <c r="I91" s="100">
        <v>0.2</v>
      </c>
    </row>
    <row r="92" spans="1:9">
      <c r="A92" t="s">
        <v>2319</v>
      </c>
      <c r="B92" t="s">
        <v>2339</v>
      </c>
      <c r="C92" t="s">
        <v>2364</v>
      </c>
      <c r="F92">
        <v>12</v>
      </c>
      <c r="G92" s="100">
        <v>1.1000000000000001</v>
      </c>
      <c r="H92" t="s">
        <v>2217</v>
      </c>
      <c r="I92" s="100">
        <v>0.3</v>
      </c>
    </row>
    <row r="93" spans="1:9">
      <c r="A93" t="s">
        <v>2320</v>
      </c>
      <c r="B93" t="s">
        <v>2340</v>
      </c>
      <c r="C93" t="s">
        <v>2365</v>
      </c>
      <c r="F93">
        <v>11</v>
      </c>
      <c r="G93" s="100">
        <v>2</v>
      </c>
      <c r="H93">
        <v>10</v>
      </c>
      <c r="I93" s="100">
        <v>2.2999999999999998</v>
      </c>
    </row>
    <row r="94" spans="1:9">
      <c r="A94" t="s">
        <v>2321</v>
      </c>
      <c r="B94" t="s">
        <v>2341</v>
      </c>
      <c r="C94" t="s">
        <v>2366</v>
      </c>
      <c r="F94">
        <v>5</v>
      </c>
      <c r="G94" s="100">
        <v>1.2</v>
      </c>
      <c r="H94">
        <v>5</v>
      </c>
      <c r="I94" s="100">
        <v>1.3</v>
      </c>
    </row>
    <row r="95" spans="1:9">
      <c r="A95" t="s">
        <v>2322</v>
      </c>
      <c r="B95" t="s">
        <v>2342</v>
      </c>
      <c r="C95" t="s">
        <v>2367</v>
      </c>
      <c r="F95">
        <v>30</v>
      </c>
      <c r="G95" s="100">
        <v>0.8</v>
      </c>
      <c r="H95">
        <v>35</v>
      </c>
      <c r="I95" s="100">
        <v>0.8</v>
      </c>
    </row>
    <row r="96" spans="1:9">
      <c r="A96" t="s">
        <v>2323</v>
      </c>
      <c r="B96" t="s">
        <v>2343</v>
      </c>
      <c r="C96" t="s">
        <v>2365</v>
      </c>
      <c r="F96">
        <v>57</v>
      </c>
      <c r="G96" s="100">
        <v>1.2</v>
      </c>
      <c r="H96">
        <v>53</v>
      </c>
      <c r="I96" s="100">
        <v>0.9</v>
      </c>
    </row>
    <row r="97" spans="1:9">
      <c r="A97" t="s">
        <v>2324</v>
      </c>
      <c r="B97" t="s">
        <v>2344</v>
      </c>
      <c r="C97" t="s">
        <v>2365</v>
      </c>
      <c r="F97" t="s">
        <v>2217</v>
      </c>
      <c r="G97" s="100">
        <v>0.1</v>
      </c>
      <c r="H97" t="s">
        <v>2217</v>
      </c>
      <c r="I97" s="100">
        <v>0.1</v>
      </c>
    </row>
    <row r="98" spans="1:9">
      <c r="A98" t="s">
        <v>2325</v>
      </c>
      <c r="B98" t="s">
        <v>2345</v>
      </c>
      <c r="C98" t="s">
        <v>2368</v>
      </c>
      <c r="F98">
        <v>12</v>
      </c>
      <c r="G98" s="100">
        <v>1.8</v>
      </c>
      <c r="H98" t="s">
        <v>2217</v>
      </c>
      <c r="I98" s="100">
        <v>0.6</v>
      </c>
    </row>
    <row r="99" spans="1:9">
      <c r="A99" t="s">
        <v>2326</v>
      </c>
      <c r="B99" t="s">
        <v>2346</v>
      </c>
      <c r="C99" t="s">
        <v>2366</v>
      </c>
      <c r="F99">
        <v>2</v>
      </c>
      <c r="G99" s="100">
        <v>0.8</v>
      </c>
      <c r="H99">
        <v>3</v>
      </c>
      <c r="I99" s="100">
        <v>1</v>
      </c>
    </row>
    <row r="100" spans="1:9">
      <c r="A100" t="s">
        <v>2332</v>
      </c>
      <c r="B100" t="s">
        <v>2347</v>
      </c>
      <c r="C100" t="s">
        <v>2366</v>
      </c>
      <c r="F100" t="s">
        <v>2217</v>
      </c>
      <c r="G100" s="100">
        <v>0.4</v>
      </c>
      <c r="H100">
        <v>4</v>
      </c>
      <c r="I100" s="100">
        <v>1.2</v>
      </c>
    </row>
    <row r="101" spans="1:9">
      <c r="A101" t="s">
        <v>2333</v>
      </c>
      <c r="B101" t="s">
        <v>2348</v>
      </c>
      <c r="C101" t="s">
        <v>2366</v>
      </c>
      <c r="F101">
        <v>12</v>
      </c>
      <c r="G101" s="100">
        <v>0.7</v>
      </c>
      <c r="H101">
        <v>5</v>
      </c>
      <c r="I101" s="100">
        <v>0.5</v>
      </c>
    </row>
    <row r="102" spans="1:9" s="20" customFormat="1"/>
    <row r="103" spans="1:9" s="100" customFormat="1">
      <c r="A103" s="100" t="s">
        <v>2370</v>
      </c>
      <c r="G103" s="100">
        <f t="shared" ref="G103:I103" si="12">SUM(G87:G102)</f>
        <v>27.5</v>
      </c>
      <c r="I103" s="100">
        <f t="shared" si="12"/>
        <v>27.6</v>
      </c>
    </row>
    <row r="104" spans="1:9" s="3" customFormat="1">
      <c r="B104" s="3" t="s">
        <v>2349</v>
      </c>
      <c r="F104" s="12"/>
      <c r="G104" s="3" t="s">
        <v>2329</v>
      </c>
      <c r="H104" s="12"/>
      <c r="I104" s="12"/>
    </row>
    <row r="105" spans="1:9" s="3" customFormat="1">
      <c r="A105" s="3" t="s">
        <v>36</v>
      </c>
      <c r="B105" s="3" t="s">
        <v>595</v>
      </c>
      <c r="C105" s="3" t="s">
        <v>2240</v>
      </c>
      <c r="F105" s="3" t="s">
        <v>2327</v>
      </c>
      <c r="G105" s="3" t="s">
        <v>2328</v>
      </c>
      <c r="H105" s="3" t="s">
        <v>2330</v>
      </c>
      <c r="I105" s="3" t="s">
        <v>2331</v>
      </c>
    </row>
    <row r="106" spans="1:9">
      <c r="A106" t="s">
        <v>2350</v>
      </c>
      <c r="B106" t="s">
        <v>2369</v>
      </c>
      <c r="F106" t="s">
        <v>2217</v>
      </c>
      <c r="G106" s="100">
        <v>21.9</v>
      </c>
      <c r="H106" t="s">
        <v>2217</v>
      </c>
      <c r="I106" s="100">
        <v>24.7</v>
      </c>
    </row>
    <row r="107" spans="1:9">
      <c r="A107" t="s">
        <v>2351</v>
      </c>
      <c r="B107" t="s">
        <v>2356</v>
      </c>
      <c r="C107" t="s">
        <v>2366</v>
      </c>
      <c r="F107" t="s">
        <v>2217</v>
      </c>
      <c r="G107" s="100">
        <v>3</v>
      </c>
      <c r="H107" t="s">
        <v>2217</v>
      </c>
      <c r="I107" s="100">
        <v>5</v>
      </c>
    </row>
    <row r="108" spans="1:9">
      <c r="A108" t="s">
        <v>2352</v>
      </c>
      <c r="B108" t="s">
        <v>2357</v>
      </c>
      <c r="C108" t="s">
        <v>272</v>
      </c>
      <c r="F108" t="s">
        <v>2217</v>
      </c>
      <c r="G108" s="100">
        <v>5.2</v>
      </c>
      <c r="H108" t="s">
        <v>2217</v>
      </c>
      <c r="I108" s="100">
        <v>6.3</v>
      </c>
    </row>
    <row r="109" spans="1:9">
      <c r="A109" t="s">
        <v>2353</v>
      </c>
      <c r="B109" t="s">
        <v>2358</v>
      </c>
      <c r="C109" t="s">
        <v>227</v>
      </c>
      <c r="F109" t="s">
        <v>2217</v>
      </c>
      <c r="G109" s="100">
        <v>1.6</v>
      </c>
      <c r="H109" t="s">
        <v>2217</v>
      </c>
      <c r="I109" s="100">
        <v>1.7</v>
      </c>
    </row>
    <row r="110" spans="1:9">
      <c r="A110" t="s">
        <v>2354</v>
      </c>
      <c r="B110" t="s">
        <v>2359</v>
      </c>
      <c r="C110" t="s">
        <v>217</v>
      </c>
      <c r="F110" t="s">
        <v>2217</v>
      </c>
      <c r="G110" s="100">
        <v>0.6</v>
      </c>
      <c r="H110" t="s">
        <v>2217</v>
      </c>
      <c r="I110" s="100">
        <v>1</v>
      </c>
    </row>
    <row r="111" spans="1:9">
      <c r="A111" t="s">
        <v>2355</v>
      </c>
      <c r="B111" t="s">
        <v>2360</v>
      </c>
      <c r="C111" t="s">
        <v>2366</v>
      </c>
      <c r="F111" t="s">
        <v>2217</v>
      </c>
      <c r="G111" s="100">
        <v>2.6</v>
      </c>
      <c r="H111" t="s">
        <v>2217</v>
      </c>
      <c r="I111" s="100">
        <v>3.6</v>
      </c>
    </row>
    <row r="112" spans="1:9" s="20" customFormat="1">
      <c r="G112" s="101"/>
      <c r="I112" s="101"/>
    </row>
    <row r="113" spans="1:11">
      <c r="A113" s="102" t="s">
        <v>2371</v>
      </c>
      <c r="G113" s="100">
        <f>SUM(G106:G112)</f>
        <v>34.9</v>
      </c>
      <c r="H113" s="100"/>
      <c r="I113" s="100">
        <f t="shared" ref="H113:K113" si="13">SUM(I106:I112)</f>
        <v>42.300000000000004</v>
      </c>
      <c r="J113" s="100"/>
      <c r="K113" s="100">
        <f t="shared" si="13"/>
        <v>0</v>
      </c>
    </row>
    <row r="114" spans="1:11">
      <c r="G114" s="100"/>
      <c r="I114" s="100"/>
    </row>
    <row r="115" spans="1:11" s="12" customFormat="1">
      <c r="B115" s="12" t="s">
        <v>2308</v>
      </c>
    </row>
    <row r="116" spans="1:11">
      <c r="B116" s="66" t="s">
        <v>2309</v>
      </c>
    </row>
  </sheetData>
  <conditionalFormatting sqref="L58:L76">
    <cfRule type="containsText" dxfId="6" priority="6" operator="containsText" text="TRUE">
      <formula>NOT(ISERROR(SEARCH("TRUE",L58)))</formula>
    </cfRule>
    <cfRule type="containsText" dxfId="5" priority="7" operator="containsText" text="FALSE">
      <formula>NOT(ISERROR(SEARCH("FALSE",L58)))</formula>
    </cfRule>
  </conditionalFormatting>
  <conditionalFormatting sqref="L58:L68">
    <cfRule type="containsText" dxfId="4" priority="5" operator="containsText" text="TBD">
      <formula>NOT(ISERROR(SEARCH("TBD",L58)))</formula>
    </cfRule>
  </conditionalFormatting>
  <conditionalFormatting sqref="L72:L75">
    <cfRule type="containsText" dxfId="3" priority="4" operator="containsText" text="TBD">
      <formula>NOT(ISERROR(SEARCH("TBD",L72)))</formula>
    </cfRule>
  </conditionalFormatting>
  <conditionalFormatting sqref="L70:L76">
    <cfRule type="containsText" dxfId="2" priority="1" operator="containsText" text="TBD">
      <formula>NOT(ISERROR(SEARCH("TBD",L70)))</formula>
    </cfRule>
    <cfRule type="containsText" dxfId="1" priority="2" operator="containsText" text="FALSE">
      <formula>NOT(ISERROR(SEARCH("FALSE",L70)))</formula>
    </cfRule>
    <cfRule type="containsText" dxfId="0" priority="3" operator="containsText" text="TRUE">
      <formula>NOT(ISERROR(SEARCH("TRUE",L70)))</formula>
    </cfRule>
  </conditionalFormatting>
  <hyperlinks>
    <hyperlink ref="A1" location="Main!A1" display="Main" xr:uid="{90A5DF1E-D15B-4CAE-B142-63A697ED9DFB}"/>
    <hyperlink ref="A33" r:id="rId1" xr:uid="{917B2509-2C3A-40E0-92D2-92BD7AD2B215}"/>
    <hyperlink ref="B80" r:id="rId2" xr:uid="{D8D862C1-8D66-4D3E-8D62-642DBBFE7FC3}"/>
    <hyperlink ref="B79" r:id="rId3" xr:uid="{A685264B-DDA8-4266-AEC8-882C901F3996}"/>
    <hyperlink ref="B78" r:id="rId4" xr:uid="{C7D528A1-06F6-4603-8458-11DECF70D09D}"/>
    <hyperlink ref="A57" r:id="rId5" xr:uid="{CDD89CD2-FB49-45A2-AF51-1935C32C873A}"/>
    <hyperlink ref="B116" r:id="rId6" xr:uid="{22E82D7C-BE6A-4F38-ACC4-5EE6B38C1C6A}"/>
  </hyperlinks>
  <pageMargins left="0.7" right="0.7" top="0.75" bottom="0.75" header="0.3" footer="0.3"/>
  <ignoredErrors>
    <ignoredError sqref="W34:W38" formulaRange="1"/>
  </ignoredErrors>
  <drawing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A8F5-4C78-4B21-8FFD-BE3E18808E02}">
  <dimension ref="A1:U774"/>
  <sheetViews>
    <sheetView workbookViewId="0">
      <selection activeCell="M16" sqref="M16"/>
    </sheetView>
  </sheetViews>
  <sheetFormatPr defaultRowHeight="14.5"/>
  <cols>
    <col min="1" max="1" width="4.90625" customWidth="1"/>
    <col min="5" max="5" width="12.36328125" customWidth="1"/>
  </cols>
  <sheetData>
    <row r="1" spans="1:11">
      <c r="A1" s="66" t="s">
        <v>2170</v>
      </c>
    </row>
    <row r="2" spans="1:11">
      <c r="C2" s="16" t="s">
        <v>36</v>
      </c>
      <c r="D2" s="16" t="s">
        <v>1</v>
      </c>
      <c r="E2" s="50" t="s">
        <v>2</v>
      </c>
      <c r="F2" s="51" t="s">
        <v>60</v>
      </c>
      <c r="G2" s="48" t="s">
        <v>594</v>
      </c>
      <c r="H2" s="48" t="s">
        <v>595</v>
      </c>
      <c r="I2" s="48" t="s">
        <v>596</v>
      </c>
      <c r="J2" s="48" t="s">
        <v>597</v>
      </c>
      <c r="K2" s="16" t="s">
        <v>158</v>
      </c>
    </row>
    <row r="3" spans="1:11">
      <c r="A3" t="e" vm="17">
        <v>#VALUE!</v>
      </c>
      <c r="B3" s="16">
        <v>1</v>
      </c>
      <c r="C3" s="16" t="s">
        <v>598</v>
      </c>
      <c r="D3" s="16" t="s">
        <v>599</v>
      </c>
      <c r="E3" s="50" cm="1">
        <f t="array" ref="E3">_FV(A3,"Price")</f>
        <v>28286</v>
      </c>
      <c r="F3" s="51">
        <v>453.99099999999999</v>
      </c>
      <c r="G3" s="48">
        <v>1</v>
      </c>
      <c r="H3" s="48" t="s">
        <v>600</v>
      </c>
      <c r="I3" s="48" t="s">
        <v>601</v>
      </c>
      <c r="J3" s="48" t="s">
        <v>602</v>
      </c>
    </row>
    <row r="4" spans="1:11">
      <c r="A4" t="e" vm="18">
        <v>#VALUE!</v>
      </c>
      <c r="B4" s="16">
        <v>2</v>
      </c>
      <c r="C4" s="16" t="s">
        <v>603</v>
      </c>
      <c r="D4" s="16" t="s">
        <v>604</v>
      </c>
      <c r="E4" s="50" cm="1">
        <f t="array" ref="E4">_FV(A4,"Price")</f>
        <v>1729.2</v>
      </c>
      <c r="F4" s="51">
        <v>197.529</v>
      </c>
      <c r="G4" s="48">
        <v>1</v>
      </c>
      <c r="H4" s="48" t="s">
        <v>605</v>
      </c>
      <c r="I4" s="48" t="s">
        <v>606</v>
      </c>
      <c r="J4" s="48" t="s">
        <v>602</v>
      </c>
    </row>
    <row r="5" spans="1:11">
      <c r="B5" s="16">
        <v>3</v>
      </c>
      <c r="C5" s="16" t="s">
        <v>607</v>
      </c>
      <c r="D5" s="16" t="s">
        <v>608</v>
      </c>
      <c r="E5" s="50">
        <v>0.99980000000000002</v>
      </c>
      <c r="F5" s="51">
        <v>67.635000000000005</v>
      </c>
      <c r="G5" s="48">
        <v>2</v>
      </c>
      <c r="H5" s="48" t="s">
        <v>609</v>
      </c>
      <c r="I5" s="48" t="s">
        <v>610</v>
      </c>
      <c r="J5" s="48" t="s">
        <v>611</v>
      </c>
    </row>
    <row r="6" spans="1:11">
      <c r="B6" s="16">
        <v>4</v>
      </c>
      <c r="C6" s="16" t="s">
        <v>612</v>
      </c>
      <c r="D6" s="16" t="s">
        <v>612</v>
      </c>
      <c r="E6" s="50">
        <v>314.8</v>
      </c>
      <c r="F6" s="51">
        <v>49.707999999999998</v>
      </c>
    </row>
    <row r="7" spans="1:11">
      <c r="B7" s="16">
        <v>5</v>
      </c>
      <c r="C7" s="16" t="s">
        <v>613</v>
      </c>
      <c r="D7" s="16" t="s">
        <v>614</v>
      </c>
      <c r="E7" s="50">
        <v>1</v>
      </c>
      <c r="F7" s="51">
        <v>43.116999999999997</v>
      </c>
      <c r="G7" s="48"/>
      <c r="H7" s="48" t="s">
        <v>609</v>
      </c>
      <c r="I7" s="48" t="s">
        <v>615</v>
      </c>
    </row>
    <row r="8" spans="1:11">
      <c r="B8" s="16">
        <v>6</v>
      </c>
      <c r="C8" s="16" t="s">
        <v>616</v>
      </c>
      <c r="D8" s="16" t="s">
        <v>616</v>
      </c>
      <c r="E8" s="50">
        <v>0.4123</v>
      </c>
      <c r="F8" s="51">
        <v>20.948810999999999</v>
      </c>
    </row>
    <row r="9" spans="1:11">
      <c r="B9" s="16">
        <v>7</v>
      </c>
      <c r="C9" s="16" t="s">
        <v>617</v>
      </c>
      <c r="D9" s="16" t="s">
        <v>618</v>
      </c>
      <c r="E9" s="50">
        <v>17.95</v>
      </c>
      <c r="F9" s="51">
        <v>18</v>
      </c>
      <c r="G9" s="48">
        <v>1</v>
      </c>
      <c r="H9" s="48"/>
      <c r="I9" s="48"/>
      <c r="J9" s="48"/>
      <c r="K9" s="58"/>
    </row>
    <row r="10" spans="1:11">
      <c r="B10" s="16">
        <v>8</v>
      </c>
      <c r="C10" s="16" t="s">
        <v>619</v>
      </c>
      <c r="D10" s="16" t="s">
        <v>620</v>
      </c>
      <c r="E10" s="50">
        <v>1</v>
      </c>
      <c r="F10" s="51">
        <v>15.785455000000001</v>
      </c>
      <c r="H10" s="48" t="s">
        <v>609</v>
      </c>
    </row>
    <row r="11" spans="1:11">
      <c r="B11" s="16">
        <v>9</v>
      </c>
      <c r="C11" s="16" t="s">
        <v>621</v>
      </c>
      <c r="D11" s="16" t="s">
        <v>622</v>
      </c>
      <c r="E11" s="50">
        <v>0.38869999999999999</v>
      </c>
      <c r="F11" s="51">
        <v>13.448</v>
      </c>
    </row>
    <row r="12" spans="1:11">
      <c r="B12" s="16">
        <v>10</v>
      </c>
      <c r="C12" s="16" t="s">
        <v>623</v>
      </c>
      <c r="D12" s="16" t="s">
        <v>624</v>
      </c>
      <c r="E12" s="50">
        <v>8.9789999999999995E-2</v>
      </c>
      <c r="F12" s="51">
        <v>11.912698948999999</v>
      </c>
      <c r="G12" s="48">
        <v>1</v>
      </c>
      <c r="H12" s="48" t="s">
        <v>600</v>
      </c>
      <c r="I12" s="48" t="s">
        <v>625</v>
      </c>
      <c r="J12" s="48" t="s">
        <v>602</v>
      </c>
      <c r="K12" s="58">
        <v>41614</v>
      </c>
    </row>
    <row r="13" spans="1:11">
      <c r="B13" s="16">
        <v>11</v>
      </c>
      <c r="C13" s="16" t="s">
        <v>626</v>
      </c>
      <c r="D13" s="16" t="s">
        <v>627</v>
      </c>
      <c r="E13" s="50">
        <v>1.19</v>
      </c>
      <c r="F13" s="51">
        <v>10.409051</v>
      </c>
    </row>
    <row r="14" spans="1:11">
      <c r="B14" s="16">
        <v>12</v>
      </c>
      <c r="C14" s="16" t="s">
        <v>628</v>
      </c>
      <c r="D14" s="16" t="s">
        <v>629</v>
      </c>
      <c r="E14" s="50">
        <v>24.53</v>
      </c>
      <c r="F14" s="51">
        <v>9.1170000000000009</v>
      </c>
      <c r="G14" s="48">
        <v>1</v>
      </c>
      <c r="H14" s="48" t="s">
        <v>605</v>
      </c>
    </row>
    <row r="15" spans="1:11">
      <c r="B15" s="16">
        <v>13</v>
      </c>
      <c r="C15" s="16" t="s">
        <v>630</v>
      </c>
      <c r="D15" s="16" t="s">
        <v>631</v>
      </c>
      <c r="E15" s="50">
        <v>6.59</v>
      </c>
      <c r="F15" s="51">
        <v>7.5940000000000003</v>
      </c>
    </row>
    <row r="16" spans="1:11">
      <c r="B16" s="16">
        <v>14</v>
      </c>
      <c r="C16" s="16" t="s">
        <v>632</v>
      </c>
      <c r="D16" s="16" t="s">
        <v>633</v>
      </c>
      <c r="E16" s="50">
        <v>94.96</v>
      </c>
      <c r="F16" s="51">
        <v>6.8525710000000002</v>
      </c>
      <c r="G16" s="48">
        <v>1</v>
      </c>
      <c r="J16" s="48" t="s">
        <v>602</v>
      </c>
    </row>
    <row r="17" spans="2:10">
      <c r="B17" s="16">
        <v>15</v>
      </c>
      <c r="C17" s="16" t="s">
        <v>634</v>
      </c>
      <c r="D17" s="16" t="s">
        <v>635</v>
      </c>
      <c r="E17" s="50">
        <v>20.65</v>
      </c>
      <c r="F17" s="51">
        <v>6.4996962119999999</v>
      </c>
    </row>
    <row r="18" spans="2:10">
      <c r="B18" s="16">
        <v>16</v>
      </c>
      <c r="C18" s="16" t="s">
        <v>636</v>
      </c>
      <c r="D18" s="16" t="s">
        <v>637</v>
      </c>
      <c r="E18" s="50">
        <v>1.203E-5</v>
      </c>
      <c r="F18" s="51">
        <v>5.9021992159999996</v>
      </c>
      <c r="G18" s="48">
        <v>2</v>
      </c>
      <c r="H18" s="48" t="s">
        <v>600</v>
      </c>
      <c r="J18" s="48" t="s">
        <v>603</v>
      </c>
    </row>
    <row r="19" spans="2:10">
      <c r="B19" s="16">
        <v>17</v>
      </c>
      <c r="C19" s="16" t="s">
        <v>638</v>
      </c>
      <c r="D19" s="16" t="s">
        <v>639</v>
      </c>
      <c r="E19" s="50">
        <v>0.99980000000000002</v>
      </c>
      <c r="F19" s="51">
        <v>5.8384200000000002</v>
      </c>
      <c r="H19" s="48" t="s">
        <v>609</v>
      </c>
    </row>
    <row r="20" spans="2:10">
      <c r="B20" s="16">
        <v>18</v>
      </c>
      <c r="C20" s="16" t="s">
        <v>640</v>
      </c>
      <c r="D20" s="16" t="s">
        <v>641</v>
      </c>
      <c r="E20" s="50">
        <v>6.3589999999999994E-2</v>
      </c>
      <c r="F20" s="51">
        <v>5.8400432230000003</v>
      </c>
    </row>
    <row r="21" spans="2:10">
      <c r="B21" s="16">
        <v>19</v>
      </c>
      <c r="C21" s="16" t="s">
        <v>642</v>
      </c>
      <c r="D21" s="16" t="s">
        <v>643</v>
      </c>
      <c r="E21" s="50">
        <v>6.9</v>
      </c>
      <c r="F21" s="51">
        <v>5.2607264819999999</v>
      </c>
      <c r="H21" s="48" t="s">
        <v>644</v>
      </c>
    </row>
    <row r="22" spans="2:10">
      <c r="B22" s="16">
        <v>20</v>
      </c>
      <c r="C22" s="16" t="s">
        <v>645</v>
      </c>
      <c r="D22" s="16" t="s">
        <v>646</v>
      </c>
      <c r="E22" s="50">
        <v>23551.53</v>
      </c>
      <c r="F22" s="51">
        <v>4.1390000000000002</v>
      </c>
      <c r="H22" s="48" t="s">
        <v>647</v>
      </c>
    </row>
    <row r="23" spans="2:10">
      <c r="B23" s="16">
        <v>21</v>
      </c>
      <c r="C23" s="16" t="s">
        <v>648</v>
      </c>
      <c r="D23" s="16" t="s">
        <v>649</v>
      </c>
      <c r="E23" s="50">
        <v>13.6</v>
      </c>
      <c r="F23" s="51">
        <v>3.8957090000000001</v>
      </c>
    </row>
    <row r="24" spans="2:10">
      <c r="B24" s="16">
        <v>22</v>
      </c>
      <c r="C24" s="16" t="s">
        <v>650</v>
      </c>
      <c r="D24" s="16" t="s">
        <v>651</v>
      </c>
      <c r="E24" s="50">
        <v>7.36</v>
      </c>
      <c r="F24" s="51">
        <v>3.7361053179999999</v>
      </c>
    </row>
    <row r="25" spans="2:10">
      <c r="B25" s="16">
        <v>23</v>
      </c>
      <c r="C25" s="16" t="s">
        <v>652</v>
      </c>
      <c r="D25" s="16" t="s">
        <v>653</v>
      </c>
      <c r="E25" s="50">
        <v>3.67</v>
      </c>
      <c r="F25" s="51">
        <v>3.4982985489999998</v>
      </c>
    </row>
    <row r="26" spans="2:10">
      <c r="B26" s="16">
        <v>24</v>
      </c>
      <c r="C26" s="16" t="s">
        <v>654</v>
      </c>
      <c r="D26" s="16" t="s">
        <v>655</v>
      </c>
      <c r="E26" s="50">
        <v>183.13</v>
      </c>
      <c r="F26" s="51">
        <v>3.3389980000000001</v>
      </c>
      <c r="H26" s="48" t="s">
        <v>656</v>
      </c>
    </row>
    <row r="27" spans="2:10">
      <c r="B27" s="16">
        <v>25</v>
      </c>
      <c r="C27" s="16" t="s">
        <v>657</v>
      </c>
      <c r="D27" s="16" t="s">
        <v>658</v>
      </c>
      <c r="E27" s="50">
        <v>22.32</v>
      </c>
      <c r="F27" s="51">
        <v>3.106612336</v>
      </c>
      <c r="G27" s="48">
        <v>1</v>
      </c>
    </row>
    <row r="28" spans="2:10">
      <c r="B28" s="16">
        <v>26</v>
      </c>
      <c r="C28" s="16" t="s">
        <v>659</v>
      </c>
      <c r="D28" s="16" t="s">
        <v>660</v>
      </c>
      <c r="E28" s="50">
        <v>2.4900000000000002</v>
      </c>
      <c r="F28" s="51">
        <v>3.0391645710000001</v>
      </c>
    </row>
    <row r="29" spans="2:10">
      <c r="B29" s="16">
        <v>27</v>
      </c>
      <c r="C29" s="16" t="s">
        <v>661</v>
      </c>
      <c r="D29" s="16" t="s">
        <v>662</v>
      </c>
      <c r="E29" s="50">
        <v>136.68</v>
      </c>
      <c r="F29" s="51">
        <v>2.6370773280000002</v>
      </c>
      <c r="H29" s="48" t="s">
        <v>663</v>
      </c>
    </row>
    <row r="30" spans="2:10">
      <c r="B30" s="16">
        <v>28</v>
      </c>
      <c r="C30" s="16" t="s">
        <v>664</v>
      </c>
      <c r="D30" s="16" t="s">
        <v>665</v>
      </c>
      <c r="E30" s="50">
        <v>9.3539999999999998E-2</v>
      </c>
      <c r="F30" s="51">
        <v>2.457550795</v>
      </c>
    </row>
    <row r="31" spans="2:10">
      <c r="B31" s="16">
        <v>29</v>
      </c>
      <c r="C31" s="16" t="s">
        <v>666</v>
      </c>
      <c r="D31" s="16" t="s">
        <v>666</v>
      </c>
      <c r="E31" s="50">
        <v>39.6</v>
      </c>
      <c r="F31" s="52">
        <v>2.3761779999999999</v>
      </c>
    </row>
    <row r="32" spans="2:10">
      <c r="B32" s="16">
        <v>30</v>
      </c>
      <c r="C32" s="16" t="s">
        <v>667</v>
      </c>
      <c r="D32" s="16" t="s">
        <v>668</v>
      </c>
      <c r="E32" s="50">
        <v>5.87</v>
      </c>
      <c r="F32" s="52">
        <v>2.2702670390000002</v>
      </c>
      <c r="H32" s="48" t="s">
        <v>669</v>
      </c>
    </row>
    <row r="33" spans="2:8">
      <c r="B33" s="16">
        <v>31</v>
      </c>
      <c r="C33" s="16" t="s">
        <v>670</v>
      </c>
      <c r="D33" s="16" t="s">
        <v>671</v>
      </c>
      <c r="E33" s="50">
        <v>2.58</v>
      </c>
      <c r="F33" s="52">
        <v>2.1953932429999998</v>
      </c>
    </row>
    <row r="34" spans="2:8">
      <c r="B34" s="16">
        <v>32</v>
      </c>
      <c r="C34" s="16" t="s">
        <v>672</v>
      </c>
      <c r="D34" s="16" t="s">
        <v>673</v>
      </c>
      <c r="E34" s="50">
        <v>8.208E-2</v>
      </c>
      <c r="F34" s="52">
        <v>2.0736829999999999</v>
      </c>
    </row>
    <row r="35" spans="2:8">
      <c r="B35" s="16">
        <v>33</v>
      </c>
      <c r="C35" s="16" t="s">
        <v>674</v>
      </c>
      <c r="D35" s="16" t="s">
        <v>675</v>
      </c>
      <c r="E35" s="50">
        <v>5.4</v>
      </c>
      <c r="F35" s="52">
        <v>2.017042</v>
      </c>
      <c r="H35" s="48" t="s">
        <v>676</v>
      </c>
    </row>
    <row r="36" spans="2:8">
      <c r="B36" s="16">
        <v>34</v>
      </c>
      <c r="C36" s="16" t="s">
        <v>677</v>
      </c>
      <c r="D36" s="16" t="s">
        <v>678</v>
      </c>
      <c r="E36" s="50">
        <v>0.2641</v>
      </c>
      <c r="F36" s="53">
        <v>1.9015553000000001</v>
      </c>
    </row>
    <row r="37" spans="2:8">
      <c r="B37" s="16">
        <v>35</v>
      </c>
      <c r="C37" s="16" t="s">
        <v>679</v>
      </c>
      <c r="D37" s="16" t="s">
        <v>680</v>
      </c>
      <c r="E37" s="50">
        <v>151.72</v>
      </c>
      <c r="F37" s="52">
        <v>1.831658</v>
      </c>
    </row>
    <row r="38" spans="2:8">
      <c r="B38" s="16">
        <v>36</v>
      </c>
      <c r="C38" s="16" t="s">
        <v>681</v>
      </c>
      <c r="D38" s="16" t="s">
        <v>682</v>
      </c>
      <c r="E38" s="50">
        <v>2.4549999999999999E-2</v>
      </c>
      <c r="F38" s="52">
        <v>1.779811</v>
      </c>
    </row>
    <row r="39" spans="2:8">
      <c r="B39" s="16">
        <v>37</v>
      </c>
      <c r="C39" s="16" t="s">
        <v>683</v>
      </c>
      <c r="D39" s="16" t="s">
        <v>684</v>
      </c>
      <c r="E39" s="50">
        <v>6.13</v>
      </c>
      <c r="F39" s="52">
        <v>1.7434467890000001</v>
      </c>
      <c r="G39" s="48">
        <v>1</v>
      </c>
      <c r="H39" s="48" t="s">
        <v>605</v>
      </c>
    </row>
    <row r="40" spans="2:8">
      <c r="B40" s="16">
        <v>38</v>
      </c>
      <c r="C40" s="16" t="s">
        <v>685</v>
      </c>
      <c r="D40" s="16" t="s">
        <v>686</v>
      </c>
      <c r="E40" s="50">
        <v>6.8559999999999996E-2</v>
      </c>
      <c r="F40" s="52">
        <v>1.735889</v>
      </c>
    </row>
    <row r="41" spans="2:8">
      <c r="B41" s="16">
        <v>39</v>
      </c>
      <c r="C41" s="16" t="s">
        <v>687</v>
      </c>
      <c r="D41" s="16" t="s">
        <v>688</v>
      </c>
      <c r="E41" s="50">
        <v>0.78859999999999997</v>
      </c>
      <c r="F41" s="52">
        <v>1.4628623110000001</v>
      </c>
      <c r="H41" s="48" t="s">
        <v>669</v>
      </c>
    </row>
    <row r="42" spans="2:8">
      <c r="B42" s="16">
        <v>40</v>
      </c>
      <c r="C42" s="49" t="s">
        <v>689</v>
      </c>
      <c r="D42" s="16" t="s">
        <v>690</v>
      </c>
      <c r="E42" s="50">
        <v>87.67</v>
      </c>
      <c r="F42" s="52">
        <v>1.235606193</v>
      </c>
    </row>
    <row r="43" spans="2:8">
      <c r="B43" s="16">
        <v>41</v>
      </c>
      <c r="C43" s="16" t="s">
        <v>691</v>
      </c>
      <c r="D43" s="16" t="s">
        <v>692</v>
      </c>
      <c r="E43" s="50">
        <v>12.2</v>
      </c>
      <c r="F43" s="52">
        <v>1.2329603170000001</v>
      </c>
      <c r="H43" s="48" t="s">
        <v>669</v>
      </c>
    </row>
    <row r="44" spans="2:8">
      <c r="B44" s="16">
        <v>42</v>
      </c>
      <c r="C44" s="49" t="s">
        <v>693</v>
      </c>
      <c r="D44" s="16" t="s">
        <v>694</v>
      </c>
      <c r="E44" s="50">
        <v>0.57340000000000002</v>
      </c>
      <c r="F44" s="52">
        <v>1.1986702490000001</v>
      </c>
    </row>
    <row r="45" spans="2:8">
      <c r="B45" s="16">
        <v>43</v>
      </c>
      <c r="C45" s="16" t="s">
        <v>695</v>
      </c>
      <c r="D45" s="16" t="s">
        <v>696</v>
      </c>
      <c r="E45" s="50">
        <v>1.1000000000000001</v>
      </c>
      <c r="F45" s="52">
        <v>1.138213669</v>
      </c>
    </row>
    <row r="46" spans="2:8">
      <c r="B46" s="16">
        <v>44</v>
      </c>
      <c r="C46" s="16" t="s">
        <v>697</v>
      </c>
      <c r="D46" s="16" t="s">
        <v>698</v>
      </c>
      <c r="E46" s="50">
        <v>1.1599999999999999</v>
      </c>
      <c r="F46" s="52">
        <v>1.0770200000000001</v>
      </c>
    </row>
    <row r="47" spans="2:8">
      <c r="B47" s="16">
        <v>45</v>
      </c>
      <c r="C47" s="16" t="s">
        <v>699</v>
      </c>
      <c r="D47" s="16" t="s">
        <v>700</v>
      </c>
      <c r="E47" s="50">
        <v>0.78769999999999996</v>
      </c>
      <c r="F47" s="52">
        <v>1.181127322</v>
      </c>
      <c r="H47" s="48" t="s">
        <v>701</v>
      </c>
    </row>
    <row r="48" spans="2:8">
      <c r="B48" s="16">
        <v>46</v>
      </c>
      <c r="C48" s="16" t="s">
        <v>702</v>
      </c>
      <c r="D48" s="16" t="s">
        <v>702</v>
      </c>
      <c r="E48" s="50">
        <v>1.1000000000000001</v>
      </c>
      <c r="F48" s="52">
        <v>1.1945250000000001</v>
      </c>
    </row>
    <row r="49" spans="2:8">
      <c r="B49" s="16">
        <v>47</v>
      </c>
      <c r="C49" s="16" t="s">
        <v>703</v>
      </c>
      <c r="D49" s="16" t="s">
        <v>704</v>
      </c>
      <c r="E49" s="50">
        <v>45.18</v>
      </c>
      <c r="F49" s="52">
        <v>1.1174493809999999</v>
      </c>
    </row>
    <row r="50" spans="2:8">
      <c r="B50" s="16">
        <v>48</v>
      </c>
      <c r="C50" s="16" t="s">
        <v>705</v>
      </c>
      <c r="D50" s="16" t="s">
        <v>706</v>
      </c>
      <c r="E50" s="50">
        <v>1.1100000000000001</v>
      </c>
      <c r="F50" s="52">
        <v>1.11297</v>
      </c>
    </row>
    <row r="51" spans="2:8">
      <c r="B51" s="16">
        <v>49</v>
      </c>
      <c r="C51" s="16" t="s">
        <v>707</v>
      </c>
      <c r="D51" s="16" t="s">
        <v>708</v>
      </c>
      <c r="E51" s="50">
        <v>1.7450000000000001E-4</v>
      </c>
      <c r="F51" s="53">
        <v>1.0407921170000001</v>
      </c>
    </row>
    <row r="52" spans="2:8">
      <c r="B52" s="16">
        <v>50</v>
      </c>
      <c r="C52" s="16" t="s">
        <v>709</v>
      </c>
      <c r="D52" s="16" t="s">
        <v>710</v>
      </c>
      <c r="E52" s="50">
        <v>1</v>
      </c>
      <c r="F52" s="52">
        <v>0.94432756500000004</v>
      </c>
      <c r="H52" s="48" t="s">
        <v>609</v>
      </c>
    </row>
    <row r="53" spans="2:8">
      <c r="B53" s="16">
        <v>51</v>
      </c>
      <c r="C53" s="16" t="s">
        <v>711</v>
      </c>
      <c r="D53" s="16" t="s">
        <v>712</v>
      </c>
      <c r="E53" s="16">
        <v>0.1389</v>
      </c>
      <c r="F53" s="52">
        <v>0.92534499999999997</v>
      </c>
    </row>
    <row r="54" spans="2:8">
      <c r="B54" s="16">
        <v>52</v>
      </c>
      <c r="C54" s="16" t="s">
        <v>713</v>
      </c>
      <c r="D54" s="16" t="s">
        <v>714</v>
      </c>
      <c r="E54" s="50">
        <v>1</v>
      </c>
      <c r="F54" s="52">
        <v>0.87904899999999997</v>
      </c>
      <c r="H54" s="48" t="s">
        <v>609</v>
      </c>
    </row>
    <row r="55" spans="2:8">
      <c r="B55" s="16">
        <v>53</v>
      </c>
      <c r="C55" s="16" t="s">
        <v>715</v>
      </c>
      <c r="D55" s="16" t="s">
        <v>716</v>
      </c>
      <c r="E55" s="50">
        <v>44.07</v>
      </c>
      <c r="F55" s="52">
        <v>0.84909268800000004</v>
      </c>
      <c r="G55" s="48">
        <v>1</v>
      </c>
      <c r="H55" s="48" t="s">
        <v>663</v>
      </c>
    </row>
    <row r="56" spans="2:8">
      <c r="B56" s="16">
        <v>54</v>
      </c>
      <c r="C56" s="16" t="s">
        <v>717</v>
      </c>
      <c r="D56" s="16" t="s">
        <v>718</v>
      </c>
      <c r="E56" s="50">
        <v>8.25</v>
      </c>
      <c r="F56" s="52">
        <v>0.81166000000000005</v>
      </c>
      <c r="H56" s="48" t="s">
        <v>644</v>
      </c>
    </row>
    <row r="57" spans="2:8">
      <c r="B57" s="16">
        <v>55</v>
      </c>
      <c r="C57" s="16" t="s">
        <v>719</v>
      </c>
      <c r="D57" s="16" t="s">
        <v>720</v>
      </c>
      <c r="E57" s="50">
        <v>47.36</v>
      </c>
      <c r="F57" s="52">
        <v>0.83311634999999995</v>
      </c>
      <c r="H57" s="48" t="s">
        <v>656</v>
      </c>
    </row>
    <row r="58" spans="2:8">
      <c r="B58" s="16">
        <v>56</v>
      </c>
      <c r="C58" s="16" t="s">
        <v>721</v>
      </c>
      <c r="D58" s="16" t="s">
        <v>722</v>
      </c>
      <c r="E58" s="50">
        <v>7.3669999999999997E-7</v>
      </c>
      <c r="F58" s="52">
        <v>0.70064084699999996</v>
      </c>
    </row>
    <row r="59" spans="2:8">
      <c r="B59" s="16">
        <v>57</v>
      </c>
      <c r="C59" s="16" t="s">
        <v>723</v>
      </c>
      <c r="D59" s="16" t="s">
        <v>724</v>
      </c>
      <c r="E59" s="54">
        <v>3.7200000000000003E-5</v>
      </c>
      <c r="F59" s="52">
        <v>0.71774300000000002</v>
      </c>
    </row>
    <row r="60" spans="2:8">
      <c r="B60" s="16">
        <v>58</v>
      </c>
      <c r="C60" s="16" t="s">
        <v>725</v>
      </c>
      <c r="D60" s="16" t="s">
        <v>725</v>
      </c>
      <c r="E60" s="50">
        <v>0.9929</v>
      </c>
      <c r="F60" s="52">
        <v>0.72014599999999995</v>
      </c>
    </row>
    <row r="61" spans="2:8">
      <c r="B61" s="16">
        <v>59</v>
      </c>
      <c r="C61" s="16" t="s">
        <v>726</v>
      </c>
      <c r="D61" s="16" t="s">
        <v>727</v>
      </c>
      <c r="E61" s="50">
        <v>0.25800000000000001</v>
      </c>
      <c r="F61" s="52">
        <v>0.66539700000000002</v>
      </c>
    </row>
    <row r="62" spans="2:8">
      <c r="B62" s="16">
        <v>60</v>
      </c>
      <c r="C62" s="16" t="s">
        <v>728</v>
      </c>
      <c r="D62" s="16" t="s">
        <v>729</v>
      </c>
      <c r="E62" s="50">
        <v>5.1100000000000003</v>
      </c>
      <c r="F62" s="52">
        <v>0.82979899999999995</v>
      </c>
    </row>
    <row r="63" spans="2:8">
      <c r="B63" s="16">
        <v>61</v>
      </c>
      <c r="C63" s="16" t="s">
        <v>730</v>
      </c>
      <c r="D63" s="16" t="s">
        <v>731</v>
      </c>
      <c r="E63" s="50">
        <v>9.5699999999999993E-2</v>
      </c>
      <c r="F63" s="52">
        <v>0.839368263</v>
      </c>
    </row>
    <row r="64" spans="2:8">
      <c r="B64" s="16">
        <v>62</v>
      </c>
      <c r="C64" s="16" t="s">
        <v>732</v>
      </c>
      <c r="D64" s="16" t="s">
        <v>733</v>
      </c>
      <c r="E64" s="16">
        <v>0.33350000000000002</v>
      </c>
      <c r="F64" s="52">
        <v>0.22685149199999999</v>
      </c>
    </row>
    <row r="65" spans="2:6">
      <c r="B65" s="16">
        <v>63</v>
      </c>
      <c r="C65" s="16" t="s">
        <v>734</v>
      </c>
      <c r="D65" s="16" t="s">
        <v>735</v>
      </c>
      <c r="E65" s="50">
        <v>4.08</v>
      </c>
      <c r="F65" s="52">
        <v>0.69644676699999997</v>
      </c>
    </row>
    <row r="66" spans="2:6">
      <c r="B66" s="16">
        <v>64</v>
      </c>
      <c r="C66" s="16" t="s">
        <v>736</v>
      </c>
      <c r="D66" s="16" t="s">
        <v>737</v>
      </c>
      <c r="E66" s="50">
        <v>671.66</v>
      </c>
      <c r="F66" s="52">
        <v>0.65663952299999995</v>
      </c>
    </row>
    <row r="67" spans="2:6">
      <c r="B67" s="16">
        <v>65</v>
      </c>
      <c r="C67" s="16" t="s">
        <v>738</v>
      </c>
      <c r="D67" s="16" t="s">
        <v>739</v>
      </c>
      <c r="E67" s="50">
        <v>0.20610000000000001</v>
      </c>
      <c r="F67" s="52">
        <v>0.63667726499999999</v>
      </c>
    </row>
    <row r="68" spans="2:6">
      <c r="B68" s="16">
        <v>66</v>
      </c>
      <c r="C68" s="16" t="s">
        <v>740</v>
      </c>
      <c r="D68" s="16" t="s">
        <v>741</v>
      </c>
      <c r="E68" s="50">
        <v>2.44</v>
      </c>
      <c r="F68" s="52">
        <v>0.61030981299999998</v>
      </c>
    </row>
    <row r="69" spans="2:6">
      <c r="B69" s="16">
        <v>67</v>
      </c>
      <c r="C69" s="16" t="s">
        <v>742</v>
      </c>
      <c r="D69" s="16" t="s">
        <v>743</v>
      </c>
      <c r="E69" s="50">
        <v>8.3800000000000008</v>
      </c>
      <c r="F69" s="52">
        <v>0.59127551499999997</v>
      </c>
    </row>
    <row r="70" spans="2:6">
      <c r="B70" s="16">
        <v>68</v>
      </c>
      <c r="C70" s="16" t="s">
        <v>744</v>
      </c>
      <c r="D70" s="16" t="s">
        <v>745</v>
      </c>
      <c r="E70" s="50">
        <v>0.4753</v>
      </c>
      <c r="F70" s="52">
        <v>1.3181784620000001</v>
      </c>
    </row>
    <row r="71" spans="2:6">
      <c r="B71" s="16">
        <v>69</v>
      </c>
      <c r="C71" s="16" t="s">
        <v>746</v>
      </c>
      <c r="D71" s="16" t="s">
        <v>747</v>
      </c>
      <c r="E71" s="50">
        <v>2.94</v>
      </c>
      <c r="F71" s="52">
        <v>0.40344040599999997</v>
      </c>
    </row>
    <row r="72" spans="2:6">
      <c r="B72" s="16">
        <v>70</v>
      </c>
      <c r="C72" s="16" t="s">
        <v>748</v>
      </c>
      <c r="D72" s="16" t="s">
        <v>749</v>
      </c>
      <c r="E72" s="50">
        <v>2.2799999999999998</v>
      </c>
      <c r="F72" s="52">
        <v>1.87829</v>
      </c>
    </row>
    <row r="73" spans="2:6">
      <c r="B73" s="16">
        <v>71</v>
      </c>
      <c r="C73" s="16" t="s">
        <v>750</v>
      </c>
      <c r="D73" s="16" t="s">
        <v>751</v>
      </c>
      <c r="E73" s="50">
        <v>1.64</v>
      </c>
      <c r="F73" s="52">
        <v>0.541926927</v>
      </c>
    </row>
    <row r="74" spans="2:6">
      <c r="B74" s="16">
        <v>72</v>
      </c>
      <c r="C74" s="16" t="s">
        <v>752</v>
      </c>
      <c r="D74" s="16" t="s">
        <v>753</v>
      </c>
      <c r="E74" s="50">
        <v>1659.87</v>
      </c>
      <c r="F74" s="52">
        <v>0.53980675300000003</v>
      </c>
    </row>
    <row r="75" spans="2:6">
      <c r="B75" s="16">
        <v>73</v>
      </c>
      <c r="C75" s="16" t="s">
        <v>754</v>
      </c>
      <c r="D75" s="16" t="s">
        <v>755</v>
      </c>
      <c r="E75" s="50">
        <v>0.96040000000000003</v>
      </c>
      <c r="F75" s="52">
        <v>0.51052593199999996</v>
      </c>
    </row>
    <row r="76" spans="2:6">
      <c r="B76" s="16">
        <v>74</v>
      </c>
      <c r="C76" s="16" t="s">
        <v>756</v>
      </c>
      <c r="D76" s="16" t="s">
        <v>757</v>
      </c>
      <c r="E76" s="50">
        <v>0.89059999999999995</v>
      </c>
      <c r="F76" s="52">
        <v>0.498732234</v>
      </c>
    </row>
    <row r="77" spans="2:6">
      <c r="B77" s="16">
        <v>75</v>
      </c>
      <c r="C77" s="16" t="s">
        <v>758</v>
      </c>
      <c r="D77" s="16" t="s">
        <v>759</v>
      </c>
      <c r="E77" s="50">
        <v>0.4798</v>
      </c>
      <c r="F77" s="52">
        <v>0.47984337799999999</v>
      </c>
    </row>
    <row r="78" spans="2:6">
      <c r="B78" s="16">
        <v>76</v>
      </c>
      <c r="C78" s="16" t="s">
        <v>760</v>
      </c>
      <c r="D78" s="16" t="s">
        <v>761</v>
      </c>
      <c r="E78" s="50">
        <v>0.3014</v>
      </c>
      <c r="F78" s="52">
        <v>0.45076466500000001</v>
      </c>
    </row>
    <row r="79" spans="2:6">
      <c r="B79" s="16">
        <v>77</v>
      </c>
      <c r="C79" s="16" t="s">
        <v>762</v>
      </c>
      <c r="D79" s="16" t="s">
        <v>763</v>
      </c>
      <c r="E79" s="50">
        <v>4.1500000000000004</v>
      </c>
      <c r="F79" s="52">
        <v>0.44902305300000001</v>
      </c>
    </row>
    <row r="80" spans="2:6">
      <c r="B80" s="16">
        <v>78</v>
      </c>
      <c r="C80" s="16" t="s">
        <v>764</v>
      </c>
      <c r="D80" s="16" t="s">
        <v>765</v>
      </c>
      <c r="E80" s="50">
        <v>40.61</v>
      </c>
      <c r="F80" s="52">
        <v>0.44337546999999999</v>
      </c>
    </row>
    <row r="81" spans="2:10">
      <c r="B81" s="16">
        <v>79</v>
      </c>
      <c r="C81" s="16" t="s">
        <v>766</v>
      </c>
      <c r="D81" s="16" t="s">
        <v>767</v>
      </c>
      <c r="E81" s="50">
        <v>0.32950000000000002</v>
      </c>
      <c r="F81" s="52">
        <v>0.43961704899999998</v>
      </c>
    </row>
    <row r="82" spans="2:10">
      <c r="B82" s="16">
        <v>80</v>
      </c>
      <c r="C82" s="16" t="s">
        <v>768</v>
      </c>
      <c r="D82" s="16" t="s">
        <v>769</v>
      </c>
      <c r="E82" s="50">
        <v>3.1850000000000003E-2</v>
      </c>
      <c r="F82" s="52">
        <v>0.42411104399999999</v>
      </c>
    </row>
    <row r="83" spans="2:10">
      <c r="B83" s="16">
        <v>81</v>
      </c>
      <c r="C83" s="16" t="s">
        <v>770</v>
      </c>
      <c r="D83" s="16" t="s">
        <v>771</v>
      </c>
      <c r="E83" s="50">
        <v>0.98819999999999997</v>
      </c>
      <c r="F83" s="52">
        <v>0.41965282799999998</v>
      </c>
    </row>
    <row r="84" spans="2:10">
      <c r="B84" s="16">
        <v>82</v>
      </c>
      <c r="C84" s="16" t="s">
        <v>772</v>
      </c>
      <c r="D84" s="16" t="s">
        <v>773</v>
      </c>
      <c r="E84" s="50">
        <v>3.94</v>
      </c>
      <c r="F84" s="52">
        <v>0.43095742300000001</v>
      </c>
    </row>
    <row r="85" spans="2:10">
      <c r="B85" s="16">
        <v>83</v>
      </c>
      <c r="C85" s="16" t="s">
        <v>774</v>
      </c>
      <c r="D85" s="16" t="s">
        <v>775</v>
      </c>
      <c r="E85" s="50">
        <v>3.9759999999999997E-2</v>
      </c>
      <c r="F85" s="52">
        <v>0.41637566399999998</v>
      </c>
    </row>
    <row r="86" spans="2:10">
      <c r="B86" s="16">
        <v>84</v>
      </c>
      <c r="C86" s="16" t="s">
        <v>776</v>
      </c>
      <c r="D86" s="16" t="s">
        <v>777</v>
      </c>
      <c r="E86" s="50">
        <v>0.30320000000000003</v>
      </c>
      <c r="F86" s="52">
        <v>0.40336259400000002</v>
      </c>
    </row>
    <row r="87" spans="2:10">
      <c r="B87" s="16">
        <v>85</v>
      </c>
      <c r="C87" s="16" t="s">
        <v>778</v>
      </c>
      <c r="D87" s="16" t="s">
        <v>779</v>
      </c>
      <c r="E87" s="50">
        <v>55.07</v>
      </c>
      <c r="F87" s="52">
        <v>0.400227634</v>
      </c>
    </row>
    <row r="88" spans="2:10">
      <c r="B88" s="16">
        <v>86</v>
      </c>
      <c r="C88" s="16" t="s">
        <v>780</v>
      </c>
      <c r="D88" s="16" t="s">
        <v>781</v>
      </c>
      <c r="E88" s="50">
        <v>0.58699999999999997</v>
      </c>
      <c r="F88" s="52">
        <v>0.39986042700000002</v>
      </c>
    </row>
    <row r="89" spans="2:10">
      <c r="B89" s="16">
        <v>87</v>
      </c>
      <c r="C89" s="16" t="s">
        <v>782</v>
      </c>
      <c r="D89" s="16" t="s">
        <v>783</v>
      </c>
      <c r="E89" s="50">
        <v>0.91539999999999999</v>
      </c>
      <c r="F89" s="52">
        <v>0.38138114899999997</v>
      </c>
    </row>
    <row r="90" spans="2:10">
      <c r="B90" s="16">
        <v>88</v>
      </c>
      <c r="C90" s="16" t="s">
        <v>784</v>
      </c>
      <c r="D90" s="16" t="s">
        <v>785</v>
      </c>
      <c r="E90" s="50">
        <v>1.5</v>
      </c>
      <c r="F90" s="52">
        <v>0.37564811799999998</v>
      </c>
    </row>
    <row r="91" spans="2:10">
      <c r="B91" s="16">
        <v>89</v>
      </c>
      <c r="C91" s="16" t="s">
        <v>786</v>
      </c>
      <c r="D91" s="16" t="s">
        <v>787</v>
      </c>
      <c r="E91" s="50">
        <v>0.61719999999999997</v>
      </c>
      <c r="F91" s="52">
        <v>0.37034398000000002</v>
      </c>
    </row>
    <row r="92" spans="2:10">
      <c r="B92" s="16">
        <v>90</v>
      </c>
      <c r="C92" s="16" t="s">
        <v>788</v>
      </c>
      <c r="D92" s="16" t="s">
        <v>789</v>
      </c>
      <c r="E92" s="50">
        <v>21.11</v>
      </c>
      <c r="F92" s="52">
        <v>0.36976415400000001</v>
      </c>
    </row>
    <row r="93" spans="2:10">
      <c r="B93" s="16">
        <v>91</v>
      </c>
      <c r="C93" s="16" t="s">
        <v>553</v>
      </c>
      <c r="D93" s="16" t="s">
        <v>790</v>
      </c>
      <c r="E93" s="50">
        <v>4.0009999999999997E-2</v>
      </c>
      <c r="F93" s="52">
        <v>0.36007262400000001</v>
      </c>
    </row>
    <row r="94" spans="2:10">
      <c r="B94" s="16">
        <v>92</v>
      </c>
      <c r="C94" s="16" t="s">
        <v>791</v>
      </c>
      <c r="D94" s="16" t="s">
        <v>792</v>
      </c>
      <c r="E94" s="50">
        <v>0.76319999999999999</v>
      </c>
      <c r="F94" s="52">
        <v>0.352850041</v>
      </c>
    </row>
    <row r="95" spans="2:10">
      <c r="B95" s="16">
        <v>93</v>
      </c>
      <c r="C95" s="16" t="s">
        <v>793</v>
      </c>
      <c r="D95" s="16" t="s">
        <v>794</v>
      </c>
      <c r="E95" s="50">
        <v>24.52</v>
      </c>
      <c r="F95" s="52">
        <v>0.35219167299999998</v>
      </c>
    </row>
    <row r="96" spans="2:10">
      <c r="B96" s="21">
        <v>94</v>
      </c>
      <c r="C96" s="21" t="s">
        <v>795</v>
      </c>
      <c r="D96" s="21" t="s">
        <v>796</v>
      </c>
      <c r="E96" s="55">
        <v>2.016E-3</v>
      </c>
      <c r="F96" s="56">
        <v>0.34953241899999998</v>
      </c>
      <c r="G96" s="57"/>
      <c r="H96" s="57" t="s">
        <v>797</v>
      </c>
      <c r="I96" s="57"/>
      <c r="J96" s="57"/>
    </row>
    <row r="97" spans="2:10">
      <c r="B97" s="16">
        <v>95</v>
      </c>
      <c r="C97" s="16" t="s">
        <v>798</v>
      </c>
      <c r="D97" s="16" t="s">
        <v>799</v>
      </c>
      <c r="E97" s="50">
        <v>2.73</v>
      </c>
      <c r="F97" s="52">
        <v>0.34847628000000003</v>
      </c>
      <c r="G97" s="48"/>
      <c r="H97" s="48"/>
      <c r="I97" s="48"/>
      <c r="J97" s="48"/>
    </row>
    <row r="98" spans="2:10">
      <c r="B98" s="16">
        <v>96</v>
      </c>
      <c r="C98" s="16" t="s">
        <v>800</v>
      </c>
      <c r="D98" s="16" t="s">
        <v>801</v>
      </c>
      <c r="E98" s="50">
        <v>0.59250000000000003</v>
      </c>
      <c r="F98" s="52">
        <v>0.34624524499999998</v>
      </c>
    </row>
    <row r="99" spans="2:10">
      <c r="B99" s="16">
        <v>97</v>
      </c>
      <c r="C99" s="16" t="s">
        <v>802</v>
      </c>
      <c r="D99" s="16" t="s">
        <v>792</v>
      </c>
      <c r="E99" s="50">
        <v>1.45</v>
      </c>
      <c r="F99" s="52">
        <v>0.34624524499999998</v>
      </c>
    </row>
    <row r="100" spans="2:10">
      <c r="B100" s="16">
        <v>98</v>
      </c>
      <c r="C100" s="16" t="s">
        <v>803</v>
      </c>
      <c r="D100" s="16" t="s">
        <v>804</v>
      </c>
      <c r="E100" s="50">
        <v>39.799999999999997</v>
      </c>
      <c r="F100" s="52">
        <v>0.337076604</v>
      </c>
      <c r="G100" s="48"/>
      <c r="H100" s="48"/>
      <c r="I100" s="48"/>
      <c r="J100" s="48"/>
    </row>
    <row r="101" spans="2:10">
      <c r="B101" s="21">
        <v>99</v>
      </c>
      <c r="C101" s="21" t="s">
        <v>805</v>
      </c>
      <c r="D101" s="21" t="s">
        <v>806</v>
      </c>
      <c r="E101" s="55">
        <v>128.35</v>
      </c>
      <c r="F101" s="56">
        <v>0.33109841200000001</v>
      </c>
      <c r="G101" s="57"/>
      <c r="H101" s="57"/>
      <c r="I101" s="57"/>
      <c r="J101" s="57"/>
    </row>
    <row r="102" spans="2:10">
      <c r="B102" s="16">
        <v>100</v>
      </c>
      <c r="C102" s="16" t="s">
        <v>807</v>
      </c>
      <c r="D102" s="16" t="s">
        <v>808</v>
      </c>
      <c r="E102" s="50">
        <v>2.6669999999999999E-2</v>
      </c>
      <c r="F102" s="52">
        <v>0.32811815700000002</v>
      </c>
    </row>
    <row r="103" spans="2:10">
      <c r="B103" s="16">
        <v>101</v>
      </c>
      <c r="C103" s="16" t="s">
        <v>809</v>
      </c>
      <c r="D103" s="16" t="s">
        <v>810</v>
      </c>
      <c r="E103" s="50">
        <v>9.6199999999999992</v>
      </c>
      <c r="F103" s="52">
        <v>0.32132746299999998</v>
      </c>
    </row>
    <row r="104" spans="2:10">
      <c r="B104" s="21">
        <v>102</v>
      </c>
      <c r="C104" s="21" t="s">
        <v>811</v>
      </c>
      <c r="D104" s="21" t="s">
        <v>812</v>
      </c>
      <c r="E104" s="55">
        <v>158.65</v>
      </c>
      <c r="F104" s="56">
        <v>0.32093474100000002</v>
      </c>
      <c r="G104" s="57"/>
      <c r="H104" s="57"/>
      <c r="I104" s="57"/>
      <c r="J104" s="57"/>
    </row>
    <row r="105" spans="2:10">
      <c r="B105" s="16">
        <v>103</v>
      </c>
      <c r="C105" s="16" t="s">
        <v>813</v>
      </c>
      <c r="D105" s="16" t="s">
        <v>814</v>
      </c>
      <c r="E105" s="50">
        <v>4.74</v>
      </c>
      <c r="F105" s="52">
        <v>0.32049229000000001</v>
      </c>
    </row>
    <row r="106" spans="2:10">
      <c r="B106" s="16">
        <v>104</v>
      </c>
      <c r="C106" s="16" t="s">
        <v>815</v>
      </c>
      <c r="D106" s="16" t="s">
        <v>816</v>
      </c>
      <c r="E106" s="50">
        <v>3.2379999999999999E-2</v>
      </c>
      <c r="F106" s="52">
        <v>0.31784597999999997</v>
      </c>
    </row>
    <row r="107" spans="2:10">
      <c r="B107" s="16">
        <v>105</v>
      </c>
      <c r="C107" s="16" t="s">
        <v>817</v>
      </c>
      <c r="D107" s="16" t="s">
        <v>818</v>
      </c>
      <c r="E107" s="50">
        <v>8392.2800000000007</v>
      </c>
      <c r="F107" s="52">
        <v>0.30747406900000002</v>
      </c>
    </row>
    <row r="108" spans="2:10">
      <c r="B108" s="16">
        <v>106</v>
      </c>
      <c r="C108" s="16" t="s">
        <v>819</v>
      </c>
      <c r="D108" s="16" t="s">
        <v>820</v>
      </c>
      <c r="E108" s="50">
        <v>0.99609999999999999</v>
      </c>
      <c r="F108" s="52">
        <v>0.30000935699999998</v>
      </c>
    </row>
    <row r="109" spans="2:10">
      <c r="B109" s="16">
        <v>107</v>
      </c>
      <c r="C109" s="16" t="s">
        <v>821</v>
      </c>
      <c r="D109" s="16" t="s">
        <v>822</v>
      </c>
      <c r="E109" s="50">
        <v>2.87</v>
      </c>
      <c r="F109" s="52">
        <v>0.29977567399999999</v>
      </c>
    </row>
    <row r="110" spans="2:10">
      <c r="B110" s="16">
        <v>108</v>
      </c>
      <c r="C110" s="16" t="s">
        <v>823</v>
      </c>
      <c r="D110" s="16" t="s">
        <v>824</v>
      </c>
      <c r="E110" s="50">
        <v>4.2099999999999999E-2</v>
      </c>
      <c r="F110" s="52">
        <v>0.29374433599999999</v>
      </c>
    </row>
    <row r="111" spans="2:10">
      <c r="B111" s="16">
        <v>109</v>
      </c>
      <c r="C111" s="16" t="s">
        <v>825</v>
      </c>
      <c r="D111" s="16" t="s">
        <v>826</v>
      </c>
      <c r="E111" s="50">
        <v>3.0290000000000001E-2</v>
      </c>
      <c r="F111" s="52">
        <v>0.29265611899999999</v>
      </c>
    </row>
    <row r="112" spans="2:10">
      <c r="B112" s="16">
        <v>110</v>
      </c>
      <c r="C112" s="16" t="s">
        <v>827</v>
      </c>
      <c r="D112" s="16" t="s">
        <v>828</v>
      </c>
      <c r="E112" s="50">
        <v>5.7360000000000001E-2</v>
      </c>
      <c r="F112" s="52">
        <v>0.28834567100000003</v>
      </c>
    </row>
    <row r="113" spans="2:8">
      <c r="B113" s="16">
        <v>111</v>
      </c>
      <c r="C113" s="16" t="s">
        <v>829</v>
      </c>
      <c r="D113" s="16" t="s">
        <v>830</v>
      </c>
      <c r="E113" s="50">
        <v>1.45</v>
      </c>
      <c r="F113" s="52">
        <v>0.28805449599999999</v>
      </c>
    </row>
    <row r="114" spans="2:8">
      <c r="B114" s="16">
        <v>112</v>
      </c>
      <c r="C114" s="16" t="s">
        <v>831</v>
      </c>
      <c r="D114" s="16" t="s">
        <v>832</v>
      </c>
      <c r="E114" s="50">
        <v>0.27879999999999999</v>
      </c>
      <c r="F114" s="52">
        <v>0.27881266300000002</v>
      </c>
      <c r="H114" s="48" t="s">
        <v>605</v>
      </c>
    </row>
    <row r="115" spans="2:8">
      <c r="B115" s="16">
        <v>113</v>
      </c>
      <c r="C115" s="16" t="s">
        <v>833</v>
      </c>
      <c r="D115" s="16" t="s">
        <v>834</v>
      </c>
      <c r="E115" s="50">
        <v>5.1619999999999999E-2</v>
      </c>
      <c r="F115" s="52">
        <v>0.27364821299999997</v>
      </c>
    </row>
    <row r="116" spans="2:8">
      <c r="B116" s="16">
        <v>114</v>
      </c>
      <c r="C116" s="16" t="s">
        <v>835</v>
      </c>
      <c r="D116" s="16" t="s">
        <v>836</v>
      </c>
      <c r="E116" s="50">
        <v>9.1170000000000001E-3</v>
      </c>
      <c r="F116" s="52">
        <v>0.38498529799999998</v>
      </c>
    </row>
    <row r="117" spans="2:8">
      <c r="B117" s="16">
        <v>115</v>
      </c>
      <c r="C117" s="16" t="s">
        <v>837</v>
      </c>
      <c r="D117" s="16" t="s">
        <v>838</v>
      </c>
      <c r="E117" s="50">
        <v>3.2759999999999997E-2</v>
      </c>
      <c r="F117" s="52">
        <v>0.31274848100000002</v>
      </c>
    </row>
    <row r="118" spans="2:8">
      <c r="B118" s="16">
        <v>116</v>
      </c>
      <c r="C118" s="16" t="s">
        <v>839</v>
      </c>
      <c r="D118" s="16" t="s">
        <v>840</v>
      </c>
      <c r="E118" s="50">
        <v>5.7919999999999999E-2</v>
      </c>
      <c r="F118" s="52">
        <v>0.30391054899999997</v>
      </c>
    </row>
    <row r="119" spans="2:8">
      <c r="B119" s="16">
        <v>117</v>
      </c>
      <c r="C119" s="16" t="s">
        <v>841</v>
      </c>
      <c r="D119" s="16" t="s">
        <v>841</v>
      </c>
      <c r="E119" s="50">
        <v>0.31430000000000002</v>
      </c>
      <c r="F119" s="52">
        <v>0.291509511</v>
      </c>
    </row>
    <row r="120" spans="2:8">
      <c r="B120" s="16">
        <v>118</v>
      </c>
      <c r="C120" s="16" t="s">
        <v>842</v>
      </c>
      <c r="D120" s="16" t="s">
        <v>843</v>
      </c>
      <c r="E120" s="50">
        <v>2.0699999999999998</v>
      </c>
      <c r="F120" s="52">
        <v>0.29080200699999997</v>
      </c>
    </row>
    <row r="121" spans="2:8">
      <c r="B121" s="16">
        <v>119</v>
      </c>
      <c r="C121" s="16" t="s">
        <v>844</v>
      </c>
      <c r="D121" s="16" t="s">
        <v>845</v>
      </c>
      <c r="E121" s="50">
        <v>2.3400000000000001E-2</v>
      </c>
      <c r="F121" s="52">
        <v>0.28856063999999998</v>
      </c>
    </row>
    <row r="122" spans="2:8">
      <c r="B122" s="16">
        <v>120</v>
      </c>
      <c r="C122" s="16" t="s">
        <v>846</v>
      </c>
      <c r="D122" s="16" t="s">
        <v>847</v>
      </c>
      <c r="E122" s="50">
        <v>3.041E-2</v>
      </c>
      <c r="F122" s="52">
        <v>0.27075048800000001</v>
      </c>
    </row>
    <row r="123" spans="2:8">
      <c r="B123" s="16">
        <v>121</v>
      </c>
      <c r="C123" s="16" t="s">
        <v>848</v>
      </c>
      <c r="D123" s="16" t="s">
        <v>849</v>
      </c>
      <c r="E123" s="50">
        <v>0.2848</v>
      </c>
      <c r="F123" s="52">
        <v>0.26174855299999999</v>
      </c>
    </row>
    <row r="124" spans="2:8">
      <c r="B124" s="16">
        <v>122</v>
      </c>
      <c r="C124" s="16" t="s">
        <v>850</v>
      </c>
      <c r="D124" s="16" t="s">
        <v>851</v>
      </c>
      <c r="E124" s="50">
        <v>0.30859999999999999</v>
      </c>
      <c r="F124" s="52">
        <v>0.26134750499999998</v>
      </c>
    </row>
    <row r="125" spans="2:8">
      <c r="B125" s="16">
        <v>123</v>
      </c>
      <c r="C125" s="16" t="s">
        <v>852</v>
      </c>
      <c r="D125" s="16" t="s">
        <v>853</v>
      </c>
      <c r="E125" s="50">
        <v>0.65759999999999996</v>
      </c>
      <c r="F125" s="52">
        <v>0.26130524900000002</v>
      </c>
    </row>
    <row r="126" spans="2:8">
      <c r="B126" s="16">
        <v>124</v>
      </c>
      <c r="C126" s="16" t="s">
        <v>854</v>
      </c>
      <c r="D126" s="16" t="s">
        <v>855</v>
      </c>
      <c r="E126" s="50">
        <v>0.98799999999999999</v>
      </c>
      <c r="F126" s="52">
        <v>0.26005180300000003</v>
      </c>
    </row>
    <row r="127" spans="2:8">
      <c r="B127" s="16">
        <v>125</v>
      </c>
      <c r="C127" s="16" t="s">
        <v>856</v>
      </c>
      <c r="D127" s="16" t="s">
        <v>857</v>
      </c>
      <c r="E127" s="50">
        <v>12.73</v>
      </c>
      <c r="F127" s="52">
        <v>0.257539927</v>
      </c>
    </row>
    <row r="128" spans="2:8">
      <c r="B128" s="16">
        <v>126</v>
      </c>
      <c r="C128" s="16" t="s">
        <v>858</v>
      </c>
      <c r="D128" s="16" t="s">
        <v>859</v>
      </c>
      <c r="E128" s="50">
        <v>1.44</v>
      </c>
      <c r="F128" s="52">
        <v>0.25512378000000002</v>
      </c>
    </row>
    <row r="129" spans="2:6">
      <c r="B129" s="16">
        <v>127</v>
      </c>
      <c r="C129" s="16" t="s">
        <v>860</v>
      </c>
      <c r="D129" s="16" t="s">
        <v>860</v>
      </c>
      <c r="E129" s="50">
        <v>1.3679999999999999E-2</v>
      </c>
      <c r="F129" s="52">
        <v>0.25402531299999997</v>
      </c>
    </row>
    <row r="130" spans="2:6">
      <c r="B130" s="16">
        <v>128</v>
      </c>
      <c r="C130" s="16" t="s">
        <v>861</v>
      </c>
      <c r="D130" s="16" t="s">
        <v>862</v>
      </c>
      <c r="E130" s="50">
        <v>0.34310000000000002</v>
      </c>
      <c r="F130" s="52">
        <v>0.24884577099999999</v>
      </c>
    </row>
    <row r="131" spans="2:6">
      <c r="B131" s="16">
        <v>129</v>
      </c>
      <c r="C131" s="16" t="s">
        <v>863</v>
      </c>
      <c r="D131" s="16" t="s">
        <v>864</v>
      </c>
      <c r="E131" s="50">
        <v>0.72799999999999998</v>
      </c>
      <c r="F131" s="52">
        <v>0.24021580300000001</v>
      </c>
    </row>
    <row r="132" spans="2:6">
      <c r="B132" s="16">
        <v>130</v>
      </c>
      <c r="C132" s="16" t="s">
        <v>865</v>
      </c>
      <c r="D132" s="16" t="s">
        <v>866</v>
      </c>
      <c r="E132" s="50">
        <v>5.71</v>
      </c>
      <c r="F132" s="52">
        <v>0.232870568</v>
      </c>
    </row>
    <row r="133" spans="2:6">
      <c r="B133" s="16">
        <v>131</v>
      </c>
      <c r="C133" s="16" t="s">
        <v>867</v>
      </c>
      <c r="D133" s="16" t="s">
        <v>868</v>
      </c>
      <c r="E133" s="50">
        <v>9.1999999999999993</v>
      </c>
      <c r="F133" s="52">
        <v>0.22321063799999999</v>
      </c>
    </row>
    <row r="134" spans="2:6">
      <c r="B134" s="16">
        <v>132</v>
      </c>
      <c r="C134" s="16" t="s">
        <v>869</v>
      </c>
      <c r="D134" s="16" t="s">
        <v>870</v>
      </c>
      <c r="E134" s="50">
        <v>4.2900000000000004E-3</v>
      </c>
      <c r="F134" s="52">
        <v>0.220735494</v>
      </c>
    </row>
    <row r="135" spans="2:6">
      <c r="B135" s="16">
        <v>133</v>
      </c>
      <c r="C135" s="16" t="s">
        <v>871</v>
      </c>
      <c r="D135" s="16" t="s">
        <v>872</v>
      </c>
      <c r="E135" s="50">
        <v>0.25209999999999999</v>
      </c>
      <c r="F135" s="52">
        <v>0.220732868</v>
      </c>
    </row>
    <row r="136" spans="2:6">
      <c r="B136" s="16">
        <v>134</v>
      </c>
      <c r="C136" s="16" t="s">
        <v>873</v>
      </c>
      <c r="D136" s="16" t="s">
        <v>874</v>
      </c>
      <c r="E136" s="50">
        <v>0.10290000000000001</v>
      </c>
      <c r="F136" s="52">
        <v>0.217787708</v>
      </c>
    </row>
    <row r="137" spans="2:6">
      <c r="B137" s="16">
        <v>135</v>
      </c>
      <c r="C137" s="16" t="s">
        <v>875</v>
      </c>
      <c r="D137" s="16" t="s">
        <v>876</v>
      </c>
      <c r="E137" s="50">
        <v>17.11</v>
      </c>
      <c r="F137" s="52">
        <v>0.21617287800000001</v>
      </c>
    </row>
    <row r="138" spans="2:6">
      <c r="B138" s="16">
        <v>136</v>
      </c>
      <c r="C138" s="16" t="s">
        <v>877</v>
      </c>
      <c r="D138" s="16" t="s">
        <v>878</v>
      </c>
      <c r="E138" s="50">
        <v>0.91559999999999997</v>
      </c>
      <c r="F138" s="52">
        <v>0.21500584</v>
      </c>
    </row>
    <row r="139" spans="2:6">
      <c r="B139" s="16">
        <v>137</v>
      </c>
      <c r="C139" s="16" t="s">
        <v>879</v>
      </c>
      <c r="D139" s="16" t="s">
        <v>880</v>
      </c>
      <c r="E139" s="50">
        <v>2.2599999999999998</v>
      </c>
      <c r="F139" s="52">
        <v>0.206020693</v>
      </c>
    </row>
    <row r="140" spans="2:6">
      <c r="B140" s="16">
        <v>138</v>
      </c>
      <c r="C140" s="16" t="s">
        <v>881</v>
      </c>
      <c r="D140" s="16" t="s">
        <v>882</v>
      </c>
      <c r="E140" s="50">
        <v>0.18990000000000001</v>
      </c>
      <c r="F140" s="52">
        <v>0.20395511</v>
      </c>
    </row>
    <row r="141" spans="2:6">
      <c r="B141" s="16">
        <v>139</v>
      </c>
      <c r="C141" s="16" t="s">
        <v>883</v>
      </c>
      <c r="D141" s="16" t="s">
        <v>884</v>
      </c>
      <c r="E141" s="50">
        <v>0.46229999999999999</v>
      </c>
      <c r="F141" s="52">
        <v>0.203682638</v>
      </c>
    </row>
    <row r="142" spans="2:6">
      <c r="B142" s="16">
        <v>140</v>
      </c>
      <c r="C142" s="16" t="s">
        <v>885</v>
      </c>
      <c r="D142" s="16" t="s">
        <v>886</v>
      </c>
      <c r="E142" s="50">
        <v>0.20219999999999999</v>
      </c>
      <c r="F142" s="52">
        <v>0.202452576</v>
      </c>
    </row>
    <row r="143" spans="2:6">
      <c r="B143" s="16">
        <v>141</v>
      </c>
      <c r="C143" s="16" t="s">
        <v>887</v>
      </c>
      <c r="D143" s="16" t="s">
        <v>887</v>
      </c>
      <c r="E143" s="50">
        <v>7.6100000000000001E-2</v>
      </c>
      <c r="F143" s="52">
        <v>0.20110444999999999</v>
      </c>
    </row>
    <row r="144" spans="2:6">
      <c r="B144" s="16">
        <v>142</v>
      </c>
      <c r="C144" s="16" t="s">
        <v>888</v>
      </c>
      <c r="D144" s="16" t="s">
        <v>889</v>
      </c>
      <c r="E144" s="50">
        <v>3.6139999999999999E-7</v>
      </c>
      <c r="F144" s="52">
        <v>0.199271797</v>
      </c>
    </row>
    <row r="145" spans="2:6">
      <c r="B145" s="16">
        <v>143</v>
      </c>
      <c r="C145" s="16" t="s">
        <v>890</v>
      </c>
      <c r="D145" s="16" t="s">
        <v>890</v>
      </c>
      <c r="E145" s="50">
        <v>0.40229999999999999</v>
      </c>
      <c r="F145" s="52">
        <v>0.19770173499999999</v>
      </c>
    </row>
    <row r="146" spans="2:6">
      <c r="B146" s="16">
        <v>144</v>
      </c>
      <c r="C146" s="16" t="s">
        <v>891</v>
      </c>
      <c r="D146" s="16" t="s">
        <v>892</v>
      </c>
      <c r="E146" s="50">
        <v>0.24490000000000001</v>
      </c>
      <c r="F146" s="52">
        <v>0.19735651000000001</v>
      </c>
    </row>
    <row r="147" spans="2:6">
      <c r="B147" s="16">
        <v>145</v>
      </c>
      <c r="C147" s="16" t="s">
        <v>893</v>
      </c>
      <c r="D147" s="16" t="s">
        <v>894</v>
      </c>
      <c r="E147" s="50">
        <v>5.3719999999999997E-2</v>
      </c>
      <c r="F147" s="52">
        <v>0.19538077000000001</v>
      </c>
    </row>
    <row r="148" spans="2:6">
      <c r="B148" s="16">
        <v>146</v>
      </c>
      <c r="C148" s="16" t="s">
        <v>895</v>
      </c>
      <c r="D148" s="16" t="s">
        <v>896</v>
      </c>
      <c r="E148" s="50">
        <v>42.14</v>
      </c>
      <c r="F148" s="52">
        <v>0.19337663399999999</v>
      </c>
    </row>
    <row r="149" spans="2:6">
      <c r="B149" s="16">
        <v>147</v>
      </c>
      <c r="C149" s="16" t="s">
        <v>897</v>
      </c>
      <c r="D149" s="16" t="s">
        <v>897</v>
      </c>
      <c r="E149" s="50">
        <v>2.88</v>
      </c>
      <c r="F149" s="52">
        <v>0.19296803800000001</v>
      </c>
    </row>
    <row r="150" spans="2:6">
      <c r="B150" s="16">
        <v>148</v>
      </c>
      <c r="C150" s="16" t="s">
        <v>898</v>
      </c>
      <c r="D150" s="16" t="s">
        <v>899</v>
      </c>
      <c r="E150" s="50">
        <v>0.21260000000000001</v>
      </c>
      <c r="F150" s="52">
        <v>0.19115043600000001</v>
      </c>
    </row>
    <row r="151" spans="2:6">
      <c r="B151" s="16">
        <v>149</v>
      </c>
      <c r="C151" s="16" t="s">
        <v>900</v>
      </c>
      <c r="D151" s="16" t="s">
        <v>901</v>
      </c>
      <c r="E151" s="50">
        <v>1.1399999999999999</v>
      </c>
      <c r="F151" s="52">
        <v>0.18681077500000001</v>
      </c>
    </row>
    <row r="152" spans="2:6">
      <c r="B152" s="16">
        <v>150</v>
      </c>
      <c r="C152" s="16" t="s">
        <v>902</v>
      </c>
      <c r="D152" s="16" t="s">
        <v>903</v>
      </c>
      <c r="E152" s="50">
        <v>4.3470000000000002E-3</v>
      </c>
      <c r="F152" s="52">
        <v>0.18664656499999999</v>
      </c>
    </row>
    <row r="153" spans="2:6">
      <c r="B153" s="16">
        <v>151</v>
      </c>
      <c r="C153" s="16" t="s">
        <v>904</v>
      </c>
      <c r="D153" s="16" t="s">
        <v>905</v>
      </c>
      <c r="E153" s="50">
        <v>6.7199999999999998E-7</v>
      </c>
      <c r="F153" s="52">
        <v>0.18636437</v>
      </c>
    </row>
    <row r="154" spans="2:6">
      <c r="B154" s="16">
        <v>152</v>
      </c>
      <c r="C154" s="16" t="s">
        <v>906</v>
      </c>
      <c r="D154" s="16" t="s">
        <v>907</v>
      </c>
      <c r="E154" s="50">
        <v>24.25</v>
      </c>
      <c r="F154" s="52">
        <v>0.17454940199999999</v>
      </c>
    </row>
    <row r="155" spans="2:6">
      <c r="B155" s="16">
        <v>153</v>
      </c>
      <c r="C155" s="16" t="s">
        <v>908</v>
      </c>
      <c r="D155" s="16" t="s">
        <v>909</v>
      </c>
      <c r="E155" s="50">
        <v>1.35</v>
      </c>
      <c r="F155" s="52">
        <v>0.171127055</v>
      </c>
    </row>
    <row r="156" spans="2:6">
      <c r="B156" s="16">
        <v>154</v>
      </c>
      <c r="C156" s="16" t="s">
        <v>910</v>
      </c>
      <c r="D156" s="16" t="s">
        <v>911</v>
      </c>
      <c r="E156" s="50">
        <v>3.1309999999999998E-2</v>
      </c>
      <c r="F156" s="52">
        <v>0.17039283699999999</v>
      </c>
    </row>
    <row r="157" spans="2:6">
      <c r="B157" s="16">
        <v>107</v>
      </c>
      <c r="C157" s="16" t="s">
        <v>912</v>
      </c>
      <c r="D157" s="16" t="s">
        <v>913</v>
      </c>
      <c r="E157" s="50">
        <v>1.0749999999999999E-2</v>
      </c>
      <c r="F157" s="52">
        <v>0.166817468</v>
      </c>
    </row>
    <row r="158" spans="2:6">
      <c r="B158" s="16">
        <v>108</v>
      </c>
      <c r="C158" s="16" t="s">
        <v>914</v>
      </c>
      <c r="D158" s="16" t="s">
        <v>915</v>
      </c>
      <c r="E158" s="50">
        <v>0.38669999999999999</v>
      </c>
      <c r="F158" s="52">
        <v>0.16365843199999999</v>
      </c>
    </row>
    <row r="159" spans="2:6">
      <c r="B159" s="16">
        <v>109</v>
      </c>
      <c r="C159" s="16" t="s">
        <v>916</v>
      </c>
      <c r="D159" s="16" t="s">
        <v>917</v>
      </c>
      <c r="E159" s="50">
        <v>0.62070000000000003</v>
      </c>
      <c r="F159" s="52">
        <v>0.15597830700000001</v>
      </c>
    </row>
    <row r="160" spans="2:6">
      <c r="B160" s="16">
        <v>110</v>
      </c>
      <c r="C160" s="16" t="s">
        <v>918</v>
      </c>
      <c r="D160" s="16" t="s">
        <v>919</v>
      </c>
      <c r="E160" s="50">
        <v>0.14549999999999999</v>
      </c>
      <c r="F160" s="52">
        <v>0.14537486599999999</v>
      </c>
    </row>
    <row r="161" spans="2:6">
      <c r="B161" s="16">
        <v>111</v>
      </c>
      <c r="C161" s="16" t="s">
        <v>920</v>
      </c>
      <c r="D161" s="16" t="s">
        <v>921</v>
      </c>
      <c r="E161" s="50">
        <v>1.1299999999999999</v>
      </c>
      <c r="F161" s="52">
        <v>0.14514666400000001</v>
      </c>
    </row>
    <row r="162" spans="2:6">
      <c r="B162" s="16">
        <v>112</v>
      </c>
      <c r="C162" s="16" t="s">
        <v>922</v>
      </c>
      <c r="D162" s="16" t="s">
        <v>923</v>
      </c>
      <c r="E162" s="50">
        <v>0.14419999999999999</v>
      </c>
      <c r="F162" s="52">
        <v>0.14409846800000001</v>
      </c>
    </row>
    <row r="163" spans="2:6">
      <c r="B163" s="16">
        <v>113</v>
      </c>
      <c r="C163" s="16" t="s">
        <v>924</v>
      </c>
      <c r="D163" s="16" t="s">
        <v>925</v>
      </c>
      <c r="E163" s="50">
        <v>0.1804</v>
      </c>
      <c r="F163" s="52">
        <v>0.14333210699999999</v>
      </c>
    </row>
    <row r="164" spans="2:6">
      <c r="B164" s="16">
        <v>114</v>
      </c>
      <c r="C164" s="16" t="s">
        <v>926</v>
      </c>
      <c r="D164" s="16" t="s">
        <v>927</v>
      </c>
      <c r="E164" s="50">
        <v>2.15</v>
      </c>
      <c r="F164" s="52">
        <v>0.14090971099999999</v>
      </c>
    </row>
    <row r="165" spans="2:6">
      <c r="B165" s="16">
        <v>115</v>
      </c>
      <c r="C165" s="16" t="s">
        <v>928</v>
      </c>
      <c r="D165" s="16" t="s">
        <v>887</v>
      </c>
      <c r="E165" s="50">
        <v>1.4</v>
      </c>
      <c r="F165" s="52">
        <v>0.139513416</v>
      </c>
    </row>
    <row r="166" spans="2:6">
      <c r="B166" s="16">
        <v>116</v>
      </c>
      <c r="C166" s="16" t="s">
        <v>929</v>
      </c>
      <c r="D166" s="16" t="s">
        <v>930</v>
      </c>
      <c r="E166" s="50">
        <v>0.29870000000000002</v>
      </c>
      <c r="F166" s="52">
        <v>0.139513416</v>
      </c>
    </row>
    <row r="167" spans="2:6">
      <c r="B167" s="16">
        <v>117</v>
      </c>
      <c r="C167" s="16" t="s">
        <v>931</v>
      </c>
      <c r="D167" s="16" t="s">
        <v>932</v>
      </c>
      <c r="E167" s="50">
        <v>0.50900000000000001</v>
      </c>
      <c r="F167" s="52">
        <v>0.13805571</v>
      </c>
    </row>
    <row r="168" spans="2:6">
      <c r="B168" s="16">
        <v>118</v>
      </c>
      <c r="C168" s="16" t="s">
        <v>933</v>
      </c>
      <c r="D168" s="16" t="s">
        <v>934</v>
      </c>
      <c r="E168" s="50">
        <v>4.143E-3</v>
      </c>
      <c r="F168" s="52">
        <v>0.13791399600000001</v>
      </c>
    </row>
    <row r="169" spans="2:6">
      <c r="B169" s="16">
        <v>119</v>
      </c>
      <c r="C169" s="16" t="s">
        <v>935</v>
      </c>
      <c r="D169" s="16" t="s">
        <v>936</v>
      </c>
      <c r="E169" s="50">
        <v>2.6890000000000001E-2</v>
      </c>
      <c r="F169" s="52">
        <v>0.136491687</v>
      </c>
    </row>
    <row r="170" spans="2:6">
      <c r="B170" s="16">
        <v>120</v>
      </c>
      <c r="C170" s="16" t="s">
        <v>937</v>
      </c>
      <c r="D170" s="16" t="s">
        <v>938</v>
      </c>
      <c r="E170" s="50">
        <v>1.933E-2</v>
      </c>
      <c r="F170" s="52">
        <v>0.135654096</v>
      </c>
    </row>
    <row r="171" spans="2:6">
      <c r="B171" s="16">
        <v>121</v>
      </c>
      <c r="C171" s="16" t="s">
        <v>939</v>
      </c>
      <c r="D171" s="16" t="s">
        <v>940</v>
      </c>
      <c r="E171" s="50">
        <v>0.18440000000000001</v>
      </c>
      <c r="F171" s="52">
        <v>0.13342649000000001</v>
      </c>
    </row>
    <row r="172" spans="2:6">
      <c r="B172" s="16">
        <v>122</v>
      </c>
      <c r="C172" s="16" t="s">
        <v>941</v>
      </c>
      <c r="D172" s="16" t="s">
        <v>942</v>
      </c>
      <c r="E172" s="50">
        <v>0.18890000000000001</v>
      </c>
      <c r="F172" s="52">
        <v>0.132814986</v>
      </c>
    </row>
    <row r="173" spans="2:6">
      <c r="B173" s="16">
        <v>123</v>
      </c>
      <c r="C173" s="16" t="s">
        <v>943</v>
      </c>
      <c r="D173" s="16" t="s">
        <v>944</v>
      </c>
      <c r="E173" s="50">
        <v>0.95650000000000002</v>
      </c>
      <c r="F173" s="52">
        <v>0.12730638799999999</v>
      </c>
    </row>
    <row r="174" spans="2:6">
      <c r="B174" s="16">
        <v>27</v>
      </c>
      <c r="C174" s="16" t="s">
        <v>945</v>
      </c>
      <c r="D174" s="16" t="s">
        <v>946</v>
      </c>
      <c r="E174" s="50">
        <v>23.66</v>
      </c>
      <c r="F174" s="51">
        <v>3.1693535279999998</v>
      </c>
    </row>
    <row r="175" spans="2:6">
      <c r="B175" s="16">
        <v>124</v>
      </c>
      <c r="C175" s="16" t="s">
        <v>947</v>
      </c>
      <c r="D175" s="16" t="s">
        <v>948</v>
      </c>
      <c r="E175" s="50">
        <v>0.39290000000000003</v>
      </c>
      <c r="F175" s="52">
        <v>0.12376409200000001</v>
      </c>
    </row>
    <row r="176" spans="2:6">
      <c r="B176" s="16">
        <v>125</v>
      </c>
      <c r="C176" s="16" t="s">
        <v>949</v>
      </c>
      <c r="D176" s="16" t="s">
        <v>950</v>
      </c>
      <c r="E176" s="50">
        <v>4.249E-2</v>
      </c>
      <c r="F176" s="52">
        <v>0.12368742100000001</v>
      </c>
    </row>
    <row r="177" spans="2:6">
      <c r="B177" s="16">
        <v>126</v>
      </c>
      <c r="C177" s="16" t="s">
        <v>951</v>
      </c>
      <c r="D177" s="16" t="s">
        <v>952</v>
      </c>
      <c r="E177" s="50">
        <v>0.53439999999999999</v>
      </c>
      <c r="F177" s="52">
        <v>0.122667151</v>
      </c>
    </row>
    <row r="178" spans="2:6">
      <c r="B178" s="16">
        <v>127</v>
      </c>
      <c r="C178" s="16" t="s">
        <v>953</v>
      </c>
      <c r="D178" s="16" t="s">
        <v>954</v>
      </c>
      <c r="E178" s="50">
        <v>4.2380000000000001E-2</v>
      </c>
      <c r="F178" s="52">
        <v>0.121920311</v>
      </c>
    </row>
    <row r="179" spans="2:6">
      <c r="B179" s="16">
        <v>128</v>
      </c>
      <c r="C179" s="16" t="s">
        <v>955</v>
      </c>
      <c r="D179" s="16" t="s">
        <v>956</v>
      </c>
      <c r="E179" s="50">
        <v>0.1202</v>
      </c>
      <c r="F179" s="52">
        <v>0.120184343</v>
      </c>
    </row>
    <row r="180" spans="2:6">
      <c r="B180" s="16">
        <v>129</v>
      </c>
      <c r="C180" s="16" t="s">
        <v>957</v>
      </c>
      <c r="D180" s="16" t="s">
        <v>958</v>
      </c>
      <c r="E180" s="50">
        <v>1.236E-4</v>
      </c>
      <c r="F180" s="52">
        <v>0.11883542499999999</v>
      </c>
    </row>
    <row r="181" spans="2:6">
      <c r="B181" s="16">
        <v>130</v>
      </c>
      <c r="C181" s="16" t="s">
        <v>959</v>
      </c>
      <c r="D181" s="16" t="s">
        <v>960</v>
      </c>
      <c r="E181" s="50">
        <v>5.6680000000000001E-2</v>
      </c>
      <c r="F181" s="52">
        <v>0.11849712699999999</v>
      </c>
    </row>
    <row r="182" spans="2:6">
      <c r="B182" s="16">
        <v>131</v>
      </c>
      <c r="C182" s="16" t="s">
        <v>961</v>
      </c>
      <c r="D182" s="16" t="s">
        <v>962</v>
      </c>
      <c r="E182" s="50">
        <v>6.2680000000000001E-3</v>
      </c>
      <c r="F182" s="52">
        <v>0.11766072499999999</v>
      </c>
    </row>
    <row r="183" spans="2:6">
      <c r="B183" s="16">
        <v>132</v>
      </c>
      <c r="C183" s="16" t="s">
        <v>963</v>
      </c>
      <c r="D183" s="16" t="s">
        <v>964</v>
      </c>
      <c r="E183" s="50">
        <v>0.24179999999999999</v>
      </c>
      <c r="F183" s="52">
        <v>0.117367633</v>
      </c>
    </row>
    <row r="184" spans="2:6">
      <c r="B184" s="16">
        <v>133</v>
      </c>
      <c r="C184" s="16" t="s">
        <v>965</v>
      </c>
      <c r="D184" s="16" t="s">
        <v>966</v>
      </c>
      <c r="E184" s="50">
        <v>0.41560000000000002</v>
      </c>
      <c r="F184" s="52">
        <v>0.115746405</v>
      </c>
    </row>
    <row r="185" spans="2:6">
      <c r="B185" s="16">
        <v>134</v>
      </c>
      <c r="C185" s="16" t="s">
        <v>967</v>
      </c>
      <c r="D185" s="16" t="s">
        <v>967</v>
      </c>
      <c r="E185" s="50">
        <v>0.38019999999999998</v>
      </c>
      <c r="F185" s="52">
        <v>0.113343336</v>
      </c>
    </row>
    <row r="186" spans="2:6">
      <c r="B186" s="16">
        <v>135</v>
      </c>
      <c r="C186" s="16" t="s">
        <v>968</v>
      </c>
      <c r="D186" s="16" t="s">
        <v>969</v>
      </c>
      <c r="E186" s="50">
        <v>0.1842</v>
      </c>
      <c r="F186" s="52">
        <v>0.11296250200000001</v>
      </c>
    </row>
    <row r="187" spans="2:6">
      <c r="B187" s="16">
        <v>136</v>
      </c>
      <c r="C187" s="16" t="s">
        <v>970</v>
      </c>
      <c r="D187" s="16" t="s">
        <v>971</v>
      </c>
      <c r="E187" s="50">
        <v>0.1961</v>
      </c>
      <c r="F187" s="52">
        <v>0.11127245700000001</v>
      </c>
    </row>
    <row r="188" spans="2:6">
      <c r="B188" s="16">
        <v>137</v>
      </c>
      <c r="C188" s="16" t="s">
        <v>972</v>
      </c>
      <c r="D188" s="16" t="s">
        <v>973</v>
      </c>
      <c r="E188" s="50">
        <v>0.1706</v>
      </c>
      <c r="F188" s="52">
        <v>0.111130327</v>
      </c>
    </row>
    <row r="189" spans="2:6">
      <c r="B189" s="16">
        <v>138</v>
      </c>
      <c r="C189" s="16" t="s">
        <v>974</v>
      </c>
      <c r="D189" s="16" t="s">
        <v>974</v>
      </c>
      <c r="E189" s="50">
        <v>0.1053</v>
      </c>
      <c r="F189" s="52">
        <v>0.11037901</v>
      </c>
    </row>
    <row r="190" spans="2:6">
      <c r="B190" s="16">
        <v>139</v>
      </c>
      <c r="C190" s="16" t="s">
        <v>975</v>
      </c>
      <c r="D190" s="16" t="s">
        <v>976</v>
      </c>
      <c r="E190" s="50">
        <v>22756.99</v>
      </c>
      <c r="F190" s="52">
        <v>0.10977622400000001</v>
      </c>
    </row>
    <row r="191" spans="2:6">
      <c r="B191" s="16">
        <v>140</v>
      </c>
      <c r="C191" s="16" t="s">
        <v>977</v>
      </c>
      <c r="D191" s="16" t="s">
        <v>978</v>
      </c>
      <c r="E191" s="50">
        <v>6.71</v>
      </c>
      <c r="F191" s="52">
        <v>0.10873124200000001</v>
      </c>
    </row>
    <row r="192" spans="2:6">
      <c r="B192" s="16">
        <v>141</v>
      </c>
      <c r="C192" s="16" t="s">
        <v>979</v>
      </c>
      <c r="D192" s="16" t="s">
        <v>980</v>
      </c>
      <c r="E192" s="50">
        <v>0.35610000000000003</v>
      </c>
      <c r="F192" s="52">
        <v>0.108054727</v>
      </c>
    </row>
    <row r="193" spans="2:6">
      <c r="B193" s="16">
        <v>142</v>
      </c>
      <c r="C193" s="16" t="s">
        <v>981</v>
      </c>
      <c r="D193" s="16" t="s">
        <v>982</v>
      </c>
      <c r="E193" s="50">
        <v>0.41720000000000002</v>
      </c>
      <c r="F193" s="52">
        <v>0.10783683099999999</v>
      </c>
    </row>
    <row r="194" spans="2:6">
      <c r="B194" s="16">
        <v>143</v>
      </c>
      <c r="C194" s="16" t="s">
        <v>983</v>
      </c>
      <c r="D194" s="16" t="s">
        <v>984</v>
      </c>
      <c r="E194" s="50">
        <v>0.2636</v>
      </c>
      <c r="F194" s="52">
        <v>0.10767146</v>
      </c>
    </row>
    <row r="195" spans="2:6">
      <c r="B195" s="16">
        <v>144</v>
      </c>
      <c r="C195" s="16" t="s">
        <v>985</v>
      </c>
      <c r="D195" s="16" t="s">
        <v>986</v>
      </c>
      <c r="E195" s="50">
        <v>1.52</v>
      </c>
      <c r="F195" s="52">
        <v>0.10756921899999999</v>
      </c>
    </row>
    <row r="196" spans="2:6">
      <c r="B196" s="16">
        <v>145</v>
      </c>
      <c r="C196" s="16" t="s">
        <v>987</v>
      </c>
      <c r="D196" s="16" t="s">
        <v>988</v>
      </c>
      <c r="E196" s="50">
        <v>1.0839999999999999E-3</v>
      </c>
      <c r="F196" s="52">
        <v>0.107357832</v>
      </c>
    </row>
    <row r="197" spans="2:6">
      <c r="B197" s="16">
        <v>146</v>
      </c>
      <c r="C197" s="16" t="s">
        <v>989</v>
      </c>
      <c r="D197" s="16" t="s">
        <v>990</v>
      </c>
      <c r="E197" s="50">
        <v>3.0849999999999999E-2</v>
      </c>
      <c r="F197" s="52">
        <v>0.107066024</v>
      </c>
    </row>
    <row r="198" spans="2:6">
      <c r="B198" s="16">
        <v>147</v>
      </c>
      <c r="C198" s="16" t="s">
        <v>991</v>
      </c>
      <c r="D198" s="16" t="s">
        <v>992</v>
      </c>
      <c r="E198" s="50">
        <v>0.1072</v>
      </c>
      <c r="F198" s="52">
        <v>0.107044131</v>
      </c>
    </row>
    <row r="199" spans="2:6">
      <c r="B199" s="16">
        <v>148</v>
      </c>
      <c r="C199" s="16" t="s">
        <v>52</v>
      </c>
      <c r="D199" s="16" t="s">
        <v>993</v>
      </c>
      <c r="E199" s="50">
        <v>8.201E-2</v>
      </c>
      <c r="F199" s="52">
        <v>0.103903352</v>
      </c>
    </row>
    <row r="200" spans="2:6">
      <c r="B200" s="16">
        <v>149</v>
      </c>
      <c r="C200" s="16" t="s">
        <v>994</v>
      </c>
      <c r="D200" s="16" t="s">
        <v>995</v>
      </c>
      <c r="E200" s="50">
        <v>1.077E-3</v>
      </c>
      <c r="F200" s="52">
        <v>0.103753708</v>
      </c>
    </row>
    <row r="201" spans="2:6">
      <c r="B201" s="16">
        <v>150</v>
      </c>
      <c r="C201" s="16" t="s">
        <v>996</v>
      </c>
      <c r="D201" s="16" t="s">
        <v>997</v>
      </c>
      <c r="E201" s="50">
        <v>0.84650000000000003</v>
      </c>
      <c r="F201" s="52">
        <v>0.103631457</v>
      </c>
    </row>
    <row r="202" spans="2:6">
      <c r="B202" s="16">
        <v>151</v>
      </c>
      <c r="C202" s="16" t="s">
        <v>998</v>
      </c>
      <c r="D202" s="16" t="s">
        <v>338</v>
      </c>
      <c r="E202" s="50">
        <v>1.665E-3</v>
      </c>
      <c r="F202" s="52">
        <v>0.102642196</v>
      </c>
    </row>
    <row r="203" spans="2:6">
      <c r="B203" s="16">
        <v>152</v>
      </c>
      <c r="C203" s="16" t="s">
        <v>999</v>
      </c>
      <c r="D203" s="16" t="s">
        <v>1000</v>
      </c>
      <c r="E203" s="50">
        <v>1</v>
      </c>
      <c r="F203" s="52">
        <v>0.10247070899999999</v>
      </c>
    </row>
    <row r="204" spans="2:6">
      <c r="B204" s="16">
        <v>153</v>
      </c>
      <c r="C204" s="16" t="s">
        <v>1001</v>
      </c>
      <c r="D204" s="16" t="s">
        <v>1002</v>
      </c>
      <c r="E204" s="50">
        <v>8.3800000000000008</v>
      </c>
      <c r="F204" s="52">
        <v>0.10230676900000001</v>
      </c>
    </row>
    <row r="205" spans="2:6">
      <c r="B205" s="16">
        <v>154</v>
      </c>
      <c r="C205" s="16" t="s">
        <v>1003</v>
      </c>
      <c r="D205" s="16" t="s">
        <v>1004</v>
      </c>
      <c r="E205" s="50">
        <v>2.2179999999999999E-3</v>
      </c>
      <c r="F205" s="52">
        <v>0.1012083</v>
      </c>
    </row>
    <row r="206" spans="2:6">
      <c r="B206" s="16">
        <v>155</v>
      </c>
      <c r="C206" s="16" t="s">
        <v>1005</v>
      </c>
      <c r="D206" s="16" t="s">
        <v>1006</v>
      </c>
      <c r="E206" s="50">
        <v>4.2300000000000004</v>
      </c>
      <c r="F206" s="52">
        <v>0.10117152</v>
      </c>
    </row>
    <row r="207" spans="2:6">
      <c r="B207" s="16">
        <v>156</v>
      </c>
      <c r="C207" s="16" t="s">
        <v>1007</v>
      </c>
      <c r="D207" s="16" t="s">
        <v>1007</v>
      </c>
      <c r="E207" s="50">
        <v>1.79</v>
      </c>
      <c r="F207" s="52">
        <v>0.101086226</v>
      </c>
    </row>
    <row r="208" spans="2:6">
      <c r="B208" s="16">
        <v>157</v>
      </c>
      <c r="C208" s="16" t="s">
        <v>1008</v>
      </c>
      <c r="D208" s="16" t="s">
        <v>1009</v>
      </c>
      <c r="E208" s="50">
        <v>0.26200000000000001</v>
      </c>
      <c r="F208" s="52">
        <v>0.100043591</v>
      </c>
    </row>
    <row r="209" spans="2:21">
      <c r="B209" s="16">
        <v>201</v>
      </c>
      <c r="C209" s="16" t="s">
        <v>1010</v>
      </c>
      <c r="D209" s="16" t="s">
        <v>1010</v>
      </c>
      <c r="E209" s="50">
        <v>4.2840000000000003E-2</v>
      </c>
      <c r="F209" s="52"/>
    </row>
    <row r="212" spans="2:21" s="3" customFormat="1">
      <c r="C212" s="12" t="s">
        <v>1011</v>
      </c>
    </row>
    <row r="213" spans="2:21">
      <c r="C213" s="16" t="s">
        <v>36</v>
      </c>
      <c r="D213" s="16" t="s">
        <v>1012</v>
      </c>
      <c r="E213" s="48" t="s">
        <v>1013</v>
      </c>
      <c r="F213" s="48" t="s">
        <v>1014</v>
      </c>
      <c r="G213" s="16" t="s">
        <v>1015</v>
      </c>
      <c r="H213" s="16" t="s">
        <v>158</v>
      </c>
      <c r="I213" s="16" t="s">
        <v>1016</v>
      </c>
    </row>
    <row r="214" spans="2:21">
      <c r="C214" s="16" t="s">
        <v>1017</v>
      </c>
      <c r="D214" s="16" t="s">
        <v>1018</v>
      </c>
      <c r="E214" s="48">
        <v>21</v>
      </c>
      <c r="F214" s="60">
        <v>41944</v>
      </c>
      <c r="H214" s="16">
        <v>2014</v>
      </c>
      <c r="I214" s="16" t="s">
        <v>1019</v>
      </c>
    </row>
    <row r="215" spans="2:21">
      <c r="C215" s="16" t="s">
        <v>1017</v>
      </c>
      <c r="D215" s="16" t="s">
        <v>1020</v>
      </c>
      <c r="E215" s="48">
        <v>55</v>
      </c>
      <c r="F215" s="60">
        <v>42401</v>
      </c>
    </row>
    <row r="216" spans="2:21">
      <c r="C216" s="16" t="s">
        <v>1017</v>
      </c>
      <c r="D216" s="16" t="s">
        <v>1021</v>
      </c>
      <c r="E216" s="48">
        <v>210</v>
      </c>
      <c r="F216" s="60">
        <v>44409</v>
      </c>
    </row>
    <row r="217" spans="2:21">
      <c r="C217" s="16" t="s">
        <v>1022</v>
      </c>
      <c r="D217" s="16" t="s">
        <v>1018</v>
      </c>
      <c r="E217" s="48">
        <v>12.7</v>
      </c>
      <c r="F217" s="59">
        <v>44739</v>
      </c>
      <c r="G217" s="16" t="s">
        <v>1023</v>
      </c>
    </row>
    <row r="218" spans="2:21">
      <c r="C218" s="16" t="s">
        <v>1024</v>
      </c>
    </row>
    <row r="219" spans="2:21">
      <c r="C219" s="16" t="s">
        <v>1025</v>
      </c>
      <c r="I219" s="16" t="s">
        <v>1026</v>
      </c>
    </row>
    <row r="222" spans="2:21" s="12" customFormat="1">
      <c r="C222" s="12" t="s">
        <v>1027</v>
      </c>
    </row>
    <row r="223" spans="2:21" s="3" customFormat="1">
      <c r="C223" s="35" t="s">
        <v>36</v>
      </c>
      <c r="D223" s="35" t="s">
        <v>1012</v>
      </c>
      <c r="E223" s="35" t="s">
        <v>1014</v>
      </c>
      <c r="F223" s="35" t="s">
        <v>1028</v>
      </c>
      <c r="G223" s="35" t="s">
        <v>1029</v>
      </c>
      <c r="H223" s="35" t="s">
        <v>1030</v>
      </c>
      <c r="J223" s="35" t="s">
        <v>1031</v>
      </c>
      <c r="K223" s="35" t="s">
        <v>1032</v>
      </c>
      <c r="L223" s="35" t="s">
        <v>1033</v>
      </c>
      <c r="M223" s="35" t="s">
        <v>1034</v>
      </c>
      <c r="N223" s="35" t="s">
        <v>1035</v>
      </c>
      <c r="O223" s="35" t="s">
        <v>1036</v>
      </c>
      <c r="P223" s="35" t="s">
        <v>1037</v>
      </c>
      <c r="Q223" s="35" t="s">
        <v>1038</v>
      </c>
      <c r="R223" s="35" t="s">
        <v>1039</v>
      </c>
      <c r="S223" s="35" t="s">
        <v>1040</v>
      </c>
      <c r="U223" s="35" t="s">
        <v>1041</v>
      </c>
    </row>
    <row r="224" spans="2:21">
      <c r="C224" s="23" t="s">
        <v>850</v>
      </c>
      <c r="D224" s="23" t="s">
        <v>1042</v>
      </c>
      <c r="E224" s="61">
        <v>44677</v>
      </c>
      <c r="F224" s="23" t="s">
        <v>1043</v>
      </c>
      <c r="H224" s="23" t="s">
        <v>1030</v>
      </c>
      <c r="J224" s="23" t="s">
        <v>1044</v>
      </c>
    </row>
    <row r="225" spans="3:21">
      <c r="C225" s="23" t="s">
        <v>850</v>
      </c>
      <c r="D225" s="23" t="s">
        <v>1045</v>
      </c>
      <c r="E225" s="61">
        <v>44232</v>
      </c>
      <c r="F225" s="23" t="s">
        <v>1046</v>
      </c>
      <c r="J225" s="23" t="s">
        <v>1044</v>
      </c>
    </row>
    <row r="226" spans="3:21">
      <c r="C226" s="23" t="s">
        <v>1047</v>
      </c>
      <c r="D226" s="23" t="s">
        <v>1048</v>
      </c>
      <c r="E226" s="61">
        <v>44167</v>
      </c>
      <c r="F226" s="23" t="s">
        <v>1049</v>
      </c>
      <c r="J226" s="23" t="s">
        <v>1044</v>
      </c>
    </row>
    <row r="227" spans="3:21">
      <c r="C227" s="23" t="s">
        <v>1047</v>
      </c>
      <c r="D227" s="23" t="s">
        <v>1050</v>
      </c>
      <c r="E227" s="61">
        <v>44054</v>
      </c>
      <c r="F227" s="23" t="s">
        <v>1051</v>
      </c>
      <c r="Q227" s="23" t="s">
        <v>1038</v>
      </c>
    </row>
    <row r="228" spans="3:21">
      <c r="C228" s="23" t="s">
        <v>1052</v>
      </c>
      <c r="D228" s="23" t="s">
        <v>1053</v>
      </c>
      <c r="G228" s="23" t="s">
        <v>1029</v>
      </c>
      <c r="S228" s="23" t="s">
        <v>1040</v>
      </c>
    </row>
    <row r="229" spans="3:21">
      <c r="C229" s="23" t="s">
        <v>1054</v>
      </c>
      <c r="D229" s="23" t="s">
        <v>1055</v>
      </c>
      <c r="E229" s="61">
        <v>42257</v>
      </c>
      <c r="F229" s="23" t="s">
        <v>1056</v>
      </c>
      <c r="J229" s="23" t="s">
        <v>1044</v>
      </c>
    </row>
    <row r="230" spans="3:21">
      <c r="C230" s="23" t="s">
        <v>1057</v>
      </c>
      <c r="D230" s="23" t="s">
        <v>1058</v>
      </c>
      <c r="E230" s="61">
        <v>44070</v>
      </c>
      <c r="F230" s="23" t="s">
        <v>1059</v>
      </c>
      <c r="J230" s="23" t="s">
        <v>1044</v>
      </c>
      <c r="U230" s="23" t="s">
        <v>1041</v>
      </c>
    </row>
    <row r="231" spans="3:21">
      <c r="C231" s="23" t="s">
        <v>1057</v>
      </c>
      <c r="D231" s="23" t="s">
        <v>1060</v>
      </c>
      <c r="E231" s="61">
        <v>43917</v>
      </c>
      <c r="F231" s="23" t="s">
        <v>1061</v>
      </c>
      <c r="U231" s="23" t="s">
        <v>1041</v>
      </c>
    </row>
    <row r="232" spans="3:21">
      <c r="C232" s="23" t="s">
        <v>1062</v>
      </c>
      <c r="D232" s="23" t="s">
        <v>1063</v>
      </c>
      <c r="E232" s="61">
        <v>44676</v>
      </c>
      <c r="F232" s="23" t="s">
        <v>1064</v>
      </c>
      <c r="Q232" s="23" t="s">
        <v>1038</v>
      </c>
    </row>
    <row r="233" spans="3:21">
      <c r="C233" s="23" t="s">
        <v>1065</v>
      </c>
      <c r="D233" s="23" t="s">
        <v>1066</v>
      </c>
      <c r="E233" s="61">
        <v>44511</v>
      </c>
      <c r="F233" s="23" t="s">
        <v>1067</v>
      </c>
      <c r="U233" s="23" t="s">
        <v>1041</v>
      </c>
    </row>
    <row r="234" spans="3:21">
      <c r="C234" s="23" t="s">
        <v>1065</v>
      </c>
      <c r="D234" s="23" t="s">
        <v>1068</v>
      </c>
      <c r="E234" s="61">
        <v>43241</v>
      </c>
      <c r="F234" s="23" t="s">
        <v>1069</v>
      </c>
      <c r="U234" s="23" t="s">
        <v>1041</v>
      </c>
    </row>
    <row r="235" spans="3:21">
      <c r="C235" s="23" t="s">
        <v>1070</v>
      </c>
      <c r="D235" s="23" t="s">
        <v>1071</v>
      </c>
      <c r="E235" s="61">
        <v>44496</v>
      </c>
      <c r="F235" s="23" t="s">
        <v>1072</v>
      </c>
      <c r="R235" s="23" t="s">
        <v>1039</v>
      </c>
    </row>
    <row r="236" spans="3:21">
      <c r="C236" s="23" t="s">
        <v>1073</v>
      </c>
      <c r="D236" s="23" t="s">
        <v>1074</v>
      </c>
      <c r="E236" s="61">
        <v>44600</v>
      </c>
      <c r="F236" s="23" t="s">
        <v>1075</v>
      </c>
      <c r="J236" s="23" t="s">
        <v>1044</v>
      </c>
    </row>
    <row r="237" spans="3:21">
      <c r="C237" s="23" t="s">
        <v>1073</v>
      </c>
      <c r="D237" s="23" t="s">
        <v>1074</v>
      </c>
      <c r="E237" s="61">
        <v>44497</v>
      </c>
      <c r="F237" s="23" t="s">
        <v>1076</v>
      </c>
      <c r="J237" s="23" t="s">
        <v>1044</v>
      </c>
    </row>
    <row r="238" spans="3:21">
      <c r="C238" s="23" t="s">
        <v>1073</v>
      </c>
      <c r="D238" s="23" t="s">
        <v>1077</v>
      </c>
      <c r="E238" s="61">
        <v>44314</v>
      </c>
      <c r="F238" s="23" t="s">
        <v>1078</v>
      </c>
      <c r="J238" s="23" t="s">
        <v>1044</v>
      </c>
    </row>
    <row r="239" spans="3:21">
      <c r="C239" s="23" t="s">
        <v>1073</v>
      </c>
      <c r="D239" s="23" t="s">
        <v>1079</v>
      </c>
      <c r="E239" s="61">
        <v>43816</v>
      </c>
      <c r="F239" s="23" t="s">
        <v>1046</v>
      </c>
      <c r="J239" s="23" t="s">
        <v>1044</v>
      </c>
    </row>
    <row r="240" spans="3:21">
      <c r="C240" s="23" t="s">
        <v>1080</v>
      </c>
      <c r="D240" s="23" t="s">
        <v>1081</v>
      </c>
      <c r="E240" s="61">
        <v>44306</v>
      </c>
      <c r="F240" s="23" t="s">
        <v>1082</v>
      </c>
      <c r="U240" s="23" t="s">
        <v>1041</v>
      </c>
    </row>
    <row r="241" spans="3:21">
      <c r="C241" s="23" t="s">
        <v>1083</v>
      </c>
      <c r="D241" s="23" t="s">
        <v>1084</v>
      </c>
      <c r="E241" s="61">
        <v>44349</v>
      </c>
      <c r="F241" s="23" t="s">
        <v>1069</v>
      </c>
      <c r="Q241" s="23" t="s">
        <v>1038</v>
      </c>
    </row>
    <row r="242" spans="3:21">
      <c r="C242" s="23" t="s">
        <v>1085</v>
      </c>
      <c r="D242" s="23" t="s">
        <v>1086</v>
      </c>
      <c r="E242" s="61">
        <v>43525</v>
      </c>
      <c r="F242" s="23" t="s">
        <v>1064</v>
      </c>
      <c r="J242" s="23" t="s">
        <v>1044</v>
      </c>
    </row>
    <row r="243" spans="3:21">
      <c r="C243" s="23" t="s">
        <v>1087</v>
      </c>
      <c r="D243" s="23" t="s">
        <v>1088</v>
      </c>
      <c r="E243" s="61">
        <v>44746</v>
      </c>
      <c r="F243" s="23" t="s">
        <v>1089</v>
      </c>
      <c r="H243" s="23" t="s">
        <v>1030</v>
      </c>
      <c r="U243" s="23" t="s">
        <v>1041</v>
      </c>
    </row>
    <row r="244" spans="3:21">
      <c r="C244" s="23" t="s">
        <v>1090</v>
      </c>
      <c r="D244" s="23" t="s">
        <v>1091</v>
      </c>
      <c r="E244" s="61">
        <v>43661</v>
      </c>
      <c r="F244" s="23" t="s">
        <v>1092</v>
      </c>
      <c r="U244" s="23" t="s">
        <v>1041</v>
      </c>
    </row>
    <row r="245" spans="3:21">
      <c r="C245" s="23" t="s">
        <v>1093</v>
      </c>
      <c r="D245" s="23" t="s">
        <v>1094</v>
      </c>
      <c r="E245" s="61">
        <v>44613</v>
      </c>
      <c r="F245" s="23" t="s">
        <v>1075</v>
      </c>
      <c r="J245" s="23" t="s">
        <v>1044</v>
      </c>
    </row>
    <row r="246" spans="3:21">
      <c r="C246" s="23" t="s">
        <v>1093</v>
      </c>
      <c r="D246" s="23" t="s">
        <v>1094</v>
      </c>
      <c r="E246" s="61">
        <v>44367</v>
      </c>
      <c r="F246" s="23" t="s">
        <v>1095</v>
      </c>
      <c r="J246" s="23" t="s">
        <v>1044</v>
      </c>
    </row>
    <row r="247" spans="3:21">
      <c r="C247" s="23" t="s">
        <v>1093</v>
      </c>
      <c r="D247" s="23" t="s">
        <v>1096</v>
      </c>
      <c r="E247" s="61">
        <v>43875</v>
      </c>
      <c r="F247" s="23" t="s">
        <v>1082</v>
      </c>
      <c r="J247" s="23" t="s">
        <v>1044</v>
      </c>
      <c r="Q247" s="23" t="s">
        <v>1038</v>
      </c>
      <c r="R247" s="23" t="s">
        <v>1039</v>
      </c>
      <c r="U247" s="23" t="s">
        <v>1041</v>
      </c>
    </row>
    <row r="248" spans="3:21">
      <c r="C248" s="23" t="s">
        <v>1097</v>
      </c>
      <c r="D248" s="23" t="s">
        <v>1098</v>
      </c>
      <c r="E248" s="61">
        <v>43444</v>
      </c>
      <c r="F248" s="23" t="s">
        <v>1099</v>
      </c>
      <c r="J248" s="23" t="s">
        <v>1044</v>
      </c>
    </row>
    <row r="249" spans="3:21">
      <c r="C249" s="23" t="s">
        <v>1097</v>
      </c>
      <c r="D249" s="23" t="s">
        <v>1100</v>
      </c>
      <c r="E249" s="61">
        <v>43178</v>
      </c>
      <c r="F249" s="23" t="s">
        <v>1101</v>
      </c>
      <c r="J249" s="23" t="s">
        <v>1044</v>
      </c>
    </row>
    <row r="250" spans="3:21">
      <c r="C250" s="23" t="s">
        <v>1102</v>
      </c>
      <c r="D250" s="23" t="s">
        <v>1103</v>
      </c>
      <c r="E250" s="61">
        <v>44272</v>
      </c>
      <c r="F250" s="23" t="s">
        <v>1104</v>
      </c>
      <c r="J250" s="23" t="s">
        <v>1044</v>
      </c>
      <c r="Q250" s="23" t="s">
        <v>1038</v>
      </c>
    </row>
    <row r="251" spans="3:21">
      <c r="C251" s="23" t="s">
        <v>1105</v>
      </c>
      <c r="D251" s="23" t="s">
        <v>1106</v>
      </c>
      <c r="E251" s="61">
        <v>43488</v>
      </c>
      <c r="F251" s="23" t="s">
        <v>1107</v>
      </c>
      <c r="U251" s="23" t="s">
        <v>1041</v>
      </c>
    </row>
    <row r="252" spans="3:21">
      <c r="C252" s="23" t="s">
        <v>1108</v>
      </c>
      <c r="D252" s="23" t="s">
        <v>1109</v>
      </c>
      <c r="E252" s="61">
        <v>44720</v>
      </c>
      <c r="F252" s="23" t="s">
        <v>1110</v>
      </c>
      <c r="J252" s="23" t="s">
        <v>1044</v>
      </c>
    </row>
    <row r="253" spans="3:21">
      <c r="C253" s="23" t="s">
        <v>1108</v>
      </c>
      <c r="D253" s="23" t="s">
        <v>1109</v>
      </c>
      <c r="E253" s="61">
        <v>44580</v>
      </c>
      <c r="F253" s="23" t="s">
        <v>1111</v>
      </c>
      <c r="J253" s="23" t="s">
        <v>1044</v>
      </c>
      <c r="Q253" s="23" t="s">
        <v>1038</v>
      </c>
    </row>
    <row r="254" spans="3:21">
      <c r="C254" s="23" t="s">
        <v>1112</v>
      </c>
      <c r="D254" s="23" t="s">
        <v>1113</v>
      </c>
      <c r="E254" s="61">
        <v>44645</v>
      </c>
      <c r="F254" s="23" t="s">
        <v>1064</v>
      </c>
      <c r="J254" s="23" t="s">
        <v>1044</v>
      </c>
    </row>
    <row r="255" spans="3:21">
      <c r="C255" s="23" t="s">
        <v>1114</v>
      </c>
      <c r="D255" s="23" t="s">
        <v>1115</v>
      </c>
      <c r="E255" s="61">
        <v>43272</v>
      </c>
      <c r="F255" s="23" t="s">
        <v>1046</v>
      </c>
      <c r="J255" s="23" t="s">
        <v>1044</v>
      </c>
    </row>
    <row r="256" spans="3:21">
      <c r="C256" s="23" t="s">
        <v>1116</v>
      </c>
      <c r="D256" s="23" t="s">
        <v>1117</v>
      </c>
      <c r="E256" s="61">
        <v>44517</v>
      </c>
      <c r="F256" s="23" t="s">
        <v>1118</v>
      </c>
      <c r="U256" s="23" t="s">
        <v>1041</v>
      </c>
    </row>
    <row r="257" spans="3:21">
      <c r="C257" s="23" t="s">
        <v>1116</v>
      </c>
      <c r="D257" s="23" t="s">
        <v>1119</v>
      </c>
      <c r="E257" s="61">
        <v>44227</v>
      </c>
      <c r="F257" s="23" t="s">
        <v>1120</v>
      </c>
      <c r="U257" s="23" t="s">
        <v>1041</v>
      </c>
    </row>
    <row r="258" spans="3:21">
      <c r="C258" s="23" t="s">
        <v>1121</v>
      </c>
      <c r="D258" s="23" t="s">
        <v>1122</v>
      </c>
      <c r="E258" s="61">
        <v>44623</v>
      </c>
      <c r="F258" s="23" t="s">
        <v>1069</v>
      </c>
      <c r="Q258" s="23" t="s">
        <v>1038</v>
      </c>
    </row>
    <row r="259" spans="3:21">
      <c r="C259" s="23" t="s">
        <v>1007</v>
      </c>
      <c r="D259" s="23" t="s">
        <v>1123</v>
      </c>
      <c r="E259" s="61">
        <v>44147</v>
      </c>
      <c r="F259" s="23" t="s">
        <v>1101</v>
      </c>
      <c r="J259" s="23" t="s">
        <v>1044</v>
      </c>
      <c r="S259" s="23" t="s">
        <v>1040</v>
      </c>
    </row>
    <row r="260" spans="3:21">
      <c r="C260" s="23" t="s">
        <v>617</v>
      </c>
      <c r="D260" s="23" t="s">
        <v>1018</v>
      </c>
      <c r="G260" s="23" t="s">
        <v>1029</v>
      </c>
      <c r="P260" s="23" t="s">
        <v>1037</v>
      </c>
    </row>
    <row r="261" spans="3:21">
      <c r="C261" s="23" t="s">
        <v>617</v>
      </c>
      <c r="D261" s="23" t="s">
        <v>1053</v>
      </c>
      <c r="G261" s="23" t="s">
        <v>1029</v>
      </c>
      <c r="H261" s="23" t="s">
        <v>1030</v>
      </c>
      <c r="P261" s="23" t="s">
        <v>1037</v>
      </c>
    </row>
    <row r="262" spans="3:21">
      <c r="C262" s="23" t="s">
        <v>1124</v>
      </c>
      <c r="D262" s="23" t="s">
        <v>1125</v>
      </c>
      <c r="E262" s="61">
        <v>44552</v>
      </c>
      <c r="F262" s="23" t="s">
        <v>1046</v>
      </c>
      <c r="J262" s="23" t="s">
        <v>1044</v>
      </c>
    </row>
    <row r="263" spans="3:21">
      <c r="C263" s="23" t="s">
        <v>1126</v>
      </c>
      <c r="D263" s="23" t="s">
        <v>1127</v>
      </c>
      <c r="E263" s="61">
        <v>44349</v>
      </c>
      <c r="F263" s="23" t="s">
        <v>1128</v>
      </c>
      <c r="Q263" s="23" t="s">
        <v>1038</v>
      </c>
    </row>
    <row r="264" spans="3:21">
      <c r="C264" s="23" t="s">
        <v>1129</v>
      </c>
      <c r="D264" s="23" t="s">
        <v>1130</v>
      </c>
      <c r="E264" s="61">
        <v>44679</v>
      </c>
      <c r="F264" s="23" t="s">
        <v>1131</v>
      </c>
      <c r="R264" s="23" t="s">
        <v>1039</v>
      </c>
    </row>
    <row r="265" spans="3:21">
      <c r="C265" s="23" t="s">
        <v>1129</v>
      </c>
      <c r="D265" s="23" t="s">
        <v>1132</v>
      </c>
      <c r="E265" s="61">
        <v>43899</v>
      </c>
      <c r="F265" s="23" t="s">
        <v>1049</v>
      </c>
      <c r="R265" s="23" t="s">
        <v>1039</v>
      </c>
    </row>
    <row r="266" spans="3:21">
      <c r="C266" s="23" t="s">
        <v>1133</v>
      </c>
      <c r="D266" s="23" t="s">
        <v>1134</v>
      </c>
      <c r="E266" s="61">
        <v>44503</v>
      </c>
      <c r="F266" s="23" t="s">
        <v>1135</v>
      </c>
      <c r="U266" s="23" t="s">
        <v>1041</v>
      </c>
    </row>
    <row r="267" spans="3:21">
      <c r="C267" s="23" t="s">
        <v>1136</v>
      </c>
      <c r="D267" s="23" t="s">
        <v>1137</v>
      </c>
      <c r="E267" s="61">
        <v>44589</v>
      </c>
      <c r="F267" s="23" t="s">
        <v>1138</v>
      </c>
      <c r="U267" s="23" t="s">
        <v>1041</v>
      </c>
    </row>
    <row r="268" spans="3:21">
      <c r="C268" s="23" t="s">
        <v>861</v>
      </c>
      <c r="D268" s="23" t="s">
        <v>1139</v>
      </c>
      <c r="E268" s="61">
        <v>44455</v>
      </c>
      <c r="F268" s="23" t="s">
        <v>1072</v>
      </c>
      <c r="G268" s="23" t="s">
        <v>1029</v>
      </c>
      <c r="J268" s="23" t="s">
        <v>1044</v>
      </c>
    </row>
    <row r="269" spans="3:21">
      <c r="C269" s="23" t="s">
        <v>861</v>
      </c>
      <c r="D269" s="23" t="s">
        <v>1139</v>
      </c>
      <c r="E269" s="61">
        <v>44042</v>
      </c>
      <c r="F269" s="23" t="s">
        <v>1140</v>
      </c>
      <c r="J269" s="23" t="s">
        <v>1044</v>
      </c>
    </row>
    <row r="270" spans="3:21">
      <c r="C270" s="23" t="s">
        <v>861</v>
      </c>
      <c r="D270" s="23" t="s">
        <v>1141</v>
      </c>
      <c r="E270" s="61">
        <v>43320</v>
      </c>
      <c r="F270" s="23" t="s">
        <v>1142</v>
      </c>
      <c r="J270" s="23" t="s">
        <v>1044</v>
      </c>
    </row>
    <row r="271" spans="3:21">
      <c r="C271" s="23" t="s">
        <v>1143</v>
      </c>
      <c r="D271" s="23" t="s">
        <v>1144</v>
      </c>
      <c r="E271" s="61">
        <v>44484</v>
      </c>
      <c r="F271" s="23" t="s">
        <v>1049</v>
      </c>
      <c r="J271" s="23" t="s">
        <v>1044</v>
      </c>
    </row>
    <row r="272" spans="3:21">
      <c r="C272" s="23" t="s">
        <v>1145</v>
      </c>
      <c r="D272" s="23" t="s">
        <v>1146</v>
      </c>
      <c r="P272" s="23" t="s">
        <v>1037</v>
      </c>
    </row>
    <row r="273" spans="3:21">
      <c r="C273" s="23" t="s">
        <v>1147</v>
      </c>
      <c r="D273" s="23" t="s">
        <v>1148</v>
      </c>
      <c r="E273" s="61">
        <v>44455</v>
      </c>
      <c r="F273" s="23" t="s">
        <v>1149</v>
      </c>
      <c r="Q273" s="23" t="s">
        <v>1038</v>
      </c>
      <c r="U273" s="23" t="s">
        <v>1041</v>
      </c>
    </row>
    <row r="274" spans="3:21">
      <c r="C274" s="23" t="s">
        <v>1147</v>
      </c>
      <c r="D274" s="23" t="s">
        <v>1150</v>
      </c>
      <c r="E274" s="61">
        <v>43497</v>
      </c>
      <c r="F274" s="23" t="s">
        <v>1110</v>
      </c>
      <c r="U274" s="23" t="s">
        <v>1041</v>
      </c>
    </row>
    <row r="275" spans="3:21">
      <c r="C275" s="23" t="s">
        <v>1147</v>
      </c>
      <c r="D275" s="23" t="s">
        <v>1148</v>
      </c>
      <c r="E275" s="61">
        <v>44007</v>
      </c>
      <c r="F275" s="23" t="s">
        <v>1049</v>
      </c>
      <c r="Q275" s="23" t="s">
        <v>1038</v>
      </c>
    </row>
    <row r="276" spans="3:21">
      <c r="C276" s="23" t="s">
        <v>1151</v>
      </c>
      <c r="D276" s="23" t="s">
        <v>1152</v>
      </c>
      <c r="E276" s="61">
        <v>44607</v>
      </c>
      <c r="F276" s="23" t="s">
        <v>1153</v>
      </c>
      <c r="Q276" s="23" t="s">
        <v>1038</v>
      </c>
      <c r="U276" s="23" t="s">
        <v>1041</v>
      </c>
    </row>
    <row r="277" spans="3:21">
      <c r="C277" s="23" t="s">
        <v>1151</v>
      </c>
      <c r="D277" s="23" t="s">
        <v>1154</v>
      </c>
      <c r="E277" s="61">
        <v>44392</v>
      </c>
      <c r="F277" s="23" t="s">
        <v>1155</v>
      </c>
      <c r="Q277" s="23" t="s">
        <v>1038</v>
      </c>
      <c r="U277" s="23" t="s">
        <v>1041</v>
      </c>
    </row>
    <row r="278" spans="3:21">
      <c r="C278" s="23" t="s">
        <v>1156</v>
      </c>
      <c r="D278" s="23" t="s">
        <v>1157</v>
      </c>
      <c r="E278" s="61">
        <v>42977</v>
      </c>
      <c r="F278" s="23" t="s">
        <v>1158</v>
      </c>
      <c r="J278" s="23" t="s">
        <v>1044</v>
      </c>
    </row>
    <row r="279" spans="3:21">
      <c r="C279" s="23" t="s">
        <v>1156</v>
      </c>
      <c r="D279" s="23" t="s">
        <v>1159</v>
      </c>
      <c r="E279" s="61">
        <v>42044</v>
      </c>
      <c r="F279" s="23" t="s">
        <v>1160</v>
      </c>
      <c r="J279" s="23" t="s">
        <v>1044</v>
      </c>
    </row>
    <row r="280" spans="3:21">
      <c r="C280" s="23" t="s">
        <v>1161</v>
      </c>
      <c r="D280" s="23" t="s">
        <v>1162</v>
      </c>
      <c r="E280" s="61">
        <v>44546</v>
      </c>
      <c r="F280" s="23" t="s">
        <v>1107</v>
      </c>
      <c r="R280" s="23" t="s">
        <v>1039</v>
      </c>
    </row>
    <row r="281" spans="3:21">
      <c r="C281" s="23" t="s">
        <v>1163</v>
      </c>
      <c r="D281" s="23" t="s">
        <v>1164</v>
      </c>
      <c r="E281" s="61">
        <v>44706</v>
      </c>
      <c r="F281" s="23" t="s">
        <v>1078</v>
      </c>
      <c r="Q281" s="23" t="s">
        <v>1038</v>
      </c>
    </row>
    <row r="282" spans="3:21">
      <c r="C282" s="23" t="s">
        <v>1163</v>
      </c>
      <c r="D282" s="23" t="s">
        <v>1165</v>
      </c>
      <c r="E282" s="61">
        <v>44326</v>
      </c>
      <c r="F282" s="23" t="s">
        <v>1131</v>
      </c>
      <c r="Q282" s="23" t="s">
        <v>1038</v>
      </c>
    </row>
    <row r="283" spans="3:21">
      <c r="C283" s="23" t="s">
        <v>1163</v>
      </c>
      <c r="D283" s="23" t="s">
        <v>1166</v>
      </c>
      <c r="E283" s="61">
        <v>43895</v>
      </c>
      <c r="F283" s="23" t="s">
        <v>1069</v>
      </c>
      <c r="Q283" s="23" t="s">
        <v>1038</v>
      </c>
    </row>
    <row r="284" spans="3:21">
      <c r="C284" s="23" t="s">
        <v>1167</v>
      </c>
      <c r="D284" s="23" t="s">
        <v>1168</v>
      </c>
      <c r="E284" s="61">
        <v>44258</v>
      </c>
      <c r="F284" s="23" t="s">
        <v>1169</v>
      </c>
      <c r="U284" s="23" t="s">
        <v>1041</v>
      </c>
    </row>
    <row r="285" spans="3:21">
      <c r="C285" s="23" t="s">
        <v>1170</v>
      </c>
      <c r="D285" s="23" t="s">
        <v>1171</v>
      </c>
      <c r="E285" s="61">
        <v>43906</v>
      </c>
      <c r="F285" s="23" t="s">
        <v>1172</v>
      </c>
      <c r="J285" s="23" t="s">
        <v>1044</v>
      </c>
    </row>
    <row r="286" spans="3:21">
      <c r="C286" s="23" t="s">
        <v>1170</v>
      </c>
      <c r="D286" s="23" t="s">
        <v>1173</v>
      </c>
      <c r="E286" s="61">
        <v>43465</v>
      </c>
      <c r="F286" s="23" t="s">
        <v>1174</v>
      </c>
      <c r="J286" s="23" t="s">
        <v>1044</v>
      </c>
    </row>
    <row r="287" spans="3:21">
      <c r="C287" s="23" t="s">
        <v>1175</v>
      </c>
      <c r="D287" s="23" t="s">
        <v>1176</v>
      </c>
      <c r="E287" s="61">
        <v>44237</v>
      </c>
      <c r="F287" s="23" t="s">
        <v>1072</v>
      </c>
      <c r="J287" s="23" t="s">
        <v>1044</v>
      </c>
    </row>
    <row r="288" spans="3:21">
      <c r="C288" s="23" t="s">
        <v>1177</v>
      </c>
      <c r="D288" s="23" t="s">
        <v>1178</v>
      </c>
      <c r="E288" s="61">
        <v>43208</v>
      </c>
      <c r="F288" s="23" t="s">
        <v>1179</v>
      </c>
      <c r="J288" s="23" t="s">
        <v>1044</v>
      </c>
      <c r="U288" s="23" t="s">
        <v>1041</v>
      </c>
    </row>
    <row r="289" spans="3:21">
      <c r="C289" s="23" t="s">
        <v>1180</v>
      </c>
      <c r="D289" s="23" t="s">
        <v>1181</v>
      </c>
      <c r="E289" s="61">
        <v>44536</v>
      </c>
      <c r="F289" s="23" t="s">
        <v>1182</v>
      </c>
      <c r="U289" s="23" t="s">
        <v>1041</v>
      </c>
    </row>
    <row r="290" spans="3:21">
      <c r="C290" s="23" t="s">
        <v>1183</v>
      </c>
      <c r="D290" s="23" t="s">
        <v>1184</v>
      </c>
      <c r="E290" s="61">
        <v>44586</v>
      </c>
      <c r="F290" s="23" t="s">
        <v>1185</v>
      </c>
      <c r="J290" s="23" t="s">
        <v>1044</v>
      </c>
    </row>
    <row r="291" spans="3:21">
      <c r="C291" s="23" t="s">
        <v>1183</v>
      </c>
      <c r="D291" s="23" t="s">
        <v>1186</v>
      </c>
      <c r="E291" s="61">
        <v>44257</v>
      </c>
      <c r="F291" s="23" t="s">
        <v>1187</v>
      </c>
      <c r="J291" s="23" t="s">
        <v>1044</v>
      </c>
    </row>
    <row r="292" spans="3:21">
      <c r="C292" s="23" t="s">
        <v>1188</v>
      </c>
      <c r="D292" s="23" t="s">
        <v>1189</v>
      </c>
      <c r="E292" s="61">
        <v>44287</v>
      </c>
      <c r="F292" s="23" t="s">
        <v>1110</v>
      </c>
      <c r="Q292" s="23" t="s">
        <v>1038</v>
      </c>
    </row>
    <row r="293" spans="3:21">
      <c r="C293" s="23" t="s">
        <v>1190</v>
      </c>
      <c r="D293" s="23" t="s">
        <v>1191</v>
      </c>
      <c r="E293" s="61">
        <v>44511</v>
      </c>
      <c r="F293" s="23" t="s">
        <v>1169</v>
      </c>
      <c r="R293" s="23" t="s">
        <v>1039</v>
      </c>
    </row>
    <row r="294" spans="3:21">
      <c r="C294" s="23" t="s">
        <v>1192</v>
      </c>
      <c r="D294" s="23" t="s">
        <v>1193</v>
      </c>
      <c r="E294" s="61">
        <v>43361</v>
      </c>
      <c r="F294" s="23" t="s">
        <v>1194</v>
      </c>
      <c r="J294" s="23" t="s">
        <v>1044</v>
      </c>
    </row>
    <row r="295" spans="3:21">
      <c r="C295" s="23" t="s">
        <v>1195</v>
      </c>
      <c r="D295" s="23" t="s">
        <v>1196</v>
      </c>
      <c r="E295" s="61">
        <v>41836</v>
      </c>
      <c r="F295" s="23" t="s">
        <v>1197</v>
      </c>
      <c r="J295" s="23" t="s">
        <v>1044</v>
      </c>
    </row>
    <row r="296" spans="3:21">
      <c r="C296" s="23" t="s">
        <v>1198</v>
      </c>
      <c r="D296" s="23" t="s">
        <v>1199</v>
      </c>
      <c r="E296" s="61">
        <v>44460</v>
      </c>
      <c r="F296" s="23" t="s">
        <v>1075</v>
      </c>
      <c r="J296" s="23" t="s">
        <v>1044</v>
      </c>
      <c r="U296" s="23" t="s">
        <v>1041</v>
      </c>
    </row>
    <row r="297" spans="3:21">
      <c r="C297" s="23" t="s">
        <v>1198</v>
      </c>
      <c r="D297" s="23" t="s">
        <v>1200</v>
      </c>
      <c r="E297" s="61">
        <v>44278</v>
      </c>
      <c r="F297" s="23" t="s">
        <v>1069</v>
      </c>
      <c r="J297" s="23" t="s">
        <v>1044</v>
      </c>
      <c r="U297" s="23" t="s">
        <v>1041</v>
      </c>
    </row>
    <row r="298" spans="3:21">
      <c r="C298" s="23" t="s">
        <v>693</v>
      </c>
      <c r="D298" s="23" t="s">
        <v>1201</v>
      </c>
      <c r="E298" s="61">
        <v>44363</v>
      </c>
      <c r="F298" s="23" t="s">
        <v>1149</v>
      </c>
      <c r="J298" s="23" t="s">
        <v>1044</v>
      </c>
    </row>
    <row r="299" spans="3:21">
      <c r="C299" s="23" t="s">
        <v>1202</v>
      </c>
      <c r="D299" s="23" t="s">
        <v>1203</v>
      </c>
      <c r="E299" s="61">
        <v>44600</v>
      </c>
      <c r="F299" s="23" t="s">
        <v>1069</v>
      </c>
      <c r="J299" s="23" t="s">
        <v>1044</v>
      </c>
    </row>
    <row r="300" spans="3:21">
      <c r="C300" s="23" t="s">
        <v>1204</v>
      </c>
      <c r="D300" s="23" t="s">
        <v>1146</v>
      </c>
      <c r="S300" s="23" t="s">
        <v>1040</v>
      </c>
    </row>
    <row r="301" spans="3:21">
      <c r="C301" s="23" t="s">
        <v>1205</v>
      </c>
      <c r="D301" s="23" t="s">
        <v>1206</v>
      </c>
      <c r="E301" s="61">
        <v>44475</v>
      </c>
      <c r="F301" s="23" t="s">
        <v>1207</v>
      </c>
      <c r="J301" s="23" t="s">
        <v>1044</v>
      </c>
    </row>
    <row r="302" spans="3:21">
      <c r="C302" s="23" t="s">
        <v>1205</v>
      </c>
      <c r="D302" s="23" t="s">
        <v>1208</v>
      </c>
      <c r="E302" s="61">
        <v>43116</v>
      </c>
      <c r="F302" s="23" t="s">
        <v>1069</v>
      </c>
      <c r="J302" s="23" t="s">
        <v>1044</v>
      </c>
    </row>
    <row r="303" spans="3:21">
      <c r="C303" s="23" t="s">
        <v>1209</v>
      </c>
      <c r="D303" s="23" t="s">
        <v>1210</v>
      </c>
      <c r="E303" s="61">
        <v>42766</v>
      </c>
      <c r="F303" s="23" t="s">
        <v>1211</v>
      </c>
      <c r="J303" s="23" t="s">
        <v>1044</v>
      </c>
    </row>
    <row r="304" spans="3:21">
      <c r="C304" s="23" t="s">
        <v>1209</v>
      </c>
      <c r="D304" s="23" t="s">
        <v>1212</v>
      </c>
      <c r="E304" s="61">
        <v>42045</v>
      </c>
      <c r="F304" s="23" t="s">
        <v>1069</v>
      </c>
      <c r="J304" s="23" t="s">
        <v>1044</v>
      </c>
    </row>
    <row r="305" spans="3:21">
      <c r="C305" s="23" t="s">
        <v>1213</v>
      </c>
      <c r="D305" s="23" t="s">
        <v>1214</v>
      </c>
      <c r="E305" s="61">
        <v>44321</v>
      </c>
      <c r="F305" s="23" t="s">
        <v>1076</v>
      </c>
      <c r="J305" s="23" t="s">
        <v>1044</v>
      </c>
      <c r="R305" s="23" t="s">
        <v>1039</v>
      </c>
    </row>
    <row r="306" spans="3:21">
      <c r="C306" s="23" t="s">
        <v>1213</v>
      </c>
      <c r="D306" s="23" t="s">
        <v>1215</v>
      </c>
      <c r="E306" s="61">
        <v>44174</v>
      </c>
      <c r="F306" s="23" t="s">
        <v>1216</v>
      </c>
      <c r="J306" s="23" t="s">
        <v>1044</v>
      </c>
    </row>
    <row r="307" spans="3:21">
      <c r="C307" s="23" t="s">
        <v>1217</v>
      </c>
      <c r="D307" s="23" t="s">
        <v>1218</v>
      </c>
      <c r="E307" s="61">
        <v>41715</v>
      </c>
      <c r="F307" s="23" t="s">
        <v>1064</v>
      </c>
      <c r="J307" s="23" t="s">
        <v>1044</v>
      </c>
    </row>
    <row r="308" spans="3:21">
      <c r="C308" s="23" t="s">
        <v>1219</v>
      </c>
      <c r="D308" s="23" t="s">
        <v>1220</v>
      </c>
      <c r="E308" s="61">
        <v>44664</v>
      </c>
      <c r="F308" s="23" t="s">
        <v>1072</v>
      </c>
      <c r="Q308" s="23" t="s">
        <v>1038</v>
      </c>
    </row>
    <row r="309" spans="3:21">
      <c r="C309" s="23" t="s">
        <v>1221</v>
      </c>
      <c r="D309" s="23" t="s">
        <v>1222</v>
      </c>
      <c r="E309" s="61">
        <v>44246</v>
      </c>
      <c r="F309" s="23" t="s">
        <v>1223</v>
      </c>
      <c r="R309" s="23" t="s">
        <v>1039</v>
      </c>
    </row>
    <row r="310" spans="3:21">
      <c r="C310" s="23" t="s">
        <v>1224</v>
      </c>
      <c r="D310" s="23" t="s">
        <v>1225</v>
      </c>
      <c r="E310" s="61">
        <v>43682</v>
      </c>
      <c r="F310" s="23" t="s">
        <v>1226</v>
      </c>
      <c r="J310" s="23" t="s">
        <v>1044</v>
      </c>
    </row>
    <row r="311" spans="3:21">
      <c r="C311" s="23" t="s">
        <v>1224</v>
      </c>
      <c r="D311" s="23" t="s">
        <v>1225</v>
      </c>
      <c r="E311" s="61">
        <v>43383</v>
      </c>
      <c r="F311" s="23" t="s">
        <v>1227</v>
      </c>
      <c r="J311" s="23" t="s">
        <v>1044</v>
      </c>
    </row>
    <row r="312" spans="3:21">
      <c r="C312" s="23" t="s">
        <v>1228</v>
      </c>
      <c r="D312" s="23" t="s">
        <v>1229</v>
      </c>
      <c r="E312" s="61">
        <v>43594</v>
      </c>
      <c r="F312" s="23" t="s">
        <v>1064</v>
      </c>
      <c r="J312" s="23" t="s">
        <v>1044</v>
      </c>
    </row>
    <row r="313" spans="3:21">
      <c r="C313" s="23" t="s">
        <v>1228</v>
      </c>
      <c r="D313" s="23" t="s">
        <v>1229</v>
      </c>
      <c r="E313" s="61">
        <v>44663</v>
      </c>
      <c r="F313" s="23" t="s">
        <v>1043</v>
      </c>
      <c r="Q313" s="23" t="s">
        <v>1038</v>
      </c>
    </row>
    <row r="314" spans="3:21">
      <c r="C314" s="23" t="s">
        <v>1230</v>
      </c>
      <c r="D314" s="23" t="s">
        <v>1231</v>
      </c>
      <c r="E314" s="61">
        <v>44648</v>
      </c>
      <c r="F314" s="23" t="s">
        <v>1232</v>
      </c>
      <c r="R314" s="23" t="s">
        <v>1039</v>
      </c>
    </row>
    <row r="315" spans="3:21">
      <c r="C315" s="23" t="s">
        <v>1233</v>
      </c>
      <c r="D315" s="23" t="s">
        <v>1234</v>
      </c>
      <c r="E315" s="61">
        <v>43905</v>
      </c>
      <c r="F315" s="23" t="s">
        <v>1069</v>
      </c>
      <c r="J315" s="23" t="s">
        <v>1044</v>
      </c>
    </row>
    <row r="316" spans="3:21">
      <c r="C316" s="23" t="s">
        <v>879</v>
      </c>
      <c r="D316" s="23" t="s">
        <v>1235</v>
      </c>
      <c r="E316" s="61">
        <v>44105</v>
      </c>
      <c r="F316" s="23" t="s">
        <v>1236</v>
      </c>
      <c r="J316" s="23" t="s">
        <v>1044</v>
      </c>
    </row>
    <row r="317" spans="3:21">
      <c r="C317" s="23" t="s">
        <v>1237</v>
      </c>
      <c r="D317" s="23" t="s">
        <v>1238</v>
      </c>
      <c r="E317" s="61">
        <v>44692</v>
      </c>
      <c r="F317" s="23" t="s">
        <v>1239</v>
      </c>
      <c r="Q317" s="23" t="s">
        <v>1038</v>
      </c>
      <c r="U317" s="23" t="s">
        <v>1041</v>
      </c>
    </row>
    <row r="318" spans="3:21">
      <c r="C318" s="23" t="s">
        <v>1240</v>
      </c>
      <c r="D318" s="23" t="s">
        <v>1241</v>
      </c>
      <c r="E318" s="61">
        <v>42583</v>
      </c>
      <c r="F318" s="23" t="s">
        <v>1187</v>
      </c>
      <c r="J318" s="23" t="s">
        <v>1044</v>
      </c>
    </row>
    <row r="319" spans="3:21">
      <c r="C319" s="23" t="s">
        <v>1242</v>
      </c>
      <c r="D319" s="23" t="s">
        <v>1053</v>
      </c>
      <c r="P319" s="23" t="s">
        <v>1037</v>
      </c>
    </row>
    <row r="320" spans="3:21">
      <c r="C320" s="23" t="s">
        <v>1243</v>
      </c>
      <c r="D320" s="23" t="s">
        <v>1244</v>
      </c>
      <c r="E320" s="61">
        <v>41997</v>
      </c>
      <c r="F320" s="23" t="s">
        <v>1245</v>
      </c>
      <c r="J320" s="23" t="s">
        <v>1044</v>
      </c>
    </row>
    <row r="321" spans="3:21">
      <c r="C321" s="23" t="s">
        <v>1246</v>
      </c>
      <c r="D321" s="23" t="s">
        <v>1053</v>
      </c>
      <c r="G321" s="23" t="s">
        <v>1029</v>
      </c>
    </row>
    <row r="322" spans="3:21">
      <c r="C322" s="23" t="s">
        <v>1247</v>
      </c>
      <c r="D322" s="23" t="s">
        <v>1248</v>
      </c>
      <c r="E322" s="61">
        <v>43343</v>
      </c>
      <c r="F322" s="23" t="s">
        <v>1104</v>
      </c>
      <c r="J322" s="23" t="s">
        <v>1044</v>
      </c>
    </row>
    <row r="323" spans="3:21">
      <c r="C323" s="23" t="s">
        <v>1249</v>
      </c>
      <c r="D323" s="23" t="s">
        <v>1250</v>
      </c>
      <c r="E323" s="61">
        <v>44298</v>
      </c>
      <c r="F323" s="23" t="s">
        <v>1211</v>
      </c>
      <c r="U323" s="23" t="s">
        <v>1041</v>
      </c>
    </row>
    <row r="324" spans="3:21">
      <c r="C324" s="23" t="s">
        <v>1251</v>
      </c>
      <c r="D324" s="23" t="s">
        <v>1252</v>
      </c>
      <c r="E324" s="61">
        <v>44628</v>
      </c>
      <c r="F324" s="23" t="s">
        <v>1253</v>
      </c>
      <c r="J324" s="23" t="s">
        <v>1044</v>
      </c>
      <c r="Q324" s="23" t="s">
        <v>1038</v>
      </c>
    </row>
    <row r="325" spans="3:21">
      <c r="C325" s="23" t="s">
        <v>1254</v>
      </c>
      <c r="D325" s="23" t="s">
        <v>1255</v>
      </c>
      <c r="E325" s="61">
        <v>44628</v>
      </c>
      <c r="F325" s="23" t="s">
        <v>1253</v>
      </c>
      <c r="J325" s="23" t="s">
        <v>1044</v>
      </c>
      <c r="Q325" s="23" t="s">
        <v>1038</v>
      </c>
    </row>
    <row r="326" spans="3:21">
      <c r="C326" s="23" t="s">
        <v>1256</v>
      </c>
      <c r="D326" s="23" t="s">
        <v>1257</v>
      </c>
      <c r="E326" s="61">
        <v>43557</v>
      </c>
      <c r="F326" s="23" t="s">
        <v>1207</v>
      </c>
      <c r="U326" s="23" t="s">
        <v>1041</v>
      </c>
    </row>
    <row r="327" spans="3:21">
      <c r="C327" s="23" t="s">
        <v>1256</v>
      </c>
      <c r="D327" s="23" t="s">
        <v>1257</v>
      </c>
      <c r="E327" s="61">
        <v>43276</v>
      </c>
      <c r="F327" s="23" t="s">
        <v>1258</v>
      </c>
      <c r="U327" s="23" t="s">
        <v>1041</v>
      </c>
    </row>
    <row r="328" spans="3:21">
      <c r="C328" s="23" t="s">
        <v>1259</v>
      </c>
      <c r="D328" s="23" t="s">
        <v>1260</v>
      </c>
      <c r="E328" s="61">
        <v>42256</v>
      </c>
      <c r="F328" s="23" t="s">
        <v>1207</v>
      </c>
      <c r="J328" s="23" t="s">
        <v>1044</v>
      </c>
    </row>
    <row r="329" spans="3:21">
      <c r="C329" s="23" t="s">
        <v>1259</v>
      </c>
      <c r="D329" s="23" t="s">
        <v>1261</v>
      </c>
      <c r="E329" s="61">
        <v>41871</v>
      </c>
      <c r="F329" s="23" t="s">
        <v>1262</v>
      </c>
      <c r="J329" s="23" t="s">
        <v>1044</v>
      </c>
    </row>
    <row r="330" spans="3:21">
      <c r="C330" s="23" t="s">
        <v>1263</v>
      </c>
      <c r="D330" s="23" t="s">
        <v>1264</v>
      </c>
      <c r="E330" s="61">
        <v>44281</v>
      </c>
      <c r="F330" s="23" t="s">
        <v>1095</v>
      </c>
      <c r="R330" s="23" t="s">
        <v>1039</v>
      </c>
    </row>
    <row r="331" spans="3:21">
      <c r="C331" s="23" t="s">
        <v>1265</v>
      </c>
      <c r="D331" s="23" t="s">
        <v>1266</v>
      </c>
      <c r="E331" s="61">
        <v>44692</v>
      </c>
      <c r="F331" s="23" t="s">
        <v>1064</v>
      </c>
      <c r="J331" s="23" t="s">
        <v>1044</v>
      </c>
    </row>
    <row r="332" spans="3:21">
      <c r="C332" s="23" t="s">
        <v>1267</v>
      </c>
      <c r="D332" s="23" t="s">
        <v>1268</v>
      </c>
      <c r="E332" s="61">
        <v>41975</v>
      </c>
      <c r="F332" s="23" t="s">
        <v>1269</v>
      </c>
      <c r="J332" s="23" t="s">
        <v>1044</v>
      </c>
    </row>
    <row r="333" spans="3:21">
      <c r="C333" s="23" t="s">
        <v>1270</v>
      </c>
      <c r="D333" s="23" t="s">
        <v>1271</v>
      </c>
      <c r="E333" s="61">
        <v>41975</v>
      </c>
      <c r="F333" s="23" t="s">
        <v>1269</v>
      </c>
      <c r="J333" s="23" t="s">
        <v>1044</v>
      </c>
    </row>
    <row r="334" spans="3:21">
      <c r="C334" s="23" t="s">
        <v>1272</v>
      </c>
      <c r="D334" s="23" t="s">
        <v>1273</v>
      </c>
      <c r="E334" s="61">
        <v>42438</v>
      </c>
      <c r="F334" s="23" t="s">
        <v>1274</v>
      </c>
      <c r="J334" s="23" t="s">
        <v>1044</v>
      </c>
    </row>
    <row r="335" spans="3:21">
      <c r="C335" s="23" t="s">
        <v>1272</v>
      </c>
      <c r="D335" s="23" t="s">
        <v>1275</v>
      </c>
      <c r="E335" s="61">
        <v>42243</v>
      </c>
      <c r="F335" s="23" t="s">
        <v>1061</v>
      </c>
      <c r="J335" s="23" t="s">
        <v>1044</v>
      </c>
    </row>
    <row r="336" spans="3:21">
      <c r="C336" s="23" t="s">
        <v>1276</v>
      </c>
      <c r="D336" s="23" t="s">
        <v>1277</v>
      </c>
      <c r="E336" s="61">
        <v>43235</v>
      </c>
      <c r="F336" s="23" t="s">
        <v>1278</v>
      </c>
      <c r="J336" s="23" t="s">
        <v>1044</v>
      </c>
    </row>
    <row r="337" spans="3:21">
      <c r="C337" s="23" t="s">
        <v>1276</v>
      </c>
      <c r="D337" s="23" t="s">
        <v>1279</v>
      </c>
      <c r="E337" s="61">
        <v>42124</v>
      </c>
      <c r="F337" s="23" t="s">
        <v>1135</v>
      </c>
      <c r="J337" s="23" t="s">
        <v>1044</v>
      </c>
    </row>
    <row r="338" spans="3:21">
      <c r="C338" s="23" t="s">
        <v>1276</v>
      </c>
      <c r="D338" s="23" t="s">
        <v>1280</v>
      </c>
      <c r="E338" s="61">
        <v>41724</v>
      </c>
      <c r="F338" s="23" t="s">
        <v>1107</v>
      </c>
      <c r="J338" s="23" t="s">
        <v>1044</v>
      </c>
    </row>
    <row r="339" spans="3:21">
      <c r="C339" s="23" t="s">
        <v>1281</v>
      </c>
      <c r="D339" s="23" t="s">
        <v>1282</v>
      </c>
      <c r="E339" s="61">
        <v>44572</v>
      </c>
      <c r="F339" s="23" t="s">
        <v>1283</v>
      </c>
      <c r="R339" s="23" t="s">
        <v>1039</v>
      </c>
    </row>
    <row r="340" spans="3:21">
      <c r="C340" s="23" t="s">
        <v>922</v>
      </c>
      <c r="D340" s="23" t="s">
        <v>1284</v>
      </c>
      <c r="E340" s="61">
        <v>42396</v>
      </c>
      <c r="F340" s="23" t="s">
        <v>1051</v>
      </c>
      <c r="J340" s="23" t="s">
        <v>1044</v>
      </c>
    </row>
    <row r="341" spans="3:21">
      <c r="C341" s="23" t="s">
        <v>1285</v>
      </c>
      <c r="D341" s="23" t="s">
        <v>1286</v>
      </c>
      <c r="E341" s="61">
        <v>43159</v>
      </c>
      <c r="F341" s="23" t="s">
        <v>1072</v>
      </c>
      <c r="J341" s="23" t="s">
        <v>1044</v>
      </c>
    </row>
    <row r="342" spans="3:21">
      <c r="C342" s="23" t="s">
        <v>1287</v>
      </c>
      <c r="D342" s="23" t="s">
        <v>1288</v>
      </c>
      <c r="E342" s="61">
        <v>44111</v>
      </c>
      <c r="F342" s="23" t="s">
        <v>1289</v>
      </c>
      <c r="Q342" s="23" t="s">
        <v>1038</v>
      </c>
    </row>
    <row r="343" spans="3:21">
      <c r="C343" s="23" t="s">
        <v>1290</v>
      </c>
      <c r="D343" s="23" t="s">
        <v>1291</v>
      </c>
      <c r="E343" s="61">
        <v>43916</v>
      </c>
      <c r="F343" s="23" t="s">
        <v>1110</v>
      </c>
      <c r="Q343" s="23" t="s">
        <v>1038</v>
      </c>
    </row>
    <row r="344" spans="3:21">
      <c r="C344" s="23" t="s">
        <v>615</v>
      </c>
      <c r="D344" s="23" t="s">
        <v>1292</v>
      </c>
      <c r="E344" s="61">
        <v>43466</v>
      </c>
      <c r="F344" s="23" t="s">
        <v>1069</v>
      </c>
      <c r="R344" s="23" t="s">
        <v>1039</v>
      </c>
    </row>
    <row r="345" spans="3:21">
      <c r="C345" s="23" t="s">
        <v>615</v>
      </c>
      <c r="D345" s="23" t="s">
        <v>1293</v>
      </c>
      <c r="E345" s="61">
        <v>43403</v>
      </c>
      <c r="F345" s="23" t="s">
        <v>1172</v>
      </c>
      <c r="U345" s="23" t="s">
        <v>1041</v>
      </c>
    </row>
    <row r="346" spans="3:21">
      <c r="C346" s="23" t="s">
        <v>1294</v>
      </c>
      <c r="D346" s="23" t="s">
        <v>1018</v>
      </c>
      <c r="G346" s="23" t="s">
        <v>1029</v>
      </c>
    </row>
    <row r="347" spans="3:21">
      <c r="C347" s="23" t="s">
        <v>1295</v>
      </c>
      <c r="D347" s="23" t="s">
        <v>1296</v>
      </c>
      <c r="E347" s="61">
        <v>44670</v>
      </c>
      <c r="F347" s="23" t="s">
        <v>1297</v>
      </c>
      <c r="J347" s="23" t="s">
        <v>1044</v>
      </c>
      <c r="U347" s="23" t="s">
        <v>1041</v>
      </c>
    </row>
    <row r="348" spans="3:21">
      <c r="C348" s="23" t="s">
        <v>1295</v>
      </c>
      <c r="D348" s="23" t="s">
        <v>1298</v>
      </c>
      <c r="E348" s="61">
        <v>44409</v>
      </c>
      <c r="F348" s="23" t="s">
        <v>1299</v>
      </c>
      <c r="U348" s="23" t="s">
        <v>1041</v>
      </c>
    </row>
    <row r="349" spans="3:21">
      <c r="C349" s="23" t="s">
        <v>1295</v>
      </c>
      <c r="D349" s="23" t="s">
        <v>1300</v>
      </c>
      <c r="E349" s="61">
        <v>44187</v>
      </c>
      <c r="F349" s="23" t="s">
        <v>1301</v>
      </c>
      <c r="U349" s="23" t="s">
        <v>1041</v>
      </c>
    </row>
    <row r="350" spans="3:21">
      <c r="C350" s="23" t="s">
        <v>1295</v>
      </c>
      <c r="D350" s="23" t="s">
        <v>1302</v>
      </c>
      <c r="E350" s="61">
        <v>43977</v>
      </c>
      <c r="F350" s="23" t="s">
        <v>1211</v>
      </c>
      <c r="U350" s="23" t="s">
        <v>1041</v>
      </c>
    </row>
    <row r="351" spans="3:21">
      <c r="C351" s="23" t="s">
        <v>1295</v>
      </c>
      <c r="D351" s="23" t="s">
        <v>1302</v>
      </c>
      <c r="E351" s="61">
        <v>43913</v>
      </c>
      <c r="F351" s="23" t="s">
        <v>1101</v>
      </c>
      <c r="U351" s="23" t="s">
        <v>1041</v>
      </c>
    </row>
    <row r="352" spans="3:21">
      <c r="C352" s="23" t="s">
        <v>1303</v>
      </c>
      <c r="D352" s="23" t="s">
        <v>1304</v>
      </c>
      <c r="E352" s="61">
        <v>43698</v>
      </c>
      <c r="F352" s="23" t="s">
        <v>1064</v>
      </c>
      <c r="U352" s="23" t="s">
        <v>1041</v>
      </c>
    </row>
    <row r="353" spans="3:21">
      <c r="C353" s="23" t="s">
        <v>1303</v>
      </c>
      <c r="D353" s="23" t="s">
        <v>1305</v>
      </c>
      <c r="E353" s="61">
        <v>43537</v>
      </c>
      <c r="F353" s="23" t="s">
        <v>1069</v>
      </c>
      <c r="U353" s="23" t="s">
        <v>1041</v>
      </c>
    </row>
    <row r="354" spans="3:21">
      <c r="C354" s="23" t="s">
        <v>1303</v>
      </c>
      <c r="D354" s="23" t="s">
        <v>1304</v>
      </c>
      <c r="E354" s="61">
        <v>43698</v>
      </c>
      <c r="F354" s="23" t="s">
        <v>1064</v>
      </c>
      <c r="Q354" s="23" t="s">
        <v>1038</v>
      </c>
    </row>
    <row r="355" spans="3:21">
      <c r="C355" s="23" t="s">
        <v>1306</v>
      </c>
      <c r="D355" s="23" t="s">
        <v>1307</v>
      </c>
      <c r="E355" s="61">
        <v>43768</v>
      </c>
      <c r="F355" s="23" t="s">
        <v>1064</v>
      </c>
      <c r="U355" s="23" t="s">
        <v>1041</v>
      </c>
    </row>
    <row r="356" spans="3:21">
      <c r="C356" s="23" t="s">
        <v>1306</v>
      </c>
      <c r="D356" s="23" t="s">
        <v>1308</v>
      </c>
      <c r="E356" s="61">
        <v>43195</v>
      </c>
      <c r="F356" s="23" t="s">
        <v>1309</v>
      </c>
      <c r="U356" s="23" t="s">
        <v>1041</v>
      </c>
    </row>
    <row r="357" spans="3:21">
      <c r="C357" s="23" t="s">
        <v>1310</v>
      </c>
      <c r="D357" s="23" t="s">
        <v>1311</v>
      </c>
      <c r="E357" s="61">
        <v>43958</v>
      </c>
      <c r="F357" s="23" t="s">
        <v>1142</v>
      </c>
      <c r="J357" s="23" t="s">
        <v>1044</v>
      </c>
    </row>
    <row r="358" spans="3:21">
      <c r="C358" s="23" t="s">
        <v>1312</v>
      </c>
      <c r="D358" s="23" t="s">
        <v>1313</v>
      </c>
      <c r="E358" s="61">
        <v>42666</v>
      </c>
      <c r="F358" s="23" t="s">
        <v>1072</v>
      </c>
      <c r="J358" s="23" t="s">
        <v>1044</v>
      </c>
    </row>
    <row r="359" spans="3:21">
      <c r="C359" s="23" t="s">
        <v>1314</v>
      </c>
      <c r="D359" s="23" t="s">
        <v>1315</v>
      </c>
      <c r="E359" s="61">
        <v>43277</v>
      </c>
      <c r="F359" s="23" t="s">
        <v>1069</v>
      </c>
      <c r="J359" s="23" t="s">
        <v>1044</v>
      </c>
    </row>
    <row r="360" spans="3:21">
      <c r="C360" s="23" t="s">
        <v>1316</v>
      </c>
      <c r="D360" s="23" t="s">
        <v>1317</v>
      </c>
      <c r="E360" s="61">
        <v>44475</v>
      </c>
      <c r="F360" s="23" t="s">
        <v>1318</v>
      </c>
      <c r="R360" s="23" t="s">
        <v>1039</v>
      </c>
    </row>
    <row r="361" spans="3:21">
      <c r="C361" s="23" t="s">
        <v>1316</v>
      </c>
      <c r="D361" s="23" t="s">
        <v>1319</v>
      </c>
      <c r="E361" s="61">
        <v>44209</v>
      </c>
      <c r="F361" s="23" t="s">
        <v>1046</v>
      </c>
      <c r="R361" s="23" t="s">
        <v>1039</v>
      </c>
    </row>
    <row r="362" spans="3:21">
      <c r="C362" s="23" t="s">
        <v>1320</v>
      </c>
      <c r="D362" s="23" t="s">
        <v>1321</v>
      </c>
      <c r="E362" s="61">
        <v>44706</v>
      </c>
      <c r="F362" s="23" t="s">
        <v>1104</v>
      </c>
      <c r="U362" s="23" t="s">
        <v>1041</v>
      </c>
    </row>
    <row r="363" spans="3:21">
      <c r="C363" s="23" t="s">
        <v>1320</v>
      </c>
      <c r="D363" s="23" t="s">
        <v>1321</v>
      </c>
      <c r="E363" s="61">
        <v>44334</v>
      </c>
      <c r="F363" s="23" t="s">
        <v>1322</v>
      </c>
      <c r="Q363" s="23" t="s">
        <v>1038</v>
      </c>
    </row>
    <row r="364" spans="3:21">
      <c r="C364" s="23" t="s">
        <v>1323</v>
      </c>
      <c r="D364" s="23" t="s">
        <v>1053</v>
      </c>
      <c r="G364" s="23" t="s">
        <v>1029</v>
      </c>
    </row>
    <row r="365" spans="3:21">
      <c r="C365" s="23" t="s">
        <v>778</v>
      </c>
      <c r="D365" s="23" t="s">
        <v>1324</v>
      </c>
      <c r="E365" s="61">
        <v>43783</v>
      </c>
      <c r="F365" s="23" t="s">
        <v>1155</v>
      </c>
      <c r="R365" s="23" t="s">
        <v>1039</v>
      </c>
      <c r="U365" s="23" t="s">
        <v>1041</v>
      </c>
    </row>
    <row r="366" spans="3:21">
      <c r="C366" s="23" t="s">
        <v>778</v>
      </c>
      <c r="D366" s="23" t="s">
        <v>1325</v>
      </c>
      <c r="E366" s="61">
        <v>43236</v>
      </c>
      <c r="F366" s="23" t="s">
        <v>1326</v>
      </c>
      <c r="U366" s="23" t="s">
        <v>1041</v>
      </c>
    </row>
    <row r="367" spans="3:21">
      <c r="C367" s="23" t="s">
        <v>1327</v>
      </c>
      <c r="D367" s="23" t="s">
        <v>1328</v>
      </c>
      <c r="E367" s="61">
        <v>44274</v>
      </c>
      <c r="F367" s="23" t="s">
        <v>1329</v>
      </c>
      <c r="U367" s="23" t="s">
        <v>1041</v>
      </c>
    </row>
    <row r="368" spans="3:21">
      <c r="C368" s="23" t="s">
        <v>1330</v>
      </c>
      <c r="D368" s="23" t="s">
        <v>1331</v>
      </c>
      <c r="E368" s="61">
        <v>44517</v>
      </c>
      <c r="F368" s="23" t="s">
        <v>1075</v>
      </c>
      <c r="Q368" s="23" t="s">
        <v>1038</v>
      </c>
    </row>
    <row r="369" spans="3:21">
      <c r="C369" s="23" t="s">
        <v>1332</v>
      </c>
      <c r="D369" s="23" t="s">
        <v>1333</v>
      </c>
      <c r="E369" s="61">
        <v>43466</v>
      </c>
      <c r="F369" s="23" t="s">
        <v>1069</v>
      </c>
      <c r="R369" s="23" t="s">
        <v>1039</v>
      </c>
    </row>
    <row r="370" spans="3:21">
      <c r="C370" s="23" t="s">
        <v>1334</v>
      </c>
      <c r="D370" s="23" t="s">
        <v>1335</v>
      </c>
      <c r="E370" s="61">
        <v>44077</v>
      </c>
      <c r="F370" s="23" t="s">
        <v>1336</v>
      </c>
      <c r="Q370" s="23" t="s">
        <v>1038</v>
      </c>
    </row>
    <row r="371" spans="3:21">
      <c r="C371" s="23" t="s">
        <v>1337</v>
      </c>
      <c r="E371" s="61"/>
    </row>
    <row r="372" spans="3:21">
      <c r="C372" s="23" t="s">
        <v>1338</v>
      </c>
      <c r="D372" s="23" t="s">
        <v>1339</v>
      </c>
      <c r="E372" s="61">
        <v>44452</v>
      </c>
      <c r="F372" s="23" t="s">
        <v>1340</v>
      </c>
      <c r="U372" s="23" t="s">
        <v>1041</v>
      </c>
    </row>
    <row r="373" spans="3:21">
      <c r="C373" s="23" t="s">
        <v>1338</v>
      </c>
      <c r="D373" s="23" t="s">
        <v>1341</v>
      </c>
      <c r="E373" s="61">
        <v>43690</v>
      </c>
      <c r="F373" s="23" t="s">
        <v>1342</v>
      </c>
      <c r="U373" s="23" t="s">
        <v>1041</v>
      </c>
    </row>
    <row r="374" spans="3:21">
      <c r="C374" s="23" t="s">
        <v>1343</v>
      </c>
      <c r="D374" s="23" t="s">
        <v>1344</v>
      </c>
      <c r="E374" s="61">
        <v>44672</v>
      </c>
      <c r="F374" s="23" t="s">
        <v>1223</v>
      </c>
      <c r="U374" s="23" t="s">
        <v>1041</v>
      </c>
    </row>
    <row r="375" spans="3:21">
      <c r="C375" s="23" t="s">
        <v>1343</v>
      </c>
      <c r="D375" s="23" t="s">
        <v>1345</v>
      </c>
      <c r="E375" s="61">
        <v>44312</v>
      </c>
      <c r="F375" s="23" t="s">
        <v>1346</v>
      </c>
      <c r="U375" s="23" t="s">
        <v>1041</v>
      </c>
    </row>
    <row r="376" spans="3:21">
      <c r="C376" s="23" t="s">
        <v>1343</v>
      </c>
      <c r="D376" s="23" t="s">
        <v>1347</v>
      </c>
      <c r="E376" s="61">
        <v>43805</v>
      </c>
      <c r="F376" s="23" t="s">
        <v>1207</v>
      </c>
      <c r="U376" s="23" t="s">
        <v>1041</v>
      </c>
    </row>
    <row r="377" spans="3:21">
      <c r="C377" s="23" t="s">
        <v>1343</v>
      </c>
      <c r="D377" s="23" t="s">
        <v>1348</v>
      </c>
      <c r="E377" s="61">
        <v>43588</v>
      </c>
      <c r="F377" s="23" t="s">
        <v>1187</v>
      </c>
      <c r="Q377" s="23" t="s">
        <v>1038</v>
      </c>
    </row>
    <row r="378" spans="3:21">
      <c r="C378" s="23" t="s">
        <v>1349</v>
      </c>
      <c r="D378" s="23" t="s">
        <v>1018</v>
      </c>
      <c r="G378" s="23" t="s">
        <v>1029</v>
      </c>
    </row>
    <row r="379" spans="3:21">
      <c r="C379" s="23" t="s">
        <v>1350</v>
      </c>
      <c r="D379" s="23" t="s">
        <v>1351</v>
      </c>
      <c r="E379" s="61">
        <v>43344</v>
      </c>
      <c r="F379" s="23" t="s">
        <v>1069</v>
      </c>
      <c r="J379" s="23" t="s">
        <v>1044</v>
      </c>
    </row>
    <row r="380" spans="3:21">
      <c r="C380" s="23" t="s">
        <v>1352</v>
      </c>
      <c r="D380" s="23" t="s">
        <v>1353</v>
      </c>
      <c r="P380" s="23" t="s">
        <v>1037</v>
      </c>
    </row>
    <row r="381" spans="3:21">
      <c r="C381" s="23" t="s">
        <v>1354</v>
      </c>
      <c r="D381" s="23" t="s">
        <v>1355</v>
      </c>
      <c r="E381" s="61">
        <v>44480</v>
      </c>
      <c r="F381" s="23" t="s">
        <v>1356</v>
      </c>
      <c r="Q381" s="23" t="s">
        <v>1038</v>
      </c>
    </row>
    <row r="382" spans="3:21">
      <c r="C382" s="23" t="s">
        <v>1357</v>
      </c>
      <c r="D382" s="23" t="s">
        <v>1053</v>
      </c>
      <c r="G382" s="23" t="s">
        <v>1029</v>
      </c>
    </row>
    <row r="383" spans="3:21">
      <c r="C383" s="23" t="s">
        <v>1358</v>
      </c>
      <c r="D383" s="23" t="s">
        <v>1359</v>
      </c>
      <c r="E383" s="61">
        <v>44041</v>
      </c>
      <c r="F383" s="23" t="s">
        <v>1360</v>
      </c>
      <c r="Q383" s="23" t="s">
        <v>1038</v>
      </c>
      <c r="U383" s="23" t="s">
        <v>1041</v>
      </c>
    </row>
    <row r="384" spans="3:21">
      <c r="C384" s="23" t="s">
        <v>1361</v>
      </c>
      <c r="D384" s="23" t="s">
        <v>1362</v>
      </c>
      <c r="E384" s="61">
        <v>44713</v>
      </c>
      <c r="F384" s="23" t="s">
        <v>1072</v>
      </c>
      <c r="R384" s="23" t="s">
        <v>1039</v>
      </c>
    </row>
    <row r="385" spans="3:21">
      <c r="C385" s="23" t="s">
        <v>1363</v>
      </c>
      <c r="D385" s="23" t="s">
        <v>1364</v>
      </c>
      <c r="E385" s="61">
        <v>43340</v>
      </c>
      <c r="F385" s="23" t="s">
        <v>1365</v>
      </c>
      <c r="U385" s="23" t="s">
        <v>1041</v>
      </c>
    </row>
    <row r="386" spans="3:21">
      <c r="C386" s="23" t="s">
        <v>1363</v>
      </c>
      <c r="D386" s="23" t="s">
        <v>1364</v>
      </c>
      <c r="E386" s="61">
        <v>43138</v>
      </c>
      <c r="F386" s="23" t="s">
        <v>1366</v>
      </c>
      <c r="U386" s="23" t="s">
        <v>1041</v>
      </c>
    </row>
    <row r="387" spans="3:21">
      <c r="C387" s="23" t="s">
        <v>1367</v>
      </c>
      <c r="D387" s="23" t="s">
        <v>1018</v>
      </c>
      <c r="G387" s="23" t="s">
        <v>1029</v>
      </c>
    </row>
    <row r="388" spans="3:21">
      <c r="C388" s="23" t="s">
        <v>1368</v>
      </c>
      <c r="D388" s="23" t="s">
        <v>1369</v>
      </c>
      <c r="E388" s="61">
        <v>44251</v>
      </c>
      <c r="F388" s="23" t="s">
        <v>1072</v>
      </c>
      <c r="U388" s="23" t="s">
        <v>1041</v>
      </c>
    </row>
    <row r="389" spans="3:21">
      <c r="C389" s="23" t="s">
        <v>1370</v>
      </c>
      <c r="D389" s="23" t="s">
        <v>1371</v>
      </c>
      <c r="E389" s="61">
        <v>43501</v>
      </c>
      <c r="F389" s="23" t="s">
        <v>1092</v>
      </c>
      <c r="U389" s="23" t="s">
        <v>1041</v>
      </c>
    </row>
    <row r="390" spans="3:21">
      <c r="C390" s="23" t="s">
        <v>1370</v>
      </c>
      <c r="D390" s="23" t="s">
        <v>1372</v>
      </c>
      <c r="E390" s="61">
        <v>42968</v>
      </c>
      <c r="F390" s="23" t="s">
        <v>1373</v>
      </c>
      <c r="U390" s="23" t="s">
        <v>1041</v>
      </c>
    </row>
    <row r="391" spans="3:21">
      <c r="C391" s="23" t="s">
        <v>1374</v>
      </c>
      <c r="D391" s="23" t="s">
        <v>1018</v>
      </c>
      <c r="G391" s="23" t="s">
        <v>1029</v>
      </c>
    </row>
    <row r="392" spans="3:21">
      <c r="C392" s="23" t="s">
        <v>1375</v>
      </c>
      <c r="D392" s="23" t="s">
        <v>1376</v>
      </c>
      <c r="E392" s="61">
        <v>43910</v>
      </c>
      <c r="F392" s="23" t="s">
        <v>1069</v>
      </c>
      <c r="R392" s="23" t="s">
        <v>1039</v>
      </c>
    </row>
    <row r="393" spans="3:21">
      <c r="C393" s="23" t="s">
        <v>1377</v>
      </c>
      <c r="D393" s="23" t="s">
        <v>1378</v>
      </c>
      <c r="E393" s="61">
        <v>43292</v>
      </c>
      <c r="F393" s="23" t="s">
        <v>1101</v>
      </c>
      <c r="J393" s="23" t="s">
        <v>1044</v>
      </c>
    </row>
    <row r="394" spans="3:21">
      <c r="C394" s="23" t="s">
        <v>1379</v>
      </c>
      <c r="D394" s="23" t="s">
        <v>1380</v>
      </c>
      <c r="E394" s="61">
        <v>43074</v>
      </c>
      <c r="F394" s="23" t="s">
        <v>1381</v>
      </c>
      <c r="J394" s="23" t="s">
        <v>1044</v>
      </c>
    </row>
    <row r="395" spans="3:21">
      <c r="C395" s="23" t="s">
        <v>1382</v>
      </c>
      <c r="D395" s="23" t="s">
        <v>1383</v>
      </c>
      <c r="E395" s="61">
        <v>42985</v>
      </c>
      <c r="F395" s="23" t="s">
        <v>1069</v>
      </c>
      <c r="J395" s="23" t="s">
        <v>1044</v>
      </c>
    </row>
    <row r="396" spans="3:21">
      <c r="C396" s="23" t="s">
        <v>1384</v>
      </c>
      <c r="D396" s="23" t="s">
        <v>1385</v>
      </c>
      <c r="E396" s="61">
        <v>44117</v>
      </c>
      <c r="F396" s="23" t="s">
        <v>1072</v>
      </c>
      <c r="J396" s="23" t="s">
        <v>1044</v>
      </c>
    </row>
    <row r="397" spans="3:21">
      <c r="C397" s="23" t="s">
        <v>1386</v>
      </c>
      <c r="D397" s="23" t="s">
        <v>1387</v>
      </c>
      <c r="E397" s="61">
        <v>44767</v>
      </c>
      <c r="F397" s="23" t="s">
        <v>1388</v>
      </c>
      <c r="U397" s="23" t="s">
        <v>1041</v>
      </c>
    </row>
    <row r="398" spans="3:21">
      <c r="C398" s="23" t="s">
        <v>1389</v>
      </c>
      <c r="D398" s="23" t="s">
        <v>1390</v>
      </c>
      <c r="E398" s="61">
        <v>44594</v>
      </c>
      <c r="F398" s="23" t="s">
        <v>1391</v>
      </c>
      <c r="G398" s="23" t="s">
        <v>1029</v>
      </c>
      <c r="Q398" s="23" t="s">
        <v>1038</v>
      </c>
    </row>
    <row r="399" spans="3:21">
      <c r="C399" s="23" t="s">
        <v>1389</v>
      </c>
      <c r="D399" s="23" t="s">
        <v>1392</v>
      </c>
      <c r="E399" s="61">
        <v>44420</v>
      </c>
      <c r="F399" s="23" t="s">
        <v>1340</v>
      </c>
      <c r="G399" s="23" t="s">
        <v>1029</v>
      </c>
      <c r="Q399" s="23" t="s">
        <v>1038</v>
      </c>
    </row>
    <row r="400" spans="3:21">
      <c r="C400" s="23" t="s">
        <v>1389</v>
      </c>
      <c r="D400" s="23" t="s">
        <v>1393</v>
      </c>
      <c r="E400" s="61">
        <v>44097</v>
      </c>
      <c r="F400" s="23" t="s">
        <v>1336</v>
      </c>
      <c r="G400" s="23" t="s">
        <v>1029</v>
      </c>
      <c r="Q400" s="23" t="s">
        <v>1038</v>
      </c>
      <c r="S400" s="23" t="s">
        <v>1040</v>
      </c>
    </row>
    <row r="401" spans="3:21">
      <c r="C401" s="23" t="s">
        <v>1394</v>
      </c>
      <c r="D401" s="23" t="s">
        <v>1395</v>
      </c>
      <c r="E401" s="61">
        <v>44323</v>
      </c>
      <c r="F401" s="23" t="s">
        <v>1101</v>
      </c>
      <c r="J401" s="23" t="s">
        <v>1044</v>
      </c>
    </row>
    <row r="402" spans="3:21">
      <c r="C402" s="23" t="s">
        <v>926</v>
      </c>
      <c r="D402" s="23" t="s">
        <v>1396</v>
      </c>
      <c r="E402" s="61">
        <v>44362</v>
      </c>
      <c r="F402" s="23" t="s">
        <v>1397</v>
      </c>
      <c r="P402" s="23" t="s">
        <v>1037</v>
      </c>
      <c r="R402" s="23" t="s">
        <v>1039</v>
      </c>
      <c r="U402" s="23" t="s">
        <v>1041</v>
      </c>
    </row>
    <row r="403" spans="3:21">
      <c r="C403" s="23" t="s">
        <v>926</v>
      </c>
      <c r="D403" s="23" t="s">
        <v>1398</v>
      </c>
      <c r="E403" s="61">
        <v>44222</v>
      </c>
      <c r="F403" s="23" t="s">
        <v>1064</v>
      </c>
      <c r="U403" s="23" t="s">
        <v>1041</v>
      </c>
    </row>
    <row r="404" spans="3:21">
      <c r="C404" s="23" t="s">
        <v>926</v>
      </c>
      <c r="D404" s="23" t="s">
        <v>1399</v>
      </c>
      <c r="E404" s="61">
        <v>43392</v>
      </c>
      <c r="F404" s="23" t="s">
        <v>1064</v>
      </c>
      <c r="Q404" s="23" t="s">
        <v>1038</v>
      </c>
      <c r="U404" s="23" t="s">
        <v>1041</v>
      </c>
    </row>
    <row r="405" spans="3:21">
      <c r="C405" s="23" t="s">
        <v>926</v>
      </c>
      <c r="D405" s="23" t="s">
        <v>1400</v>
      </c>
      <c r="E405" s="61">
        <v>43088</v>
      </c>
      <c r="F405" s="23" t="s">
        <v>1336</v>
      </c>
      <c r="U405" s="23" t="s">
        <v>1041</v>
      </c>
    </row>
    <row r="406" spans="3:21">
      <c r="C406" s="23" t="s">
        <v>1401</v>
      </c>
      <c r="D406" s="23" t="s">
        <v>1402</v>
      </c>
      <c r="E406" s="61">
        <v>42073</v>
      </c>
      <c r="F406" s="23" t="s">
        <v>1403</v>
      </c>
      <c r="J406" s="23" t="s">
        <v>1044</v>
      </c>
    </row>
    <row r="407" spans="3:21">
      <c r="C407" s="23" t="s">
        <v>1404</v>
      </c>
      <c r="D407" s="23" t="s">
        <v>1405</v>
      </c>
      <c r="E407" s="61">
        <v>44404</v>
      </c>
      <c r="F407" s="23" t="s">
        <v>1406</v>
      </c>
      <c r="J407" s="23" t="s">
        <v>1044</v>
      </c>
    </row>
    <row r="408" spans="3:21">
      <c r="C408" s="23" t="s">
        <v>1404</v>
      </c>
      <c r="D408" s="23" t="s">
        <v>1407</v>
      </c>
      <c r="E408" s="61">
        <v>43831</v>
      </c>
      <c r="F408" s="23" t="s">
        <v>1356</v>
      </c>
      <c r="J408" s="23" t="s">
        <v>1044</v>
      </c>
    </row>
    <row r="409" spans="3:21">
      <c r="C409" s="23" t="s">
        <v>1408</v>
      </c>
      <c r="D409" s="23" t="s">
        <v>1409</v>
      </c>
      <c r="E409" s="61">
        <v>44488</v>
      </c>
      <c r="F409" s="23" t="s">
        <v>1067</v>
      </c>
      <c r="U409" s="23" t="s">
        <v>1041</v>
      </c>
    </row>
    <row r="410" spans="3:21">
      <c r="C410" s="23" t="s">
        <v>1410</v>
      </c>
      <c r="D410" s="23" t="s">
        <v>1411</v>
      </c>
      <c r="E410" s="61">
        <v>43383</v>
      </c>
      <c r="F410" s="23" t="s">
        <v>1069</v>
      </c>
      <c r="J410" s="23" t="s">
        <v>1044</v>
      </c>
    </row>
    <row r="411" spans="3:21">
      <c r="C411" s="23" t="s">
        <v>1412</v>
      </c>
      <c r="D411" s="23" t="s">
        <v>1413</v>
      </c>
      <c r="E411" s="61">
        <v>44299</v>
      </c>
      <c r="F411" s="23" t="s">
        <v>1072</v>
      </c>
      <c r="U411" s="23" t="s">
        <v>1041</v>
      </c>
    </row>
    <row r="412" spans="3:21">
      <c r="C412" s="23" t="s">
        <v>1414</v>
      </c>
      <c r="D412" s="23" t="s">
        <v>1415</v>
      </c>
      <c r="E412" s="61">
        <v>44720</v>
      </c>
      <c r="F412" s="23" t="s">
        <v>1155</v>
      </c>
      <c r="Q412" s="23" t="s">
        <v>1038</v>
      </c>
    </row>
    <row r="413" spans="3:21">
      <c r="C413" s="23" t="s">
        <v>1414</v>
      </c>
      <c r="D413" s="23" t="s">
        <v>1416</v>
      </c>
      <c r="E413" s="61">
        <v>44558</v>
      </c>
      <c r="F413" s="23" t="s">
        <v>1336</v>
      </c>
      <c r="Q413" s="23" t="s">
        <v>1038</v>
      </c>
    </row>
    <row r="414" spans="3:21">
      <c r="C414" s="23" t="s">
        <v>1417</v>
      </c>
      <c r="D414" s="23" t="s">
        <v>1418</v>
      </c>
      <c r="E414" s="61">
        <v>43585</v>
      </c>
      <c r="F414" s="23" t="s">
        <v>1104</v>
      </c>
      <c r="J414" s="23" t="s">
        <v>1044</v>
      </c>
      <c r="Q414" s="23" t="s">
        <v>1038</v>
      </c>
    </row>
    <row r="415" spans="3:21">
      <c r="C415" s="23" t="s">
        <v>1417</v>
      </c>
      <c r="D415" s="23" t="s">
        <v>1418</v>
      </c>
      <c r="E415" s="61">
        <v>43438</v>
      </c>
      <c r="F415" s="23" t="s">
        <v>1419</v>
      </c>
      <c r="J415" s="23" t="s">
        <v>1044</v>
      </c>
    </row>
    <row r="416" spans="3:21">
      <c r="C416" s="23" t="s">
        <v>1420</v>
      </c>
      <c r="D416" s="23" t="s">
        <v>1421</v>
      </c>
      <c r="E416" s="61">
        <v>44165</v>
      </c>
      <c r="F416" s="23" t="s">
        <v>1140</v>
      </c>
      <c r="U416" s="23" t="s">
        <v>1041</v>
      </c>
    </row>
    <row r="417" spans="3:21">
      <c r="C417" s="23" t="s">
        <v>1422</v>
      </c>
      <c r="D417" s="23" t="s">
        <v>1423</v>
      </c>
      <c r="E417" s="61">
        <v>44652</v>
      </c>
      <c r="F417" s="23" t="s">
        <v>1110</v>
      </c>
      <c r="Q417" s="23" t="s">
        <v>1038</v>
      </c>
    </row>
    <row r="418" spans="3:21">
      <c r="C418" s="23" t="s">
        <v>1424</v>
      </c>
      <c r="D418" s="23" t="s">
        <v>1425</v>
      </c>
      <c r="H418" s="23" t="s">
        <v>1030</v>
      </c>
    </row>
    <row r="419" spans="3:21">
      <c r="C419" s="23" t="s">
        <v>1424</v>
      </c>
      <c r="D419" s="23" t="s">
        <v>1426</v>
      </c>
      <c r="E419" s="61">
        <v>44433</v>
      </c>
      <c r="F419" s="23" t="s">
        <v>1340</v>
      </c>
      <c r="R419" s="23" t="s">
        <v>1039</v>
      </c>
    </row>
    <row r="420" spans="3:21">
      <c r="C420" s="23" t="s">
        <v>1427</v>
      </c>
      <c r="D420" s="23" t="s">
        <v>1428</v>
      </c>
      <c r="G420" s="23" t="s">
        <v>1029</v>
      </c>
    </row>
    <row r="421" spans="3:21">
      <c r="C421" s="23" t="s">
        <v>1429</v>
      </c>
      <c r="D421" s="23" t="s">
        <v>1018</v>
      </c>
      <c r="G421" s="23" t="s">
        <v>1029</v>
      </c>
    </row>
    <row r="422" spans="3:21">
      <c r="C422" s="23" t="s">
        <v>1430</v>
      </c>
      <c r="D422" s="23" t="s">
        <v>1431</v>
      </c>
      <c r="E422" s="61">
        <v>44504</v>
      </c>
      <c r="F422" s="23" t="s">
        <v>1169</v>
      </c>
      <c r="J422" s="23" t="s">
        <v>1044</v>
      </c>
    </row>
    <row r="423" spans="3:21">
      <c r="C423" s="23" t="s">
        <v>1430</v>
      </c>
      <c r="D423" s="23" t="s">
        <v>1432</v>
      </c>
      <c r="E423" s="61">
        <v>44409</v>
      </c>
      <c r="F423" s="23" t="s">
        <v>1340</v>
      </c>
      <c r="J423" s="23" t="s">
        <v>1044</v>
      </c>
    </row>
    <row r="424" spans="3:21">
      <c r="C424" s="23" t="s">
        <v>1433</v>
      </c>
      <c r="D424" s="23" t="s">
        <v>1434</v>
      </c>
      <c r="E424" s="61">
        <v>44615</v>
      </c>
      <c r="F424" s="23" t="s">
        <v>1110</v>
      </c>
      <c r="J424" s="23" t="s">
        <v>1044</v>
      </c>
    </row>
    <row r="425" spans="3:21">
      <c r="C425" s="23" t="s">
        <v>1435</v>
      </c>
      <c r="D425" s="23" t="s">
        <v>1436</v>
      </c>
      <c r="E425" s="61">
        <v>42388</v>
      </c>
      <c r="F425" s="23" t="s">
        <v>1437</v>
      </c>
      <c r="J425" s="23" t="s">
        <v>1044</v>
      </c>
    </row>
    <row r="426" spans="3:21">
      <c r="C426" s="23" t="s">
        <v>1435</v>
      </c>
      <c r="D426" s="23" t="s">
        <v>1436</v>
      </c>
      <c r="E426" s="61">
        <v>42137</v>
      </c>
      <c r="F426" s="23" t="s">
        <v>1072</v>
      </c>
      <c r="J426" s="23" t="s">
        <v>1044</v>
      </c>
    </row>
    <row r="427" spans="3:21">
      <c r="C427" s="23" t="s">
        <v>1438</v>
      </c>
      <c r="D427" s="23" t="s">
        <v>1439</v>
      </c>
      <c r="E427" s="61">
        <v>44181</v>
      </c>
      <c r="F427" s="23" t="s">
        <v>1069</v>
      </c>
      <c r="U427" s="23" t="s">
        <v>1041</v>
      </c>
    </row>
    <row r="428" spans="3:21">
      <c r="C428" s="23" t="s">
        <v>1440</v>
      </c>
      <c r="D428" s="23" t="s">
        <v>1441</v>
      </c>
      <c r="E428" s="61">
        <v>44273</v>
      </c>
      <c r="F428" s="23" t="s">
        <v>1179</v>
      </c>
      <c r="R428" s="23" t="s">
        <v>1039</v>
      </c>
    </row>
    <row r="429" spans="3:21">
      <c r="C429" s="23" t="s">
        <v>1440</v>
      </c>
      <c r="D429" s="23" t="s">
        <v>1442</v>
      </c>
      <c r="E429" s="61">
        <v>44153</v>
      </c>
      <c r="F429" s="23" t="s">
        <v>1207</v>
      </c>
      <c r="R429" s="23" t="s">
        <v>1039</v>
      </c>
    </row>
    <row r="430" spans="3:21">
      <c r="C430" s="23" t="s">
        <v>1443</v>
      </c>
      <c r="D430" s="23" t="s">
        <v>1444</v>
      </c>
      <c r="E430" s="61">
        <v>44453</v>
      </c>
      <c r="F430" s="23" t="s">
        <v>1445</v>
      </c>
      <c r="U430" s="23" t="s">
        <v>1041</v>
      </c>
    </row>
    <row r="431" spans="3:21">
      <c r="C431" s="23" t="s">
        <v>1443</v>
      </c>
      <c r="D431" s="23" t="s">
        <v>1446</v>
      </c>
      <c r="E431" s="61">
        <v>44268</v>
      </c>
      <c r="F431" s="23" t="s">
        <v>1447</v>
      </c>
      <c r="U431" s="23" t="s">
        <v>1041</v>
      </c>
    </row>
    <row r="432" spans="3:21">
      <c r="C432" s="23" t="s">
        <v>1443</v>
      </c>
      <c r="D432" s="23" t="s">
        <v>1448</v>
      </c>
      <c r="E432" s="61">
        <v>44201</v>
      </c>
      <c r="F432" s="23" t="s">
        <v>1449</v>
      </c>
      <c r="U432" s="23" t="s">
        <v>1041</v>
      </c>
    </row>
    <row r="433" spans="3:21">
      <c r="C433" s="23" t="s">
        <v>1450</v>
      </c>
      <c r="D433" s="23" t="s">
        <v>1451</v>
      </c>
      <c r="E433" s="61">
        <v>43831</v>
      </c>
      <c r="F433" s="23" t="s">
        <v>1069</v>
      </c>
      <c r="R433" s="23" t="s">
        <v>1039</v>
      </c>
    </row>
    <row r="434" spans="3:21">
      <c r="C434" s="23" t="s">
        <v>1452</v>
      </c>
      <c r="D434" s="23" t="s">
        <v>1453</v>
      </c>
      <c r="E434" s="61">
        <v>43566</v>
      </c>
      <c r="F434" s="23" t="s">
        <v>1454</v>
      </c>
      <c r="J434" s="23" t="s">
        <v>1044</v>
      </c>
    </row>
    <row r="435" spans="3:21">
      <c r="C435" s="23" t="s">
        <v>1455</v>
      </c>
      <c r="D435" s="23" t="s">
        <v>1053</v>
      </c>
      <c r="G435" s="23" t="s">
        <v>1029</v>
      </c>
    </row>
    <row r="436" spans="3:21">
      <c r="C436" s="23" t="s">
        <v>1456</v>
      </c>
      <c r="D436" s="23" t="s">
        <v>1457</v>
      </c>
      <c r="E436" s="61">
        <v>43740</v>
      </c>
      <c r="F436" s="23" t="s">
        <v>1064</v>
      </c>
      <c r="U436" s="23" t="s">
        <v>1041</v>
      </c>
    </row>
    <row r="437" spans="3:21">
      <c r="C437" s="23" t="s">
        <v>1458</v>
      </c>
      <c r="D437" s="23" t="s">
        <v>1459</v>
      </c>
      <c r="E437" s="61">
        <v>44652</v>
      </c>
      <c r="F437" s="23" t="s">
        <v>1153</v>
      </c>
      <c r="G437" s="23" t="s">
        <v>1029</v>
      </c>
      <c r="R437" s="23" t="s">
        <v>1039</v>
      </c>
    </row>
    <row r="438" spans="3:21">
      <c r="C438" s="23" t="s">
        <v>1460</v>
      </c>
      <c r="D438" s="23" t="s">
        <v>1461</v>
      </c>
      <c r="E438" s="61">
        <v>44413</v>
      </c>
      <c r="F438" s="23" t="s">
        <v>1462</v>
      </c>
      <c r="R438" s="23" t="s">
        <v>1039</v>
      </c>
    </row>
    <row r="439" spans="3:21">
      <c r="C439" s="23" t="s">
        <v>1463</v>
      </c>
      <c r="D439" s="23" t="s">
        <v>1464</v>
      </c>
      <c r="E439" s="61">
        <v>44592</v>
      </c>
      <c r="F439" s="23" t="s">
        <v>1465</v>
      </c>
      <c r="R439" s="23" t="s">
        <v>1039</v>
      </c>
    </row>
    <row r="440" spans="3:21">
      <c r="C440" s="23" t="s">
        <v>1463</v>
      </c>
      <c r="D440" s="23" t="s">
        <v>1466</v>
      </c>
      <c r="E440" s="61">
        <v>44397</v>
      </c>
      <c r="F440" s="23" t="s">
        <v>1467</v>
      </c>
      <c r="R440" s="23" t="s">
        <v>1039</v>
      </c>
    </row>
    <row r="441" spans="3:21">
      <c r="C441" s="23" t="s">
        <v>1468</v>
      </c>
      <c r="D441" s="23" t="s">
        <v>1469</v>
      </c>
      <c r="E441" s="61">
        <v>44587</v>
      </c>
      <c r="F441" s="23" t="s">
        <v>1465</v>
      </c>
      <c r="G441" s="23" t="s">
        <v>1029</v>
      </c>
      <c r="R441" s="23" t="s">
        <v>1039</v>
      </c>
    </row>
    <row r="442" spans="3:21">
      <c r="C442" s="23" t="s">
        <v>1470</v>
      </c>
      <c r="D442" s="23" t="s">
        <v>1471</v>
      </c>
      <c r="E442" s="61">
        <v>42922</v>
      </c>
      <c r="F442" s="23" t="s">
        <v>1118</v>
      </c>
      <c r="J442" s="23" t="s">
        <v>1044</v>
      </c>
    </row>
    <row r="443" spans="3:21">
      <c r="C443" s="23" t="s">
        <v>1472</v>
      </c>
      <c r="D443" s="23" t="s">
        <v>1473</v>
      </c>
      <c r="E443" s="61">
        <v>44634</v>
      </c>
      <c r="F443" s="23" t="s">
        <v>1474</v>
      </c>
      <c r="R443" s="23" t="s">
        <v>1039</v>
      </c>
      <c r="U443" s="23" t="s">
        <v>1041</v>
      </c>
    </row>
    <row r="444" spans="3:21">
      <c r="C444" s="23" t="s">
        <v>1472</v>
      </c>
      <c r="D444" s="23" t="s">
        <v>1475</v>
      </c>
      <c r="E444" s="61">
        <v>44090</v>
      </c>
      <c r="F444" s="23" t="s">
        <v>1476</v>
      </c>
      <c r="R444" s="23" t="s">
        <v>1039</v>
      </c>
      <c r="U444" s="23" t="s">
        <v>1041</v>
      </c>
    </row>
    <row r="445" spans="3:21">
      <c r="C445" s="23" t="s">
        <v>1472</v>
      </c>
      <c r="D445" s="23" t="s">
        <v>1477</v>
      </c>
      <c r="E445" s="61">
        <v>44351</v>
      </c>
      <c r="F445" s="23" t="s">
        <v>1478</v>
      </c>
      <c r="U445" s="23" t="s">
        <v>1041</v>
      </c>
    </row>
    <row r="446" spans="3:21">
      <c r="C446" s="23" t="s">
        <v>1472</v>
      </c>
      <c r="D446" s="23" t="s">
        <v>1479</v>
      </c>
      <c r="E446" s="61">
        <v>43398</v>
      </c>
      <c r="F446" s="23" t="s">
        <v>1480</v>
      </c>
      <c r="U446" s="23" t="s">
        <v>1041</v>
      </c>
    </row>
    <row r="447" spans="3:21">
      <c r="C447" s="23" t="s">
        <v>1472</v>
      </c>
      <c r="D447" s="23" t="s">
        <v>1479</v>
      </c>
      <c r="E447" s="61">
        <v>43398</v>
      </c>
      <c r="F447" s="23" t="s">
        <v>1480</v>
      </c>
      <c r="Q447" s="23" t="s">
        <v>1038</v>
      </c>
    </row>
    <row r="448" spans="3:21">
      <c r="C448" s="23" t="s">
        <v>1481</v>
      </c>
      <c r="D448" s="23" t="s">
        <v>1482</v>
      </c>
      <c r="E448" s="61">
        <v>44518</v>
      </c>
      <c r="F448" s="23" t="s">
        <v>1483</v>
      </c>
      <c r="J448" s="23" t="s">
        <v>1044</v>
      </c>
    </row>
    <row r="449" spans="3:21">
      <c r="C449" s="23" t="s">
        <v>1484</v>
      </c>
      <c r="D449" s="23" t="s">
        <v>1485</v>
      </c>
      <c r="E449" s="61">
        <v>44460</v>
      </c>
      <c r="F449" s="23" t="s">
        <v>1486</v>
      </c>
      <c r="R449" s="23" t="s">
        <v>1039</v>
      </c>
    </row>
    <row r="450" spans="3:21">
      <c r="C450" s="23" t="s">
        <v>1487</v>
      </c>
      <c r="D450" s="23" t="s">
        <v>1488</v>
      </c>
      <c r="E450" s="61">
        <v>44319</v>
      </c>
      <c r="F450" s="23" t="s">
        <v>1397</v>
      </c>
      <c r="U450" s="23" t="s">
        <v>1041</v>
      </c>
    </row>
    <row r="451" spans="3:21">
      <c r="C451" s="23" t="s">
        <v>1489</v>
      </c>
      <c r="D451" s="23" t="s">
        <v>1490</v>
      </c>
      <c r="E451" s="61">
        <v>44487</v>
      </c>
      <c r="F451" s="23" t="s">
        <v>1491</v>
      </c>
      <c r="J451" s="23" t="s">
        <v>1044</v>
      </c>
    </row>
    <row r="452" spans="3:21">
      <c r="C452" s="23" t="s">
        <v>1492</v>
      </c>
      <c r="D452" s="23" t="s">
        <v>1018</v>
      </c>
      <c r="G452" s="23" t="s">
        <v>1029</v>
      </c>
    </row>
    <row r="453" spans="3:21">
      <c r="C453" s="23" t="s">
        <v>1493</v>
      </c>
      <c r="D453" s="23" t="s">
        <v>1494</v>
      </c>
      <c r="E453" s="61">
        <v>44300</v>
      </c>
      <c r="F453" s="23" t="s">
        <v>1495</v>
      </c>
      <c r="R453" s="23" t="s">
        <v>1039</v>
      </c>
    </row>
    <row r="454" spans="3:21">
      <c r="C454" s="23" t="s">
        <v>1496</v>
      </c>
      <c r="D454" s="23" t="s">
        <v>1497</v>
      </c>
      <c r="E454" s="61">
        <v>41626</v>
      </c>
      <c r="F454" s="23" t="s">
        <v>1498</v>
      </c>
      <c r="J454" s="23" t="s">
        <v>1044</v>
      </c>
    </row>
    <row r="455" spans="3:21">
      <c r="C455" s="23" t="s">
        <v>1499</v>
      </c>
      <c r="D455" s="23" t="s">
        <v>1500</v>
      </c>
      <c r="E455" s="61">
        <v>44314</v>
      </c>
      <c r="F455" s="23" t="s">
        <v>1236</v>
      </c>
      <c r="J455" s="23" t="s">
        <v>1044</v>
      </c>
    </row>
    <row r="456" spans="3:21">
      <c r="C456" s="23" t="s">
        <v>1499</v>
      </c>
      <c r="D456" s="23" t="s">
        <v>1500</v>
      </c>
      <c r="E456" s="61">
        <v>44155</v>
      </c>
      <c r="F456" s="23" t="s">
        <v>1101</v>
      </c>
      <c r="J456" s="23" t="s">
        <v>1044</v>
      </c>
    </row>
    <row r="457" spans="3:21">
      <c r="C457" s="23" t="s">
        <v>805</v>
      </c>
      <c r="D457" s="23" t="s">
        <v>1425</v>
      </c>
      <c r="S457" s="23" t="s">
        <v>1040</v>
      </c>
    </row>
    <row r="458" spans="3:21">
      <c r="C458" s="23" t="s">
        <v>1501</v>
      </c>
      <c r="D458" s="23" t="s">
        <v>1502</v>
      </c>
      <c r="E458" s="61">
        <v>44287</v>
      </c>
      <c r="F458" s="23" t="s">
        <v>1336</v>
      </c>
      <c r="U458" s="23" t="s">
        <v>1041</v>
      </c>
    </row>
    <row r="459" spans="3:21">
      <c r="C459" s="23" t="s">
        <v>1503</v>
      </c>
      <c r="D459" s="23" t="s">
        <v>1504</v>
      </c>
      <c r="E459" s="61">
        <v>44510</v>
      </c>
      <c r="F459" s="23" t="s">
        <v>1110</v>
      </c>
      <c r="J459" s="23" t="s">
        <v>1044</v>
      </c>
    </row>
    <row r="460" spans="3:21">
      <c r="C460" s="23" t="s">
        <v>1505</v>
      </c>
      <c r="D460" s="23" t="s">
        <v>1506</v>
      </c>
      <c r="E460" s="61">
        <v>43263</v>
      </c>
      <c r="F460" s="23" t="s">
        <v>1069</v>
      </c>
      <c r="U460" s="23" t="s">
        <v>1041</v>
      </c>
    </row>
    <row r="461" spans="3:21">
      <c r="C461" s="23" t="s">
        <v>1507</v>
      </c>
      <c r="D461" s="23" t="s">
        <v>1053</v>
      </c>
      <c r="S461" s="23" t="s">
        <v>1040</v>
      </c>
    </row>
    <row r="462" spans="3:21">
      <c r="C462" s="23" t="s">
        <v>1508</v>
      </c>
      <c r="D462" s="23" t="s">
        <v>1509</v>
      </c>
      <c r="E462" s="61">
        <v>44756</v>
      </c>
      <c r="F462" s="23" t="s">
        <v>1510</v>
      </c>
      <c r="R462" s="23" t="s">
        <v>1039</v>
      </c>
    </row>
    <row r="463" spans="3:21">
      <c r="C463" s="23" t="s">
        <v>1511</v>
      </c>
      <c r="D463" s="23" t="s">
        <v>1512</v>
      </c>
      <c r="E463" s="61">
        <v>43207</v>
      </c>
      <c r="F463" s="23" t="s">
        <v>1082</v>
      </c>
      <c r="J463" s="23" t="s">
        <v>1044</v>
      </c>
    </row>
    <row r="464" spans="3:21">
      <c r="C464" s="23" t="s">
        <v>1513</v>
      </c>
      <c r="D464" s="23" t="s">
        <v>1053</v>
      </c>
      <c r="H464" s="23" t="s">
        <v>1030</v>
      </c>
    </row>
    <row r="465" spans="3:21">
      <c r="C465" s="23" t="s">
        <v>1513</v>
      </c>
      <c r="D465" s="23" t="s">
        <v>1514</v>
      </c>
      <c r="E465" s="61">
        <v>44763</v>
      </c>
      <c r="F465" s="23" t="s">
        <v>1155</v>
      </c>
      <c r="Q465" s="23" t="s">
        <v>1038</v>
      </c>
    </row>
    <row r="466" spans="3:21">
      <c r="C466" s="23" t="s">
        <v>1513</v>
      </c>
      <c r="D466" s="23" t="s">
        <v>1515</v>
      </c>
      <c r="E466" s="61">
        <v>44315</v>
      </c>
      <c r="F466" s="23" t="s">
        <v>1322</v>
      </c>
      <c r="Q466" s="23" t="s">
        <v>1038</v>
      </c>
    </row>
    <row r="467" spans="3:21">
      <c r="C467" s="23" t="s">
        <v>1516</v>
      </c>
      <c r="D467" s="23" t="s">
        <v>1517</v>
      </c>
      <c r="E467" s="61">
        <v>44497</v>
      </c>
      <c r="F467" s="23" t="s">
        <v>1111</v>
      </c>
      <c r="Q467" s="23" t="s">
        <v>1038</v>
      </c>
    </row>
    <row r="468" spans="3:21">
      <c r="C468" s="23" t="s">
        <v>1518</v>
      </c>
      <c r="D468" s="23" t="s">
        <v>1519</v>
      </c>
      <c r="E468" s="61">
        <v>44670</v>
      </c>
      <c r="F468" s="23" t="s">
        <v>1520</v>
      </c>
      <c r="J468" s="23" t="s">
        <v>1044</v>
      </c>
    </row>
    <row r="469" spans="3:21">
      <c r="C469" s="23" t="s">
        <v>1521</v>
      </c>
      <c r="D469" s="23" t="s">
        <v>1522</v>
      </c>
      <c r="E469" s="61">
        <v>44432</v>
      </c>
      <c r="F469" s="23" t="s">
        <v>1523</v>
      </c>
      <c r="Q469" s="23" t="s">
        <v>1038</v>
      </c>
    </row>
    <row r="470" spans="3:21">
      <c r="C470" s="23" t="s">
        <v>746</v>
      </c>
      <c r="D470" s="23" t="s">
        <v>1524</v>
      </c>
      <c r="E470" s="61">
        <v>44611</v>
      </c>
      <c r="F470" s="23" t="s">
        <v>1075</v>
      </c>
      <c r="G470" s="23" t="s">
        <v>1029</v>
      </c>
      <c r="J470" s="23" t="s">
        <v>1044</v>
      </c>
      <c r="K470" s="23" t="s">
        <v>1032</v>
      </c>
      <c r="L470" s="23" t="s">
        <v>1033</v>
      </c>
      <c r="M470" s="23" t="s">
        <v>1034</v>
      </c>
      <c r="N470" s="23" t="s">
        <v>1035</v>
      </c>
      <c r="O470" s="23" t="s">
        <v>1036</v>
      </c>
      <c r="P470" s="23" t="s">
        <v>1037</v>
      </c>
    </row>
    <row r="471" spans="3:21">
      <c r="C471" s="23" t="s">
        <v>1525</v>
      </c>
      <c r="D471" s="23" t="s">
        <v>1053</v>
      </c>
      <c r="G471" s="23" t="s">
        <v>1029</v>
      </c>
    </row>
    <row r="472" spans="3:21">
      <c r="C472" s="23" t="s">
        <v>1526</v>
      </c>
      <c r="D472" s="23" t="s">
        <v>1527</v>
      </c>
      <c r="E472" s="61">
        <v>44756</v>
      </c>
      <c r="F472" s="23" t="s">
        <v>1258</v>
      </c>
      <c r="U472" s="23" t="s">
        <v>1041</v>
      </c>
    </row>
    <row r="473" spans="3:21">
      <c r="C473" s="23" t="s">
        <v>1528</v>
      </c>
      <c r="D473" s="23" t="s">
        <v>1529</v>
      </c>
      <c r="E473" s="61">
        <v>43900</v>
      </c>
      <c r="F473" s="23" t="s">
        <v>1072</v>
      </c>
      <c r="U473" s="23" t="s">
        <v>1041</v>
      </c>
    </row>
    <row r="474" spans="3:21">
      <c r="C474" s="23" t="s">
        <v>1528</v>
      </c>
      <c r="D474" s="23" t="s">
        <v>1529</v>
      </c>
      <c r="E474" s="61">
        <v>43663</v>
      </c>
      <c r="F474" s="23" t="s">
        <v>1530</v>
      </c>
      <c r="U474" s="23" t="s">
        <v>1041</v>
      </c>
    </row>
    <row r="475" spans="3:21">
      <c r="C475" s="23" t="s">
        <v>1531</v>
      </c>
      <c r="D475" s="23" t="s">
        <v>1532</v>
      </c>
      <c r="E475" s="61">
        <v>44607</v>
      </c>
      <c r="F475" s="23" t="s">
        <v>1187</v>
      </c>
      <c r="J475" s="23" t="s">
        <v>1044</v>
      </c>
    </row>
    <row r="476" spans="3:21">
      <c r="C476" s="23" t="s">
        <v>1533</v>
      </c>
      <c r="D476" s="23" t="s">
        <v>1534</v>
      </c>
      <c r="E476" s="61">
        <v>43538</v>
      </c>
      <c r="F476" s="23" t="s">
        <v>1388</v>
      </c>
      <c r="R476" s="23" t="s">
        <v>1039</v>
      </c>
    </row>
    <row r="477" spans="3:21">
      <c r="C477" s="23" t="s">
        <v>1535</v>
      </c>
      <c r="D477" s="23" t="s">
        <v>1536</v>
      </c>
      <c r="E477" s="61">
        <v>44687</v>
      </c>
      <c r="F477" s="23" t="s">
        <v>1388</v>
      </c>
      <c r="J477" s="23" t="s">
        <v>1044</v>
      </c>
    </row>
    <row r="478" spans="3:21">
      <c r="C478" s="23" t="s">
        <v>1537</v>
      </c>
      <c r="D478" s="23" t="s">
        <v>1538</v>
      </c>
      <c r="E478" s="61">
        <v>44536</v>
      </c>
      <c r="F478" s="23" t="s">
        <v>1539</v>
      </c>
      <c r="Q478" s="23" t="s">
        <v>1038</v>
      </c>
    </row>
    <row r="479" spans="3:21">
      <c r="C479" s="23" t="s">
        <v>1540</v>
      </c>
      <c r="D479" s="23" t="s">
        <v>1541</v>
      </c>
      <c r="E479" s="61">
        <v>44306</v>
      </c>
      <c r="F479" s="23" t="s">
        <v>1064</v>
      </c>
      <c r="J479" s="23" t="s">
        <v>1044</v>
      </c>
    </row>
    <row r="480" spans="3:21">
      <c r="C480" s="23" t="s">
        <v>1540</v>
      </c>
      <c r="D480" s="23" t="s">
        <v>1542</v>
      </c>
      <c r="E480" s="61">
        <v>44041</v>
      </c>
      <c r="F480" s="23" t="s">
        <v>1226</v>
      </c>
      <c r="J480" s="23" t="s">
        <v>1044</v>
      </c>
    </row>
    <row r="481" spans="3:21">
      <c r="C481" s="23" t="s">
        <v>1543</v>
      </c>
      <c r="D481" s="23" t="s">
        <v>1544</v>
      </c>
      <c r="E481" s="61">
        <v>43739</v>
      </c>
      <c r="F481" s="23" t="s">
        <v>1545</v>
      </c>
      <c r="J481" s="23" t="s">
        <v>1044</v>
      </c>
    </row>
    <row r="482" spans="3:21">
      <c r="C482" s="23" t="s">
        <v>1546</v>
      </c>
      <c r="D482" s="23" t="s">
        <v>1547</v>
      </c>
      <c r="E482" s="61">
        <v>44691</v>
      </c>
      <c r="F482" s="23" t="s">
        <v>1207</v>
      </c>
      <c r="J482" s="23" t="s">
        <v>1044</v>
      </c>
      <c r="R482" s="23" t="s">
        <v>1039</v>
      </c>
    </row>
    <row r="483" spans="3:21">
      <c r="C483" s="23" t="s">
        <v>1548</v>
      </c>
      <c r="D483" s="23" t="s">
        <v>1549</v>
      </c>
      <c r="E483" s="61">
        <v>43191</v>
      </c>
      <c r="F483" s="23" t="s">
        <v>1069</v>
      </c>
      <c r="U483" s="23" t="s">
        <v>1041</v>
      </c>
    </row>
    <row r="484" spans="3:21">
      <c r="C484" s="23" t="s">
        <v>1550</v>
      </c>
      <c r="D484" s="23" t="s">
        <v>1551</v>
      </c>
      <c r="E484" s="61">
        <v>43924</v>
      </c>
      <c r="F484" s="23" t="s">
        <v>1552</v>
      </c>
      <c r="R484" s="23" t="s">
        <v>1039</v>
      </c>
    </row>
    <row r="485" spans="3:21">
      <c r="C485" s="23" t="s">
        <v>1553</v>
      </c>
      <c r="D485" s="23" t="s">
        <v>1554</v>
      </c>
      <c r="E485" s="61">
        <v>44043</v>
      </c>
      <c r="F485" s="23" t="s">
        <v>1069</v>
      </c>
      <c r="U485" s="23" t="s">
        <v>1041</v>
      </c>
    </row>
    <row r="486" spans="3:21">
      <c r="C486" s="23" t="s">
        <v>1555</v>
      </c>
      <c r="D486" s="23" t="s">
        <v>1556</v>
      </c>
      <c r="E486" s="61">
        <v>42976</v>
      </c>
      <c r="F486" s="23" t="s">
        <v>1095</v>
      </c>
      <c r="J486" s="23" t="s">
        <v>1044</v>
      </c>
      <c r="U486" s="23" t="s">
        <v>1041</v>
      </c>
    </row>
    <row r="487" spans="3:21">
      <c r="C487" s="23" t="s">
        <v>1557</v>
      </c>
      <c r="D487" s="23" t="s">
        <v>1558</v>
      </c>
      <c r="E487" s="61">
        <v>44295</v>
      </c>
      <c r="F487" s="23" t="s">
        <v>1340</v>
      </c>
      <c r="Q487" s="23" t="s">
        <v>1038</v>
      </c>
    </row>
    <row r="488" spans="3:21">
      <c r="C488" s="23" t="s">
        <v>1559</v>
      </c>
      <c r="D488" s="23" t="s">
        <v>1560</v>
      </c>
      <c r="E488" s="61">
        <v>43093</v>
      </c>
      <c r="F488" s="23" t="s">
        <v>1069</v>
      </c>
      <c r="J488" s="23" t="s">
        <v>1044</v>
      </c>
    </row>
    <row r="489" spans="3:21">
      <c r="C489" s="23" t="s">
        <v>1561</v>
      </c>
      <c r="D489" s="23" t="s">
        <v>1562</v>
      </c>
      <c r="E489" s="61">
        <v>42210</v>
      </c>
      <c r="F489" s="23" t="s">
        <v>1101</v>
      </c>
      <c r="J489" s="23" t="s">
        <v>1044</v>
      </c>
    </row>
    <row r="490" spans="3:21">
      <c r="C490" s="23" t="s">
        <v>1561</v>
      </c>
      <c r="D490" s="23" t="s">
        <v>1562</v>
      </c>
      <c r="E490" s="61">
        <v>41876</v>
      </c>
      <c r="F490" s="23" t="s">
        <v>1101</v>
      </c>
      <c r="J490" s="23" t="s">
        <v>1044</v>
      </c>
    </row>
    <row r="491" spans="3:21">
      <c r="C491" s="23" t="s">
        <v>1563</v>
      </c>
      <c r="D491" s="23" t="s">
        <v>1564</v>
      </c>
      <c r="E491" s="61">
        <v>44414</v>
      </c>
      <c r="F491" s="23" t="s">
        <v>1565</v>
      </c>
      <c r="U491" s="23" t="s">
        <v>1041</v>
      </c>
    </row>
    <row r="492" spans="3:21">
      <c r="C492" s="23" t="s">
        <v>717</v>
      </c>
      <c r="D492" s="23" t="s">
        <v>1146</v>
      </c>
      <c r="H492" s="23" t="s">
        <v>1030</v>
      </c>
    </row>
    <row r="493" spans="3:21">
      <c r="C493" s="23" t="s">
        <v>1566</v>
      </c>
      <c r="D493" s="23" t="s">
        <v>1567</v>
      </c>
      <c r="E493" s="61">
        <v>44628</v>
      </c>
      <c r="F493" s="23" t="s">
        <v>1568</v>
      </c>
      <c r="U493" s="23" t="s">
        <v>1041</v>
      </c>
    </row>
    <row r="494" spans="3:21">
      <c r="C494" s="23" t="s">
        <v>1569</v>
      </c>
      <c r="D494" s="23" t="s">
        <v>1570</v>
      </c>
      <c r="E494" s="61">
        <v>41967</v>
      </c>
      <c r="F494" s="23" t="s">
        <v>1530</v>
      </c>
      <c r="J494" s="23" t="s">
        <v>1044</v>
      </c>
    </row>
    <row r="495" spans="3:21">
      <c r="C495" s="23" t="s">
        <v>1571</v>
      </c>
      <c r="D495" s="23" t="s">
        <v>1572</v>
      </c>
      <c r="E495" s="61">
        <v>44637</v>
      </c>
      <c r="F495" s="23" t="s">
        <v>1064</v>
      </c>
      <c r="Q495" s="23" t="s">
        <v>1038</v>
      </c>
    </row>
    <row r="496" spans="3:21">
      <c r="C496" s="23" t="s">
        <v>1573</v>
      </c>
      <c r="D496" s="23" t="s">
        <v>1018</v>
      </c>
      <c r="H496" s="23" t="s">
        <v>1030</v>
      </c>
    </row>
    <row r="497" spans="3:21">
      <c r="C497" s="23" t="s">
        <v>1574</v>
      </c>
      <c r="D497" s="23" t="s">
        <v>1053</v>
      </c>
      <c r="G497" s="23" t="s">
        <v>1029</v>
      </c>
      <c r="P497" s="23" t="s">
        <v>1037</v>
      </c>
    </row>
    <row r="498" spans="3:21">
      <c r="C498" s="23" t="s">
        <v>1575</v>
      </c>
      <c r="D498" s="23" t="s">
        <v>1576</v>
      </c>
      <c r="E498" s="61">
        <v>44656</v>
      </c>
      <c r="F498" s="23" t="s">
        <v>1322</v>
      </c>
      <c r="J498" s="23" t="s">
        <v>1044</v>
      </c>
    </row>
    <row r="499" spans="3:21">
      <c r="C499" s="23" t="s">
        <v>1577</v>
      </c>
      <c r="D499" s="23" t="s">
        <v>1578</v>
      </c>
      <c r="E499" s="61">
        <v>44753</v>
      </c>
      <c r="F499" s="23" t="s">
        <v>1142</v>
      </c>
      <c r="Q499" s="23" t="s">
        <v>1038</v>
      </c>
    </row>
    <row r="500" spans="3:21">
      <c r="C500" s="23" t="s">
        <v>1579</v>
      </c>
      <c r="D500" s="23" t="s">
        <v>1580</v>
      </c>
      <c r="E500" s="61">
        <v>44321</v>
      </c>
      <c r="F500" s="23" t="s">
        <v>1581</v>
      </c>
      <c r="R500" s="23" t="s">
        <v>1039</v>
      </c>
    </row>
    <row r="501" spans="3:21">
      <c r="C501" s="23" t="s">
        <v>1582</v>
      </c>
      <c r="D501" s="23" t="s">
        <v>1583</v>
      </c>
      <c r="E501" s="61">
        <v>44693</v>
      </c>
      <c r="F501" s="23" t="s">
        <v>1069</v>
      </c>
      <c r="R501" s="23" t="s">
        <v>1039</v>
      </c>
    </row>
    <row r="502" spans="3:21">
      <c r="C502" s="23" t="s">
        <v>1584</v>
      </c>
      <c r="D502" s="23" t="s">
        <v>1585</v>
      </c>
      <c r="E502" s="61">
        <v>43344</v>
      </c>
      <c r="F502" s="23" t="s">
        <v>1069</v>
      </c>
      <c r="U502" s="23" t="s">
        <v>1041</v>
      </c>
    </row>
    <row r="503" spans="3:21">
      <c r="C503" s="23" t="s">
        <v>1586</v>
      </c>
      <c r="D503" s="23" t="s">
        <v>1587</v>
      </c>
      <c r="E503" s="61">
        <v>44755</v>
      </c>
      <c r="F503" s="23" t="s">
        <v>1072</v>
      </c>
      <c r="Q503" s="23" t="s">
        <v>1038</v>
      </c>
    </row>
    <row r="504" spans="3:21">
      <c r="C504" s="23" t="s">
        <v>1588</v>
      </c>
      <c r="D504" s="23" t="s">
        <v>1589</v>
      </c>
      <c r="E504" s="61">
        <v>44284</v>
      </c>
      <c r="F504" s="23" t="s">
        <v>1110</v>
      </c>
      <c r="J504" s="23" t="s">
        <v>1044</v>
      </c>
    </row>
    <row r="505" spans="3:21">
      <c r="C505" s="23" t="s">
        <v>1588</v>
      </c>
      <c r="D505" s="23" t="s">
        <v>1590</v>
      </c>
      <c r="E505" s="61">
        <v>44098</v>
      </c>
      <c r="F505" s="23" t="s">
        <v>1545</v>
      </c>
      <c r="U505" s="23" t="s">
        <v>1041</v>
      </c>
    </row>
    <row r="506" spans="3:21">
      <c r="C506" s="23" t="s">
        <v>1591</v>
      </c>
      <c r="D506" s="23" t="s">
        <v>1592</v>
      </c>
      <c r="E506" s="61">
        <v>44348</v>
      </c>
      <c r="F506" s="23" t="s">
        <v>1072</v>
      </c>
      <c r="J506" s="23" t="s">
        <v>1044</v>
      </c>
    </row>
    <row r="507" spans="3:21">
      <c r="C507" s="23" t="s">
        <v>1593</v>
      </c>
      <c r="D507" s="23" t="s">
        <v>1594</v>
      </c>
      <c r="E507" s="61">
        <v>43368</v>
      </c>
      <c r="F507" s="23" t="s">
        <v>1069</v>
      </c>
      <c r="U507" s="23" t="s">
        <v>1041</v>
      </c>
    </row>
    <row r="508" spans="3:21">
      <c r="C508" s="23" t="s">
        <v>1595</v>
      </c>
      <c r="D508" s="23" t="s">
        <v>1596</v>
      </c>
      <c r="E508" s="61">
        <v>44686</v>
      </c>
      <c r="F508" s="23" t="s">
        <v>1049</v>
      </c>
      <c r="R508" s="23" t="s">
        <v>1039</v>
      </c>
    </row>
    <row r="509" spans="3:21">
      <c r="C509" s="23" t="s">
        <v>1597</v>
      </c>
      <c r="D509" s="23" t="s">
        <v>1598</v>
      </c>
      <c r="E509" s="61">
        <v>43375</v>
      </c>
      <c r="F509" s="23" t="s">
        <v>1111</v>
      </c>
      <c r="Q509" s="23" t="s">
        <v>1038</v>
      </c>
    </row>
    <row r="510" spans="3:21">
      <c r="C510" s="23" t="s">
        <v>1599</v>
      </c>
      <c r="D510" s="23" t="s">
        <v>1018</v>
      </c>
      <c r="H510" s="23" t="s">
        <v>1030</v>
      </c>
    </row>
    <row r="511" spans="3:21">
      <c r="C511" s="23" t="s">
        <v>1600</v>
      </c>
      <c r="D511" s="23" t="s">
        <v>1601</v>
      </c>
      <c r="E511" s="61">
        <v>44676</v>
      </c>
      <c r="F511" s="23" t="s">
        <v>1110</v>
      </c>
      <c r="R511" s="23" t="s">
        <v>1039</v>
      </c>
    </row>
    <row r="512" spans="3:21">
      <c r="C512" s="23" t="s">
        <v>1602</v>
      </c>
      <c r="D512" s="23" t="s">
        <v>1603</v>
      </c>
      <c r="E512" s="61">
        <v>42979</v>
      </c>
      <c r="F512" s="23" t="s">
        <v>1069</v>
      </c>
      <c r="J512" s="23" t="s">
        <v>1044</v>
      </c>
    </row>
    <row r="513" spans="3:21">
      <c r="C513" s="23" t="s">
        <v>1604</v>
      </c>
      <c r="D513" s="23" t="s">
        <v>1605</v>
      </c>
      <c r="E513" s="61">
        <v>44733</v>
      </c>
      <c r="F513" s="23" t="s">
        <v>1606</v>
      </c>
      <c r="R513" s="23" t="s">
        <v>1039</v>
      </c>
    </row>
    <row r="514" spans="3:21">
      <c r="C514" s="23" t="s">
        <v>1604</v>
      </c>
      <c r="D514" s="23" t="s">
        <v>1607</v>
      </c>
      <c r="E514" s="61">
        <v>44634</v>
      </c>
      <c r="F514" s="23" t="s">
        <v>1608</v>
      </c>
      <c r="R514" s="23" t="s">
        <v>1039</v>
      </c>
    </row>
    <row r="515" spans="3:21">
      <c r="C515" s="23" t="s">
        <v>1609</v>
      </c>
      <c r="D515" s="23" t="s">
        <v>1610</v>
      </c>
      <c r="E515" s="61">
        <v>43818</v>
      </c>
      <c r="F515" s="23" t="s">
        <v>1419</v>
      </c>
      <c r="R515" s="23" t="s">
        <v>1039</v>
      </c>
    </row>
    <row r="516" spans="3:21">
      <c r="C516" s="23" t="s">
        <v>1609</v>
      </c>
      <c r="D516" s="23" t="s">
        <v>1610</v>
      </c>
      <c r="E516" s="61">
        <v>43084</v>
      </c>
      <c r="F516" s="23" t="s">
        <v>1049</v>
      </c>
      <c r="U516" s="23" t="s">
        <v>1041</v>
      </c>
    </row>
    <row r="517" spans="3:21">
      <c r="C517" s="23" t="s">
        <v>1609</v>
      </c>
      <c r="D517" s="23" t="s">
        <v>1610</v>
      </c>
      <c r="E517" s="61">
        <v>43818</v>
      </c>
      <c r="F517" s="23" t="s">
        <v>1419</v>
      </c>
      <c r="Q517" s="23" t="s">
        <v>1038</v>
      </c>
    </row>
    <row r="518" spans="3:21">
      <c r="C518" s="23" t="s">
        <v>1611</v>
      </c>
      <c r="D518" s="23" t="s">
        <v>1612</v>
      </c>
      <c r="E518" s="61">
        <v>44412</v>
      </c>
      <c r="F518" s="23" t="s">
        <v>1207</v>
      </c>
      <c r="J518" s="23" t="s">
        <v>1044</v>
      </c>
    </row>
    <row r="519" spans="3:21">
      <c r="C519" s="23" t="s">
        <v>1613</v>
      </c>
      <c r="D519" s="23" t="s">
        <v>1614</v>
      </c>
      <c r="E519" s="61">
        <v>44679</v>
      </c>
      <c r="F519" s="23" t="s">
        <v>1615</v>
      </c>
      <c r="U519" s="23" t="s">
        <v>1041</v>
      </c>
    </row>
    <row r="520" spans="3:21">
      <c r="C520" s="23" t="s">
        <v>1613</v>
      </c>
      <c r="D520" s="23" t="s">
        <v>1616</v>
      </c>
      <c r="E520" s="61">
        <v>44257</v>
      </c>
      <c r="F520" s="23" t="s">
        <v>1061</v>
      </c>
      <c r="U520" s="23" t="s">
        <v>1041</v>
      </c>
    </row>
    <row r="521" spans="3:21">
      <c r="C521" s="23" t="s">
        <v>1617</v>
      </c>
      <c r="D521" s="23" t="s">
        <v>1618</v>
      </c>
      <c r="E521" s="61">
        <v>44229</v>
      </c>
      <c r="F521" s="23" t="s">
        <v>1160</v>
      </c>
      <c r="U521" s="23" t="s">
        <v>1041</v>
      </c>
    </row>
    <row r="522" spans="3:21">
      <c r="C522" s="23" t="s">
        <v>1619</v>
      </c>
      <c r="D522" s="23" t="s">
        <v>1620</v>
      </c>
      <c r="E522" s="61">
        <v>44273</v>
      </c>
      <c r="F522" s="23" t="s">
        <v>1061</v>
      </c>
      <c r="U522" s="23" t="s">
        <v>1041</v>
      </c>
    </row>
    <row r="523" spans="3:21">
      <c r="C523" s="23" t="s">
        <v>1621</v>
      </c>
      <c r="D523" s="23" t="s">
        <v>1622</v>
      </c>
      <c r="E523" s="61">
        <v>43800</v>
      </c>
      <c r="F523" s="23" t="s">
        <v>1069</v>
      </c>
      <c r="R523" s="23" t="s">
        <v>1039</v>
      </c>
      <c r="U523" s="23" t="s">
        <v>1041</v>
      </c>
    </row>
    <row r="524" spans="3:21">
      <c r="C524" s="23" t="s">
        <v>1621</v>
      </c>
      <c r="D524" s="23" t="s">
        <v>1623</v>
      </c>
      <c r="E524" s="61">
        <v>44410</v>
      </c>
      <c r="F524" s="23" t="s">
        <v>1095</v>
      </c>
      <c r="U524" s="23" t="s">
        <v>1041</v>
      </c>
    </row>
    <row r="525" spans="3:21">
      <c r="C525" s="23" t="s">
        <v>1621</v>
      </c>
      <c r="D525" s="23" t="s">
        <v>1623</v>
      </c>
      <c r="E525" s="61">
        <v>44410</v>
      </c>
      <c r="F525" s="23" t="s">
        <v>1095</v>
      </c>
      <c r="Q525" s="23" t="s">
        <v>1038</v>
      </c>
    </row>
    <row r="526" spans="3:21">
      <c r="C526" s="23" t="s">
        <v>1621</v>
      </c>
      <c r="D526" s="23" t="s">
        <v>1622</v>
      </c>
      <c r="E526" s="61">
        <v>43800</v>
      </c>
      <c r="F526" s="23" t="s">
        <v>1069</v>
      </c>
      <c r="Q526" s="23" t="s">
        <v>1038</v>
      </c>
    </row>
    <row r="527" spans="3:21">
      <c r="C527" s="23" t="s">
        <v>1624</v>
      </c>
      <c r="D527" s="23" t="s">
        <v>1625</v>
      </c>
      <c r="E527" s="61">
        <v>43731</v>
      </c>
      <c r="F527" s="23" t="s">
        <v>1336</v>
      </c>
      <c r="Q527" s="23" t="s">
        <v>1038</v>
      </c>
    </row>
    <row r="528" spans="3:21">
      <c r="C528" s="23" t="s">
        <v>1626</v>
      </c>
      <c r="D528" s="23" t="s">
        <v>1627</v>
      </c>
      <c r="E528" s="61">
        <v>44607</v>
      </c>
      <c r="F528" s="23" t="s">
        <v>1340</v>
      </c>
      <c r="J528" s="23" t="s">
        <v>1044</v>
      </c>
    </row>
    <row r="529" spans="3:21">
      <c r="C529" s="23" t="s">
        <v>1628</v>
      </c>
      <c r="D529" s="23" t="s">
        <v>1629</v>
      </c>
      <c r="E529" s="61">
        <v>44495</v>
      </c>
      <c r="F529" s="23" t="s">
        <v>1630</v>
      </c>
      <c r="U529" s="23" t="s">
        <v>1041</v>
      </c>
    </row>
    <row r="530" spans="3:21">
      <c r="C530" s="23" t="s">
        <v>1628</v>
      </c>
      <c r="D530" s="23" t="s">
        <v>1629</v>
      </c>
      <c r="E530" s="61">
        <v>44092</v>
      </c>
      <c r="F530" s="23" t="s">
        <v>1194</v>
      </c>
      <c r="U530" s="23" t="s">
        <v>1041</v>
      </c>
    </row>
    <row r="531" spans="3:21">
      <c r="C531" s="23" t="s">
        <v>1628</v>
      </c>
      <c r="D531" s="23" t="s">
        <v>1631</v>
      </c>
      <c r="E531" s="61">
        <v>43965</v>
      </c>
      <c r="F531" s="23" t="s">
        <v>1101</v>
      </c>
      <c r="U531" s="23" t="s">
        <v>1041</v>
      </c>
    </row>
    <row r="532" spans="3:21">
      <c r="C532" s="23" t="s">
        <v>1628</v>
      </c>
      <c r="D532" s="23" t="s">
        <v>1632</v>
      </c>
      <c r="E532" s="61">
        <v>43388</v>
      </c>
      <c r="F532" s="23" t="s">
        <v>1160</v>
      </c>
      <c r="U532" s="23" t="s">
        <v>1041</v>
      </c>
    </row>
    <row r="533" spans="3:21">
      <c r="C533" s="23" t="s">
        <v>1633</v>
      </c>
      <c r="D533" s="23" t="s">
        <v>1018</v>
      </c>
      <c r="G533" s="23" t="s">
        <v>1029</v>
      </c>
      <c r="P533" s="23" t="s">
        <v>1037</v>
      </c>
    </row>
    <row r="534" spans="3:21">
      <c r="C534" s="23" t="s">
        <v>1634</v>
      </c>
      <c r="D534" s="23" t="s">
        <v>1428</v>
      </c>
      <c r="G534" s="23" t="s">
        <v>1029</v>
      </c>
    </row>
    <row r="535" spans="3:21">
      <c r="C535" s="23" t="s">
        <v>1635</v>
      </c>
      <c r="D535" s="23" t="s">
        <v>1636</v>
      </c>
      <c r="E535" s="61">
        <v>44672</v>
      </c>
      <c r="F535" s="23" t="s">
        <v>1072</v>
      </c>
      <c r="J535" s="23" t="s">
        <v>1044</v>
      </c>
    </row>
    <row r="536" spans="3:21">
      <c r="C536" s="23" t="s">
        <v>1637</v>
      </c>
      <c r="D536" s="23" t="s">
        <v>1638</v>
      </c>
      <c r="E536" s="61">
        <v>44600</v>
      </c>
      <c r="F536" s="23" t="s">
        <v>1101</v>
      </c>
      <c r="Q536" s="23" t="s">
        <v>1038</v>
      </c>
    </row>
    <row r="537" spans="3:21">
      <c r="C537" s="23" t="s">
        <v>1639</v>
      </c>
      <c r="D537" s="23" t="s">
        <v>1640</v>
      </c>
      <c r="E537" s="61">
        <v>44697</v>
      </c>
      <c r="F537" s="23" t="s">
        <v>1641</v>
      </c>
      <c r="J537" s="23" t="s">
        <v>1044</v>
      </c>
    </row>
    <row r="538" spans="3:21">
      <c r="C538" s="23" t="s">
        <v>1639</v>
      </c>
      <c r="D538" s="23" t="s">
        <v>1640</v>
      </c>
      <c r="E538" s="61">
        <v>44697</v>
      </c>
      <c r="F538" s="23" t="s">
        <v>1641</v>
      </c>
      <c r="Q538" s="23" t="s">
        <v>1038</v>
      </c>
    </row>
    <row r="539" spans="3:21">
      <c r="C539" s="23" t="s">
        <v>1642</v>
      </c>
      <c r="D539" s="23" t="s">
        <v>1643</v>
      </c>
      <c r="E539" s="61">
        <v>44634</v>
      </c>
      <c r="F539" s="23" t="s">
        <v>1064</v>
      </c>
      <c r="J539" s="23" t="s">
        <v>1044</v>
      </c>
    </row>
    <row r="540" spans="3:21">
      <c r="C540" s="23" t="s">
        <v>1644</v>
      </c>
      <c r="D540" s="23" t="s">
        <v>1645</v>
      </c>
      <c r="E540" s="61">
        <v>43586</v>
      </c>
      <c r="F540" s="23" t="s">
        <v>1069</v>
      </c>
      <c r="J540" s="23" t="s">
        <v>1044</v>
      </c>
    </row>
    <row r="541" spans="3:21">
      <c r="C541" s="23" t="s">
        <v>780</v>
      </c>
      <c r="D541" s="23" t="s">
        <v>1646</v>
      </c>
      <c r="E541" s="61">
        <v>44637</v>
      </c>
      <c r="F541" s="23" t="s">
        <v>1647</v>
      </c>
      <c r="J541" s="23" t="s">
        <v>1044</v>
      </c>
    </row>
    <row r="542" spans="3:21">
      <c r="C542" s="23" t="s">
        <v>780</v>
      </c>
      <c r="D542" s="23" t="s">
        <v>1648</v>
      </c>
      <c r="E542" s="61">
        <v>43560</v>
      </c>
      <c r="F542" s="23" t="s">
        <v>1046</v>
      </c>
      <c r="R542" s="23" t="s">
        <v>1039</v>
      </c>
    </row>
    <row r="543" spans="3:21">
      <c r="C543" s="23" t="s">
        <v>1649</v>
      </c>
      <c r="D543" s="23" t="s">
        <v>1650</v>
      </c>
      <c r="E543" s="61">
        <v>43117</v>
      </c>
      <c r="F543" s="23" t="s">
        <v>1069</v>
      </c>
      <c r="J543" s="23" t="s">
        <v>1044</v>
      </c>
    </row>
    <row r="544" spans="3:21">
      <c r="C544" s="23" t="s">
        <v>1651</v>
      </c>
      <c r="D544" s="23" t="s">
        <v>1018</v>
      </c>
      <c r="H544" s="23" t="s">
        <v>1030</v>
      </c>
    </row>
    <row r="545" spans="3:21">
      <c r="C545" s="23" t="s">
        <v>1652</v>
      </c>
      <c r="D545" s="23" t="s">
        <v>1653</v>
      </c>
      <c r="E545" s="61">
        <v>44522</v>
      </c>
      <c r="F545" s="23" t="s">
        <v>1654</v>
      </c>
      <c r="R545" s="23" t="s">
        <v>1039</v>
      </c>
    </row>
    <row r="546" spans="3:21">
      <c r="C546" s="23" t="s">
        <v>1655</v>
      </c>
      <c r="D546" s="23" t="s">
        <v>1656</v>
      </c>
      <c r="G546" s="23" t="s">
        <v>1029</v>
      </c>
    </row>
    <row r="547" spans="3:21">
      <c r="C547" s="23" t="s">
        <v>1655</v>
      </c>
      <c r="D547" s="23" t="s">
        <v>1657</v>
      </c>
      <c r="E547" s="61">
        <v>44615</v>
      </c>
      <c r="F547" s="23" t="s">
        <v>1101</v>
      </c>
      <c r="J547" s="23" t="s">
        <v>1044</v>
      </c>
    </row>
    <row r="548" spans="3:21">
      <c r="C548" s="23" t="s">
        <v>1658</v>
      </c>
      <c r="D548" s="23" t="s">
        <v>1659</v>
      </c>
      <c r="E548" s="61">
        <v>43342</v>
      </c>
      <c r="F548" s="23" t="s">
        <v>1111</v>
      </c>
      <c r="U548" s="23" t="s">
        <v>1041</v>
      </c>
    </row>
    <row r="549" spans="3:21">
      <c r="C549" s="23" t="s">
        <v>1660</v>
      </c>
      <c r="D549" s="23" t="s">
        <v>1661</v>
      </c>
      <c r="E549" s="61">
        <v>43409</v>
      </c>
      <c r="F549" s="23" t="s">
        <v>1069</v>
      </c>
      <c r="R549" s="23" t="s">
        <v>1039</v>
      </c>
    </row>
    <row r="550" spans="3:21">
      <c r="C550" s="23" t="s">
        <v>1662</v>
      </c>
      <c r="D550" s="23" t="s">
        <v>1663</v>
      </c>
      <c r="E550" s="61">
        <v>43539</v>
      </c>
      <c r="F550" s="23" t="s">
        <v>1069</v>
      </c>
      <c r="R550" s="23" t="s">
        <v>1039</v>
      </c>
    </row>
    <row r="551" spans="3:21">
      <c r="C551" s="23" t="s">
        <v>671</v>
      </c>
      <c r="D551" s="23" t="s">
        <v>1664</v>
      </c>
      <c r="E551" s="61">
        <v>43955</v>
      </c>
      <c r="F551" s="23" t="s">
        <v>1665</v>
      </c>
      <c r="J551" s="23" t="s">
        <v>1044</v>
      </c>
    </row>
    <row r="552" spans="3:21">
      <c r="C552" s="23" t="s">
        <v>671</v>
      </c>
      <c r="D552" s="23" t="s">
        <v>1666</v>
      </c>
      <c r="E552" s="61">
        <v>44574</v>
      </c>
      <c r="F552" s="23" t="s">
        <v>1667</v>
      </c>
      <c r="Q552" s="23" t="s">
        <v>1038</v>
      </c>
    </row>
    <row r="553" spans="3:21">
      <c r="C553" s="23" t="s">
        <v>1668</v>
      </c>
      <c r="D553" s="23" t="s">
        <v>1669</v>
      </c>
      <c r="E553" s="61">
        <v>43656</v>
      </c>
      <c r="F553" s="23" t="s">
        <v>1670</v>
      </c>
      <c r="J553" s="23" t="s">
        <v>1044</v>
      </c>
    </row>
    <row r="554" spans="3:21">
      <c r="C554" s="23" t="s">
        <v>1668</v>
      </c>
      <c r="D554" s="23" t="s">
        <v>1671</v>
      </c>
      <c r="E554" s="61">
        <v>44574</v>
      </c>
      <c r="F554" s="23" t="s">
        <v>1667</v>
      </c>
      <c r="Q554" s="23" t="s">
        <v>1038</v>
      </c>
    </row>
    <row r="555" spans="3:21">
      <c r="C555" s="23" t="s">
        <v>1668</v>
      </c>
      <c r="D555" s="23" t="s">
        <v>1672</v>
      </c>
      <c r="E555" s="61">
        <v>44215</v>
      </c>
      <c r="F555" s="23" t="s">
        <v>1069</v>
      </c>
      <c r="Q555" s="23" t="s">
        <v>1038</v>
      </c>
    </row>
    <row r="556" spans="3:21">
      <c r="C556" s="23" t="s">
        <v>1673</v>
      </c>
      <c r="D556" s="23" t="s">
        <v>1674</v>
      </c>
      <c r="E556" s="61">
        <v>44512</v>
      </c>
      <c r="F556" s="23" t="s">
        <v>1675</v>
      </c>
      <c r="U556" s="23" t="s">
        <v>1041</v>
      </c>
    </row>
    <row r="557" spans="3:21">
      <c r="C557" s="23" t="s">
        <v>933</v>
      </c>
      <c r="D557" s="23" t="s">
        <v>1676</v>
      </c>
      <c r="E557" s="61">
        <v>43299</v>
      </c>
      <c r="F557" s="23" t="s">
        <v>1082</v>
      </c>
      <c r="U557" s="23" t="s">
        <v>1041</v>
      </c>
    </row>
    <row r="558" spans="3:21">
      <c r="C558" s="23" t="s">
        <v>933</v>
      </c>
      <c r="D558" s="23" t="s">
        <v>1677</v>
      </c>
      <c r="E558" s="61">
        <v>43823</v>
      </c>
      <c r="F558" s="23" t="s">
        <v>1069</v>
      </c>
      <c r="Q558" s="23" t="s">
        <v>1038</v>
      </c>
    </row>
    <row r="559" spans="3:21">
      <c r="C559" s="23" t="s">
        <v>1678</v>
      </c>
      <c r="D559" s="23" t="s">
        <v>1679</v>
      </c>
      <c r="E559" s="61">
        <v>44571</v>
      </c>
      <c r="F559" s="23" t="s">
        <v>1069</v>
      </c>
      <c r="J559" s="23" t="s">
        <v>1044</v>
      </c>
    </row>
    <row r="560" spans="3:21">
      <c r="C560" s="23" t="s">
        <v>1680</v>
      </c>
      <c r="D560" s="23" t="s">
        <v>1681</v>
      </c>
      <c r="E560" s="61">
        <v>44770</v>
      </c>
      <c r="F560" s="23" t="s">
        <v>1069</v>
      </c>
      <c r="U560" s="23" t="s">
        <v>1041</v>
      </c>
    </row>
    <row r="561" spans="3:21">
      <c r="C561" s="23" t="s">
        <v>1680</v>
      </c>
      <c r="D561" s="23" t="s">
        <v>1682</v>
      </c>
      <c r="E561" s="61">
        <v>44663</v>
      </c>
      <c r="F561" s="23" t="s">
        <v>1683</v>
      </c>
      <c r="U561" s="23" t="s">
        <v>1041</v>
      </c>
    </row>
    <row r="562" spans="3:21">
      <c r="C562" s="23" t="s">
        <v>1684</v>
      </c>
      <c r="D562" s="23" t="s">
        <v>1685</v>
      </c>
      <c r="E562" s="61">
        <v>44315</v>
      </c>
      <c r="F562" s="23" t="s">
        <v>1064</v>
      </c>
      <c r="J562" s="23" t="s">
        <v>1044</v>
      </c>
    </row>
    <row r="563" spans="3:21">
      <c r="C563" s="23" t="s">
        <v>1684</v>
      </c>
      <c r="D563" s="23" t="s">
        <v>1686</v>
      </c>
      <c r="E563" s="61">
        <v>44130</v>
      </c>
      <c r="F563" s="23" t="s">
        <v>1128</v>
      </c>
      <c r="U563" s="23" t="s">
        <v>1041</v>
      </c>
    </row>
    <row r="564" spans="3:21">
      <c r="C564" s="23" t="s">
        <v>941</v>
      </c>
      <c r="D564" s="23" t="s">
        <v>1687</v>
      </c>
      <c r="E564" s="61">
        <v>43745</v>
      </c>
      <c r="F564" s="23" t="s">
        <v>1688</v>
      </c>
      <c r="U564" s="23" t="s">
        <v>1041</v>
      </c>
    </row>
    <row r="565" spans="3:21">
      <c r="C565" s="23" t="s">
        <v>941</v>
      </c>
      <c r="D565" s="23" t="s">
        <v>1689</v>
      </c>
      <c r="E565" s="61">
        <v>43205</v>
      </c>
      <c r="F565" s="23" t="s">
        <v>1688</v>
      </c>
      <c r="U565" s="23" t="s">
        <v>1041</v>
      </c>
    </row>
    <row r="566" spans="3:21">
      <c r="C566" s="23" t="s">
        <v>941</v>
      </c>
      <c r="D566" s="23" t="s">
        <v>1689</v>
      </c>
      <c r="E566" s="61">
        <v>43081</v>
      </c>
      <c r="F566" s="23" t="s">
        <v>1476</v>
      </c>
      <c r="U566" s="23" t="s">
        <v>1041</v>
      </c>
    </row>
    <row r="567" spans="3:21">
      <c r="C567" s="23" t="s">
        <v>1690</v>
      </c>
      <c r="D567" s="23" t="s">
        <v>1691</v>
      </c>
      <c r="E567" s="61">
        <v>43545</v>
      </c>
      <c r="F567" s="23" t="s">
        <v>1232</v>
      </c>
      <c r="R567" s="23" t="s">
        <v>1039</v>
      </c>
    </row>
    <row r="568" spans="3:21">
      <c r="C568" s="23" t="s">
        <v>1692</v>
      </c>
      <c r="D568" s="23" t="s">
        <v>1693</v>
      </c>
      <c r="E568" s="61">
        <v>43925</v>
      </c>
      <c r="F568" s="23" t="s">
        <v>1101</v>
      </c>
      <c r="U568" s="23" t="s">
        <v>1041</v>
      </c>
    </row>
    <row r="569" spans="3:21">
      <c r="C569" s="23" t="s">
        <v>1692</v>
      </c>
      <c r="D569" s="23" t="s">
        <v>1693</v>
      </c>
      <c r="E569" s="61">
        <v>43925</v>
      </c>
      <c r="F569" s="23" t="s">
        <v>1101</v>
      </c>
      <c r="Q569" s="23" t="s">
        <v>1038</v>
      </c>
    </row>
    <row r="570" spans="3:21">
      <c r="C570" s="23" t="s">
        <v>1694</v>
      </c>
      <c r="D570" s="23" t="s">
        <v>1695</v>
      </c>
      <c r="E570" s="61">
        <v>44393</v>
      </c>
      <c r="F570" s="23" t="s">
        <v>1110</v>
      </c>
      <c r="P570" s="23" t="s">
        <v>1037</v>
      </c>
      <c r="S570" s="23" t="s">
        <v>1040</v>
      </c>
      <c r="U570" s="23" t="s">
        <v>1041</v>
      </c>
    </row>
    <row r="571" spans="3:21">
      <c r="C571" s="23" t="s">
        <v>1696</v>
      </c>
      <c r="D571" s="23" t="s">
        <v>1697</v>
      </c>
      <c r="E571" s="61">
        <v>43560</v>
      </c>
      <c r="F571" s="23" t="s">
        <v>1046</v>
      </c>
      <c r="R571" s="23" t="s">
        <v>1039</v>
      </c>
      <c r="U571" s="23" t="s">
        <v>1041</v>
      </c>
    </row>
    <row r="572" spans="3:21">
      <c r="C572" s="23" t="s">
        <v>1696</v>
      </c>
      <c r="D572" s="23" t="s">
        <v>1698</v>
      </c>
      <c r="E572" s="61">
        <v>43132</v>
      </c>
      <c r="F572" s="23" t="s">
        <v>1069</v>
      </c>
      <c r="U572" s="23" t="s">
        <v>1041</v>
      </c>
    </row>
    <row r="573" spans="3:21">
      <c r="C573" s="23" t="s">
        <v>1699</v>
      </c>
      <c r="D573" s="23" t="s">
        <v>1700</v>
      </c>
      <c r="E573" s="61">
        <v>43290</v>
      </c>
      <c r="F573" s="23" t="s">
        <v>1701</v>
      </c>
      <c r="J573" s="23" t="s">
        <v>1044</v>
      </c>
      <c r="U573" s="23" t="s">
        <v>1041</v>
      </c>
    </row>
    <row r="574" spans="3:21">
      <c r="C574" s="23" t="s">
        <v>1702</v>
      </c>
      <c r="D574" s="23" t="s">
        <v>1428</v>
      </c>
      <c r="H574" s="23" t="s">
        <v>1030</v>
      </c>
    </row>
    <row r="575" spans="3:21">
      <c r="C575" s="23" t="s">
        <v>1703</v>
      </c>
      <c r="D575" s="23" t="s">
        <v>1704</v>
      </c>
      <c r="E575" s="61">
        <v>43307</v>
      </c>
      <c r="F575" s="23" t="s">
        <v>1406</v>
      </c>
      <c r="J575" s="23" t="s">
        <v>1044</v>
      </c>
    </row>
    <row r="576" spans="3:21">
      <c r="C576" s="23" t="s">
        <v>1705</v>
      </c>
      <c r="D576" s="23" t="s">
        <v>1706</v>
      </c>
      <c r="E576" s="61">
        <v>44439</v>
      </c>
      <c r="F576" s="23" t="s">
        <v>1095</v>
      </c>
      <c r="J576" s="23" t="s">
        <v>1044</v>
      </c>
      <c r="U576" s="23" t="s">
        <v>1041</v>
      </c>
    </row>
    <row r="577" spans="3:21">
      <c r="C577" s="23" t="s">
        <v>1705</v>
      </c>
      <c r="D577" s="23" t="s">
        <v>1707</v>
      </c>
      <c r="E577" s="61">
        <v>43558</v>
      </c>
      <c r="F577" s="23" t="s">
        <v>1520</v>
      </c>
      <c r="J577" s="23" t="s">
        <v>1044</v>
      </c>
    </row>
    <row r="578" spans="3:21">
      <c r="C578" s="23" t="s">
        <v>1708</v>
      </c>
      <c r="D578" s="23" t="s">
        <v>1053</v>
      </c>
      <c r="P578" s="23" t="s">
        <v>1037</v>
      </c>
    </row>
    <row r="579" spans="3:21">
      <c r="C579" s="23" t="s">
        <v>1709</v>
      </c>
      <c r="D579" s="23" t="s">
        <v>1710</v>
      </c>
      <c r="E579" s="61">
        <v>44678</v>
      </c>
      <c r="F579" s="23" t="s">
        <v>1104</v>
      </c>
      <c r="J579" s="23" t="s">
        <v>1044</v>
      </c>
    </row>
    <row r="580" spans="3:21">
      <c r="C580" s="23" t="s">
        <v>1709</v>
      </c>
      <c r="D580" s="23" t="s">
        <v>1711</v>
      </c>
      <c r="E580" s="61">
        <v>44425</v>
      </c>
      <c r="F580" s="23" t="s">
        <v>1111</v>
      </c>
      <c r="J580" s="23" t="s">
        <v>1044</v>
      </c>
    </row>
    <row r="581" spans="3:21">
      <c r="C581" s="23" t="s">
        <v>1712</v>
      </c>
      <c r="D581" s="23" t="s">
        <v>1713</v>
      </c>
      <c r="E581" s="61">
        <v>43747</v>
      </c>
      <c r="F581" s="23" t="s">
        <v>1101</v>
      </c>
      <c r="U581" s="23" t="s">
        <v>1041</v>
      </c>
    </row>
    <row r="582" spans="3:21">
      <c r="C582" s="23" t="s">
        <v>1714</v>
      </c>
      <c r="D582" s="23" t="s">
        <v>1146</v>
      </c>
      <c r="P582" s="23" t="s">
        <v>1037</v>
      </c>
    </row>
    <row r="583" spans="3:21">
      <c r="C583" s="23" t="s">
        <v>1714</v>
      </c>
      <c r="D583" s="23" t="s">
        <v>1715</v>
      </c>
      <c r="E583" s="61">
        <v>44566</v>
      </c>
      <c r="F583" s="23" t="s">
        <v>1172</v>
      </c>
      <c r="R583" s="23" t="s">
        <v>1039</v>
      </c>
    </row>
    <row r="584" spans="3:21">
      <c r="C584" s="23" t="s">
        <v>1716</v>
      </c>
      <c r="D584" s="23" t="s">
        <v>1717</v>
      </c>
      <c r="E584" s="61">
        <v>43800</v>
      </c>
      <c r="F584" s="23" t="s">
        <v>1069</v>
      </c>
      <c r="J584" s="23" t="s">
        <v>1044</v>
      </c>
    </row>
    <row r="585" spans="3:21">
      <c r="C585" s="23" t="s">
        <v>1718</v>
      </c>
      <c r="D585" s="23" t="s">
        <v>1719</v>
      </c>
      <c r="E585" s="61">
        <v>44762</v>
      </c>
      <c r="F585" s="23" t="s">
        <v>1232</v>
      </c>
      <c r="J585" s="23" t="s">
        <v>1044</v>
      </c>
    </row>
    <row r="586" spans="3:21">
      <c r="C586" s="23" t="s">
        <v>1720</v>
      </c>
      <c r="D586" s="23" t="s">
        <v>1721</v>
      </c>
      <c r="E586" s="61">
        <v>44637</v>
      </c>
      <c r="F586" s="23" t="s">
        <v>1667</v>
      </c>
      <c r="R586" s="23" t="s">
        <v>1039</v>
      </c>
    </row>
    <row r="587" spans="3:21">
      <c r="C587" s="23" t="s">
        <v>1720</v>
      </c>
      <c r="D587" s="23" t="s">
        <v>1722</v>
      </c>
      <c r="E587" s="61">
        <v>43845</v>
      </c>
      <c r="F587" s="23" t="s">
        <v>1269</v>
      </c>
      <c r="R587" s="23" t="s">
        <v>1039</v>
      </c>
    </row>
    <row r="588" spans="3:21">
      <c r="C588" s="23" t="s">
        <v>1723</v>
      </c>
      <c r="D588" s="23" t="s">
        <v>1724</v>
      </c>
      <c r="E588" s="61">
        <v>44230</v>
      </c>
      <c r="F588" s="23" t="s">
        <v>1158</v>
      </c>
      <c r="R588" s="23" t="s">
        <v>1039</v>
      </c>
    </row>
    <row r="589" spans="3:21">
      <c r="C589" s="23" t="s">
        <v>1723</v>
      </c>
      <c r="D589" s="23" t="s">
        <v>1724</v>
      </c>
      <c r="E589" s="61">
        <v>44230</v>
      </c>
      <c r="F589" s="23" t="s">
        <v>1158</v>
      </c>
      <c r="Q589" s="23" t="s">
        <v>1038</v>
      </c>
    </row>
    <row r="590" spans="3:21">
      <c r="C590" s="23" t="s">
        <v>1723</v>
      </c>
      <c r="D590" s="23" t="s">
        <v>1725</v>
      </c>
      <c r="E590" s="61">
        <v>44004</v>
      </c>
      <c r="F590" s="23" t="s">
        <v>1329</v>
      </c>
      <c r="Q590" s="23" t="s">
        <v>1038</v>
      </c>
    </row>
    <row r="591" spans="3:21">
      <c r="C591" s="23" t="s">
        <v>1726</v>
      </c>
      <c r="D591" s="23" t="s">
        <v>1727</v>
      </c>
      <c r="E591" s="61">
        <v>43210</v>
      </c>
      <c r="F591" s="23" t="s">
        <v>1728</v>
      </c>
      <c r="U591" s="23" t="s">
        <v>1041</v>
      </c>
    </row>
    <row r="592" spans="3:21">
      <c r="C592" s="23" t="s">
        <v>1726</v>
      </c>
      <c r="D592" s="23" t="s">
        <v>1729</v>
      </c>
      <c r="E592" s="61">
        <v>43034</v>
      </c>
      <c r="F592" s="23" t="s">
        <v>1730</v>
      </c>
      <c r="U592" s="23" t="s">
        <v>1041</v>
      </c>
    </row>
    <row r="593" spans="3:21">
      <c r="C593" s="23" t="s">
        <v>1731</v>
      </c>
      <c r="D593" s="23" t="s">
        <v>1053</v>
      </c>
      <c r="H593" s="23" t="s">
        <v>1030</v>
      </c>
    </row>
    <row r="594" spans="3:21">
      <c r="C594" s="23" t="s">
        <v>1731</v>
      </c>
      <c r="D594" s="23" t="s">
        <v>1732</v>
      </c>
      <c r="E594" s="61">
        <v>44721</v>
      </c>
      <c r="F594" s="23" t="s">
        <v>1104</v>
      </c>
      <c r="J594" s="23" t="s">
        <v>1044</v>
      </c>
    </row>
    <row r="595" spans="3:21">
      <c r="C595" s="23" t="s">
        <v>1731</v>
      </c>
      <c r="D595" s="23" t="s">
        <v>1732</v>
      </c>
      <c r="E595" s="61">
        <v>44721</v>
      </c>
      <c r="F595" s="23" t="s">
        <v>1104</v>
      </c>
      <c r="Q595" s="23" t="s">
        <v>1038</v>
      </c>
    </row>
    <row r="596" spans="3:21">
      <c r="C596" s="23" t="s">
        <v>1733</v>
      </c>
      <c r="D596" s="23" t="s">
        <v>1734</v>
      </c>
      <c r="E596" s="61">
        <v>43080</v>
      </c>
      <c r="F596" s="23" t="s">
        <v>1101</v>
      </c>
      <c r="J596" s="23" t="s">
        <v>1044</v>
      </c>
    </row>
    <row r="597" spans="3:21">
      <c r="C597" s="23" t="s">
        <v>1735</v>
      </c>
      <c r="D597" s="23" t="s">
        <v>1736</v>
      </c>
      <c r="E597" s="61">
        <v>43261</v>
      </c>
      <c r="F597" s="23" t="s">
        <v>1207</v>
      </c>
      <c r="U597" s="23" t="s">
        <v>1041</v>
      </c>
    </row>
    <row r="598" spans="3:21">
      <c r="C598" s="23" t="s">
        <v>1737</v>
      </c>
      <c r="D598" s="23" t="s">
        <v>1738</v>
      </c>
      <c r="E598" s="61">
        <v>44523</v>
      </c>
      <c r="F598" s="23" t="s">
        <v>1104</v>
      </c>
      <c r="U598" s="23" t="s">
        <v>1041</v>
      </c>
    </row>
    <row r="599" spans="3:21">
      <c r="C599" s="23" t="s">
        <v>1739</v>
      </c>
      <c r="D599" s="23" t="s">
        <v>1740</v>
      </c>
      <c r="E599" s="61">
        <v>44496</v>
      </c>
      <c r="F599" s="23" t="s">
        <v>1169</v>
      </c>
      <c r="R599" s="23" t="s">
        <v>1039</v>
      </c>
    </row>
    <row r="600" spans="3:21">
      <c r="C600" s="23" t="s">
        <v>1741</v>
      </c>
      <c r="D600" s="23" t="s">
        <v>1742</v>
      </c>
      <c r="E600" s="61">
        <v>44273</v>
      </c>
      <c r="F600" s="23" t="s">
        <v>1329</v>
      </c>
      <c r="U600" s="23" t="s">
        <v>1041</v>
      </c>
    </row>
    <row r="601" spans="3:21">
      <c r="C601" s="23" t="s">
        <v>1743</v>
      </c>
      <c r="D601" s="23" t="s">
        <v>1146</v>
      </c>
      <c r="G601" s="23" t="s">
        <v>1029</v>
      </c>
    </row>
    <row r="602" spans="3:21">
      <c r="C602" s="23" t="s">
        <v>1039</v>
      </c>
      <c r="D602" s="23" t="s">
        <v>1744</v>
      </c>
      <c r="E602" s="61">
        <v>43389</v>
      </c>
      <c r="F602" s="23" t="s">
        <v>1069</v>
      </c>
      <c r="U602" s="23" t="s">
        <v>1041</v>
      </c>
    </row>
    <row r="603" spans="3:21">
      <c r="C603" s="23" t="s">
        <v>1039</v>
      </c>
      <c r="D603" s="23" t="s">
        <v>1745</v>
      </c>
      <c r="E603" s="61">
        <v>44539</v>
      </c>
      <c r="F603" s="23" t="s">
        <v>1153</v>
      </c>
      <c r="Q603" s="23" t="s">
        <v>1038</v>
      </c>
    </row>
    <row r="604" spans="3:21">
      <c r="C604" s="23" t="s">
        <v>1039</v>
      </c>
      <c r="D604" s="23" t="s">
        <v>1744</v>
      </c>
      <c r="E604" s="61">
        <v>44013</v>
      </c>
      <c r="F604" s="23" t="s">
        <v>1069</v>
      </c>
      <c r="Q604" s="23" t="s">
        <v>1038</v>
      </c>
    </row>
    <row r="605" spans="3:21">
      <c r="C605" s="23" t="s">
        <v>1039</v>
      </c>
      <c r="D605" s="23" t="s">
        <v>1744</v>
      </c>
      <c r="E605" s="61">
        <v>43389</v>
      </c>
      <c r="F605" s="23" t="s">
        <v>1069</v>
      </c>
      <c r="Q605" s="23" t="s">
        <v>1038</v>
      </c>
    </row>
    <row r="606" spans="3:21">
      <c r="C606" s="23" t="s">
        <v>1746</v>
      </c>
      <c r="D606" s="23" t="s">
        <v>1747</v>
      </c>
      <c r="E606" s="61">
        <v>43419</v>
      </c>
      <c r="F606" s="23" t="s">
        <v>1069</v>
      </c>
      <c r="Q606" s="23" t="s">
        <v>1038</v>
      </c>
    </row>
    <row r="607" spans="3:21">
      <c r="C607" s="23" t="s">
        <v>1748</v>
      </c>
      <c r="D607" s="23" t="s">
        <v>1749</v>
      </c>
      <c r="E607" s="61">
        <v>44490</v>
      </c>
      <c r="F607" s="23" t="s">
        <v>1135</v>
      </c>
      <c r="R607" s="23" t="s">
        <v>1039</v>
      </c>
    </row>
    <row r="608" spans="3:21">
      <c r="C608" s="23" t="s">
        <v>1750</v>
      </c>
      <c r="D608" s="23" t="s">
        <v>1751</v>
      </c>
      <c r="E608" s="61">
        <v>44361</v>
      </c>
      <c r="F608" s="23" t="s">
        <v>1336</v>
      </c>
      <c r="J608" s="23" t="s">
        <v>1044</v>
      </c>
      <c r="U608" s="23" t="s">
        <v>1041</v>
      </c>
    </row>
    <row r="609" spans="3:21">
      <c r="C609" s="23" t="s">
        <v>1750</v>
      </c>
      <c r="D609" s="23" t="s">
        <v>1752</v>
      </c>
      <c r="E609" s="61">
        <v>44438</v>
      </c>
      <c r="F609" s="23" t="s">
        <v>1138</v>
      </c>
      <c r="U609" s="23" t="s">
        <v>1041</v>
      </c>
    </row>
    <row r="610" spans="3:21">
      <c r="C610" s="23" t="s">
        <v>1753</v>
      </c>
      <c r="D610" s="23" t="s">
        <v>1754</v>
      </c>
      <c r="E610" s="61">
        <v>44509</v>
      </c>
      <c r="F610" s="23" t="s">
        <v>1072</v>
      </c>
      <c r="Q610" s="23" t="s">
        <v>1038</v>
      </c>
    </row>
    <row r="611" spans="3:21">
      <c r="C611" s="23" t="s">
        <v>1755</v>
      </c>
      <c r="D611" s="23" t="s">
        <v>1756</v>
      </c>
      <c r="E611" s="61">
        <v>44698</v>
      </c>
      <c r="F611" s="23" t="s">
        <v>1757</v>
      </c>
      <c r="Q611" s="23" t="s">
        <v>1038</v>
      </c>
    </row>
    <row r="612" spans="3:21">
      <c r="C612" s="23" t="s">
        <v>1755</v>
      </c>
      <c r="D612" s="23" t="s">
        <v>1758</v>
      </c>
      <c r="E612" s="61">
        <v>44532</v>
      </c>
      <c r="F612" s="23" t="s">
        <v>1111</v>
      </c>
      <c r="Q612" s="23" t="s">
        <v>1038</v>
      </c>
    </row>
    <row r="613" spans="3:21">
      <c r="C613" s="23" t="s">
        <v>1759</v>
      </c>
      <c r="D613" s="23" t="s">
        <v>1760</v>
      </c>
      <c r="E613" s="61">
        <v>44225</v>
      </c>
      <c r="F613" s="23" t="s">
        <v>1761</v>
      </c>
      <c r="U613" s="23" t="s">
        <v>1041</v>
      </c>
    </row>
    <row r="614" spans="3:21">
      <c r="C614" s="23" t="s">
        <v>1762</v>
      </c>
      <c r="D614" s="23" t="s">
        <v>1425</v>
      </c>
      <c r="P614" s="23" t="s">
        <v>1037</v>
      </c>
    </row>
    <row r="615" spans="3:21">
      <c r="C615" s="23" t="s">
        <v>1763</v>
      </c>
      <c r="D615" s="23" t="s">
        <v>1018</v>
      </c>
      <c r="G615" s="23" t="s">
        <v>1029</v>
      </c>
    </row>
    <row r="616" spans="3:21">
      <c r="C616" s="23" t="s">
        <v>1764</v>
      </c>
      <c r="D616" s="23" t="s">
        <v>1053</v>
      </c>
      <c r="P616" s="23" t="s">
        <v>1037</v>
      </c>
    </row>
    <row r="617" spans="3:21">
      <c r="C617" s="23" t="s">
        <v>1764</v>
      </c>
      <c r="D617" s="23" t="s">
        <v>1765</v>
      </c>
      <c r="E617" s="61">
        <v>44592</v>
      </c>
      <c r="F617" s="23" t="s">
        <v>1766</v>
      </c>
      <c r="P617" s="23" t="s">
        <v>1037</v>
      </c>
      <c r="R617" s="23" t="s">
        <v>1039</v>
      </c>
    </row>
    <row r="618" spans="3:21">
      <c r="C618" s="23" t="s">
        <v>1767</v>
      </c>
      <c r="D618" s="23" t="s">
        <v>1768</v>
      </c>
      <c r="E618" s="61">
        <v>44441</v>
      </c>
      <c r="F618" s="23" t="s">
        <v>1111</v>
      </c>
      <c r="Q618" s="23" t="s">
        <v>1038</v>
      </c>
    </row>
    <row r="619" spans="3:21">
      <c r="C619" s="23" t="s">
        <v>1769</v>
      </c>
      <c r="D619" s="23" t="s">
        <v>1770</v>
      </c>
      <c r="E619" s="61">
        <v>44718</v>
      </c>
      <c r="F619" s="23" t="s">
        <v>1771</v>
      </c>
      <c r="J619" s="23" t="s">
        <v>1044</v>
      </c>
    </row>
    <row r="620" spans="3:21">
      <c r="C620" s="23" t="s">
        <v>1769</v>
      </c>
      <c r="D620" s="23" t="s">
        <v>1772</v>
      </c>
      <c r="E620" s="61">
        <v>44417</v>
      </c>
      <c r="F620" s="23" t="s">
        <v>1153</v>
      </c>
      <c r="J620" s="23" t="s">
        <v>1044</v>
      </c>
    </row>
    <row r="621" spans="3:21">
      <c r="C621" s="23" t="s">
        <v>1769</v>
      </c>
      <c r="D621" s="23" t="s">
        <v>1772</v>
      </c>
      <c r="E621" s="61">
        <v>44341</v>
      </c>
      <c r="F621" s="23" t="s">
        <v>1110</v>
      </c>
      <c r="J621" s="23" t="s">
        <v>1044</v>
      </c>
    </row>
    <row r="622" spans="3:21">
      <c r="C622" s="23" t="s">
        <v>1773</v>
      </c>
      <c r="P622" s="23" t="s">
        <v>1037</v>
      </c>
    </row>
    <row r="623" spans="3:21">
      <c r="C623" s="23" t="s">
        <v>630</v>
      </c>
      <c r="D623" s="23" t="s">
        <v>1774</v>
      </c>
      <c r="E623" s="61">
        <v>43023</v>
      </c>
      <c r="F623" s="23" t="s">
        <v>1076</v>
      </c>
      <c r="J623" s="23" t="s">
        <v>1044</v>
      </c>
      <c r="U623" s="23" t="s">
        <v>1041</v>
      </c>
    </row>
    <row r="624" spans="3:21">
      <c r="C624" s="23" t="s">
        <v>1041</v>
      </c>
      <c r="D624" s="23" t="s">
        <v>1775</v>
      </c>
      <c r="E624" s="61">
        <v>42715</v>
      </c>
      <c r="F624" s="23" t="s">
        <v>1064</v>
      </c>
      <c r="J624" s="23" t="s">
        <v>1044</v>
      </c>
    </row>
    <row r="625" spans="3:21">
      <c r="C625" s="23" t="s">
        <v>626</v>
      </c>
      <c r="D625" s="23" t="s">
        <v>1776</v>
      </c>
      <c r="E625" s="61">
        <v>44599</v>
      </c>
      <c r="F625" s="23" t="s">
        <v>1777</v>
      </c>
      <c r="Q625" s="23" t="s">
        <v>1038</v>
      </c>
    </row>
    <row r="626" spans="3:21">
      <c r="C626" s="23" t="s">
        <v>1778</v>
      </c>
      <c r="D626" s="23" t="s">
        <v>1779</v>
      </c>
      <c r="E626" s="61">
        <v>44123</v>
      </c>
      <c r="F626" s="23" t="s">
        <v>1111</v>
      </c>
      <c r="U626" s="23" t="s">
        <v>1041</v>
      </c>
    </row>
    <row r="627" spans="3:21">
      <c r="C627" s="23" t="s">
        <v>1780</v>
      </c>
      <c r="D627" s="23" t="s">
        <v>1781</v>
      </c>
      <c r="E627" s="61">
        <v>44637</v>
      </c>
      <c r="F627" s="23" t="s">
        <v>1104</v>
      </c>
      <c r="U627" s="23" t="s">
        <v>1041</v>
      </c>
    </row>
    <row r="628" spans="3:21">
      <c r="C628" s="23" t="s">
        <v>1782</v>
      </c>
      <c r="D628" s="23" t="s">
        <v>1783</v>
      </c>
      <c r="E628" s="61">
        <v>44336</v>
      </c>
      <c r="F628" s="23" t="s">
        <v>1110</v>
      </c>
      <c r="Q628" s="23" t="s">
        <v>1038</v>
      </c>
    </row>
    <row r="629" spans="3:21">
      <c r="C629" s="23" t="s">
        <v>1784</v>
      </c>
      <c r="D629" s="23" t="s">
        <v>1018</v>
      </c>
      <c r="G629" s="23" t="s">
        <v>1029</v>
      </c>
    </row>
    <row r="630" spans="3:21">
      <c r="C630" s="23" t="s">
        <v>1785</v>
      </c>
      <c r="D630" s="23" t="s">
        <v>1786</v>
      </c>
      <c r="E630" s="61">
        <v>44606</v>
      </c>
      <c r="F630" s="23" t="s">
        <v>1049</v>
      </c>
      <c r="J630" s="23" t="s">
        <v>1044</v>
      </c>
      <c r="U630" s="23" t="s">
        <v>1041</v>
      </c>
    </row>
    <row r="631" spans="3:21">
      <c r="C631" s="23" t="s">
        <v>1787</v>
      </c>
      <c r="D631" s="23" t="s">
        <v>1788</v>
      </c>
      <c r="E631" s="61">
        <v>44091</v>
      </c>
      <c r="F631" s="23" t="s">
        <v>1730</v>
      </c>
      <c r="J631" s="23" t="s">
        <v>1044</v>
      </c>
    </row>
    <row r="632" spans="3:21">
      <c r="C632" s="23" t="s">
        <v>1789</v>
      </c>
      <c r="D632" s="23" t="s">
        <v>1053</v>
      </c>
      <c r="G632" s="23" t="s">
        <v>1029</v>
      </c>
    </row>
    <row r="633" spans="3:21">
      <c r="C633" s="23" t="s">
        <v>1790</v>
      </c>
      <c r="D633" s="23" t="s">
        <v>1791</v>
      </c>
      <c r="E633" s="61">
        <v>44460</v>
      </c>
      <c r="F633" s="23" t="s">
        <v>1101</v>
      </c>
      <c r="U633" s="23" t="s">
        <v>1041</v>
      </c>
    </row>
    <row r="634" spans="3:21">
      <c r="C634" s="23" t="s">
        <v>1790</v>
      </c>
      <c r="D634" s="23" t="s">
        <v>1792</v>
      </c>
      <c r="E634" s="61">
        <v>44043</v>
      </c>
      <c r="F634" s="23" t="s">
        <v>1069</v>
      </c>
      <c r="U634" s="23" t="s">
        <v>1041</v>
      </c>
    </row>
    <row r="635" spans="3:21">
      <c r="C635" s="23" t="s">
        <v>1793</v>
      </c>
      <c r="D635" s="23" t="s">
        <v>1794</v>
      </c>
      <c r="E635" s="61">
        <v>44574</v>
      </c>
      <c r="F635" s="23" t="s">
        <v>1069</v>
      </c>
      <c r="J635" s="23" t="s">
        <v>1044</v>
      </c>
    </row>
    <row r="636" spans="3:21">
      <c r="C636" s="23" t="s">
        <v>1795</v>
      </c>
      <c r="D636" s="23" t="s">
        <v>1796</v>
      </c>
      <c r="E636" s="61">
        <v>44754</v>
      </c>
      <c r="F636" s="23" t="s">
        <v>1757</v>
      </c>
      <c r="Q636" s="23" t="s">
        <v>1038</v>
      </c>
    </row>
    <row r="637" spans="3:21">
      <c r="C637" s="23" t="s">
        <v>1797</v>
      </c>
      <c r="D637" s="23" t="s">
        <v>1798</v>
      </c>
      <c r="E637" s="61">
        <v>44770</v>
      </c>
      <c r="F637" s="23" t="s">
        <v>1245</v>
      </c>
      <c r="U637" s="23" t="s">
        <v>1041</v>
      </c>
    </row>
    <row r="638" spans="3:21">
      <c r="C638" s="23" t="s">
        <v>1799</v>
      </c>
      <c r="D638" s="23" t="s">
        <v>1800</v>
      </c>
      <c r="E638" s="61">
        <v>43034</v>
      </c>
      <c r="F638" s="23" t="s">
        <v>1069</v>
      </c>
      <c r="U638" s="23" t="s">
        <v>1041</v>
      </c>
    </row>
    <row r="639" spans="3:21">
      <c r="C639" s="23" t="s">
        <v>1801</v>
      </c>
      <c r="D639" s="23" t="s">
        <v>1802</v>
      </c>
      <c r="E639" s="61">
        <v>44579</v>
      </c>
      <c r="F639" s="23" t="s">
        <v>1278</v>
      </c>
      <c r="R639" s="23" t="s">
        <v>1039</v>
      </c>
    </row>
    <row r="640" spans="3:21">
      <c r="C640" s="23" t="s">
        <v>1803</v>
      </c>
      <c r="D640" s="23" t="s">
        <v>1804</v>
      </c>
      <c r="E640" s="61">
        <v>44361</v>
      </c>
      <c r="F640" s="23" t="s">
        <v>1211</v>
      </c>
      <c r="J640" s="23" t="s">
        <v>1044</v>
      </c>
    </row>
    <row r="641" spans="3:21">
      <c r="C641" s="23" t="s">
        <v>1803</v>
      </c>
      <c r="D641" s="23" t="s">
        <v>1805</v>
      </c>
      <c r="E641" s="61">
        <v>44326</v>
      </c>
      <c r="F641" s="23" t="s">
        <v>1761</v>
      </c>
      <c r="J641" s="23" t="s">
        <v>1044</v>
      </c>
    </row>
    <row r="642" spans="3:21">
      <c r="C642" s="23" t="s">
        <v>1806</v>
      </c>
      <c r="D642" s="23" t="s">
        <v>1807</v>
      </c>
      <c r="E642" s="61">
        <v>44623</v>
      </c>
      <c r="F642" s="23" t="s">
        <v>1064</v>
      </c>
      <c r="J642" s="23" t="s">
        <v>1044</v>
      </c>
    </row>
    <row r="643" spans="3:21">
      <c r="C643" s="23" t="s">
        <v>1808</v>
      </c>
      <c r="D643" s="23" t="s">
        <v>1809</v>
      </c>
      <c r="E643" s="61">
        <v>44609</v>
      </c>
      <c r="F643" s="23" t="s">
        <v>1810</v>
      </c>
      <c r="Q643" s="23" t="s">
        <v>1038</v>
      </c>
    </row>
    <row r="644" spans="3:21">
      <c r="C644" s="23" t="s">
        <v>1811</v>
      </c>
      <c r="D644" s="23" t="s">
        <v>1812</v>
      </c>
      <c r="E644" s="61">
        <v>44238</v>
      </c>
      <c r="F644" s="23" t="s">
        <v>1813</v>
      </c>
      <c r="J644" s="23" t="s">
        <v>1044</v>
      </c>
    </row>
    <row r="645" spans="3:21">
      <c r="C645" s="23" t="s">
        <v>1811</v>
      </c>
      <c r="D645" s="23" t="s">
        <v>1814</v>
      </c>
      <c r="E645" s="61">
        <v>44048</v>
      </c>
      <c r="F645" s="23" t="s">
        <v>1815</v>
      </c>
      <c r="R645" s="23" t="s">
        <v>1039</v>
      </c>
    </row>
    <row r="646" spans="3:21">
      <c r="C646" s="23" t="s">
        <v>918</v>
      </c>
      <c r="D646" s="23" t="s">
        <v>1816</v>
      </c>
      <c r="E646" s="61">
        <v>43153</v>
      </c>
      <c r="F646" s="23" t="s">
        <v>1817</v>
      </c>
      <c r="U646" s="23" t="s">
        <v>1041</v>
      </c>
    </row>
    <row r="647" spans="3:21">
      <c r="C647" s="23" t="s">
        <v>1818</v>
      </c>
      <c r="D647" s="23" t="s">
        <v>1018</v>
      </c>
      <c r="G647" s="23" t="s">
        <v>1029</v>
      </c>
    </row>
    <row r="648" spans="3:21">
      <c r="C648" s="23" t="s">
        <v>1819</v>
      </c>
      <c r="D648" s="23" t="s">
        <v>1820</v>
      </c>
      <c r="E648" s="61">
        <v>44642</v>
      </c>
      <c r="F648" s="23" t="s">
        <v>1821</v>
      </c>
      <c r="R648" s="23" t="s">
        <v>1039</v>
      </c>
    </row>
    <row r="649" spans="3:21">
      <c r="C649" s="23" t="s">
        <v>1822</v>
      </c>
      <c r="D649" s="23" t="s">
        <v>1823</v>
      </c>
      <c r="E649" s="61">
        <v>44600</v>
      </c>
      <c r="F649" s="23" t="s">
        <v>1236</v>
      </c>
      <c r="J649" s="23" t="s">
        <v>1044</v>
      </c>
    </row>
    <row r="650" spans="3:21">
      <c r="C650" s="23" t="s">
        <v>1824</v>
      </c>
      <c r="D650" s="23" t="s">
        <v>1825</v>
      </c>
      <c r="E650" s="61">
        <v>42150</v>
      </c>
      <c r="F650" s="23" t="s">
        <v>1761</v>
      </c>
      <c r="J650" s="23" t="s">
        <v>1044</v>
      </c>
    </row>
    <row r="651" spans="3:21">
      <c r="C651" s="23" t="s">
        <v>1824</v>
      </c>
      <c r="D651" s="23" t="s">
        <v>1825</v>
      </c>
      <c r="E651" s="61">
        <v>41668</v>
      </c>
      <c r="F651" s="23" t="s">
        <v>1826</v>
      </c>
      <c r="J651" s="23" t="s">
        <v>1044</v>
      </c>
    </row>
    <row r="652" spans="3:21">
      <c r="C652" s="23" t="s">
        <v>1827</v>
      </c>
      <c r="D652" s="23" t="s">
        <v>1828</v>
      </c>
      <c r="E652" s="61">
        <v>41408</v>
      </c>
      <c r="F652" s="23" t="s">
        <v>1061</v>
      </c>
      <c r="J652" s="23" t="s">
        <v>1044</v>
      </c>
    </row>
    <row r="653" spans="3:21">
      <c r="C653" s="23" t="s">
        <v>1829</v>
      </c>
      <c r="D653" s="23" t="s">
        <v>1830</v>
      </c>
      <c r="E653" s="61">
        <v>44314</v>
      </c>
      <c r="F653" s="23" t="s">
        <v>1269</v>
      </c>
      <c r="J653" s="23" t="s">
        <v>1044</v>
      </c>
    </row>
    <row r="654" spans="3:21">
      <c r="C654" s="23" t="s">
        <v>1831</v>
      </c>
      <c r="D654" s="23" t="s">
        <v>1832</v>
      </c>
      <c r="E654" s="61">
        <v>44266</v>
      </c>
      <c r="F654" s="23" t="s">
        <v>1049</v>
      </c>
      <c r="U654" s="23" t="s">
        <v>1041</v>
      </c>
    </row>
    <row r="655" spans="3:21">
      <c r="C655" s="23" t="s">
        <v>1831</v>
      </c>
      <c r="D655" s="23" t="s">
        <v>1833</v>
      </c>
      <c r="E655" s="61">
        <v>43999</v>
      </c>
      <c r="F655" s="23" t="s">
        <v>1834</v>
      </c>
      <c r="U655" s="23" t="s">
        <v>1041</v>
      </c>
    </row>
    <row r="656" spans="3:21">
      <c r="C656" s="23" t="s">
        <v>1835</v>
      </c>
      <c r="D656" s="23" t="s">
        <v>1428</v>
      </c>
      <c r="G656" s="23" t="s">
        <v>1029</v>
      </c>
    </row>
    <row r="657" spans="3:21">
      <c r="C657" s="23" t="s">
        <v>1836</v>
      </c>
      <c r="D657" s="23" t="s">
        <v>1837</v>
      </c>
      <c r="E657" s="61">
        <v>44522</v>
      </c>
      <c r="F657" s="23" t="s">
        <v>1838</v>
      </c>
      <c r="R657" s="23" t="s">
        <v>1039</v>
      </c>
    </row>
    <row r="658" spans="3:21">
      <c r="C658" s="23" t="s">
        <v>1836</v>
      </c>
      <c r="D658" s="23" t="s">
        <v>1839</v>
      </c>
      <c r="E658" s="61">
        <v>44434</v>
      </c>
      <c r="F658" s="23" t="s">
        <v>1510</v>
      </c>
      <c r="R658" s="23" t="s">
        <v>1039</v>
      </c>
    </row>
    <row r="659" spans="3:21">
      <c r="C659" s="23" t="s">
        <v>1840</v>
      </c>
      <c r="D659" s="23" t="s">
        <v>1841</v>
      </c>
      <c r="E659" s="61">
        <v>44552</v>
      </c>
      <c r="F659" s="23" t="s">
        <v>1069</v>
      </c>
      <c r="Q659" s="23" t="s">
        <v>1038</v>
      </c>
    </row>
    <row r="660" spans="3:21">
      <c r="C660" s="23" t="s">
        <v>1842</v>
      </c>
      <c r="D660" s="23" t="s">
        <v>1843</v>
      </c>
      <c r="E660" s="61">
        <v>44511</v>
      </c>
      <c r="F660" s="23" t="s">
        <v>1757</v>
      </c>
      <c r="U660" s="23" t="s">
        <v>1041</v>
      </c>
    </row>
    <row r="661" spans="3:21">
      <c r="C661" s="23" t="s">
        <v>1842</v>
      </c>
      <c r="D661" s="23" t="s">
        <v>1844</v>
      </c>
      <c r="E661" s="61">
        <v>44215</v>
      </c>
      <c r="F661" s="23" t="s">
        <v>1253</v>
      </c>
      <c r="U661" s="23" t="s">
        <v>1041</v>
      </c>
    </row>
    <row r="662" spans="3:21">
      <c r="C662" s="23" t="s">
        <v>1842</v>
      </c>
      <c r="D662" s="23" t="s">
        <v>1844</v>
      </c>
      <c r="E662" s="61">
        <v>44215</v>
      </c>
      <c r="F662" s="23" t="s">
        <v>1253</v>
      </c>
      <c r="Q662" s="23" t="s">
        <v>1038</v>
      </c>
    </row>
    <row r="663" spans="3:21">
      <c r="C663" s="23" t="s">
        <v>1845</v>
      </c>
      <c r="D663" s="23" t="s">
        <v>1846</v>
      </c>
      <c r="E663" s="61">
        <v>44693</v>
      </c>
      <c r="F663" s="23" t="s">
        <v>1064</v>
      </c>
      <c r="U663" s="23" t="s">
        <v>1041</v>
      </c>
    </row>
    <row r="664" spans="3:21">
      <c r="C664" s="23" t="s">
        <v>1847</v>
      </c>
      <c r="D664" s="23" t="s">
        <v>1848</v>
      </c>
      <c r="E664" s="61">
        <v>44672</v>
      </c>
      <c r="F664" s="23" t="s">
        <v>1207</v>
      </c>
      <c r="U664" s="23" t="s">
        <v>1041</v>
      </c>
    </row>
    <row r="665" spans="3:21">
      <c r="C665" s="23" t="s">
        <v>1849</v>
      </c>
      <c r="D665" s="23" t="s">
        <v>1053</v>
      </c>
      <c r="G665" s="23" t="s">
        <v>1029</v>
      </c>
    </row>
    <row r="666" spans="3:21">
      <c r="C666" s="23" t="s">
        <v>1850</v>
      </c>
      <c r="D666" s="23" t="s">
        <v>1851</v>
      </c>
      <c r="E666" s="61">
        <v>44411</v>
      </c>
      <c r="F666" s="23" t="s">
        <v>1852</v>
      </c>
      <c r="Q666" s="23" t="s">
        <v>1038</v>
      </c>
    </row>
    <row r="667" spans="3:21">
      <c r="C667" s="23" t="s">
        <v>1853</v>
      </c>
      <c r="D667" s="23" t="s">
        <v>1854</v>
      </c>
      <c r="E667" s="61">
        <v>42823</v>
      </c>
      <c r="F667" s="23" t="s">
        <v>1855</v>
      </c>
      <c r="J667" s="23" t="s">
        <v>1044</v>
      </c>
    </row>
    <row r="668" spans="3:21">
      <c r="C668" s="23" t="s">
        <v>1856</v>
      </c>
      <c r="D668" s="23" t="s">
        <v>1857</v>
      </c>
      <c r="E668" s="61">
        <v>44394</v>
      </c>
      <c r="F668" s="23" t="s">
        <v>1069</v>
      </c>
      <c r="U668" s="23" t="s">
        <v>1041</v>
      </c>
    </row>
    <row r="669" spans="3:21">
      <c r="C669" s="23" t="s">
        <v>1858</v>
      </c>
      <c r="D669" s="23" t="s">
        <v>1859</v>
      </c>
      <c r="E669" s="61">
        <v>44322</v>
      </c>
      <c r="F669" s="23" t="s">
        <v>1860</v>
      </c>
      <c r="R669" s="23" t="s">
        <v>1039</v>
      </c>
    </row>
    <row r="670" spans="3:21">
      <c r="C670" s="23" t="s">
        <v>1858</v>
      </c>
      <c r="D670" s="23" t="s">
        <v>1859</v>
      </c>
      <c r="E670" s="61">
        <v>44322</v>
      </c>
      <c r="F670" s="23" t="s">
        <v>1860</v>
      </c>
      <c r="Q670" s="23" t="s">
        <v>1038</v>
      </c>
    </row>
    <row r="671" spans="3:21">
      <c r="C671" s="23" t="s">
        <v>1858</v>
      </c>
      <c r="D671" s="23" t="s">
        <v>1861</v>
      </c>
      <c r="E671" s="61">
        <v>44242</v>
      </c>
      <c r="F671" s="23" t="s">
        <v>1069</v>
      </c>
      <c r="Q671" s="23" t="s">
        <v>1038</v>
      </c>
    </row>
    <row r="672" spans="3:21">
      <c r="C672" s="23" t="s">
        <v>1862</v>
      </c>
      <c r="D672" s="23" t="s">
        <v>1863</v>
      </c>
      <c r="E672" s="61">
        <v>44096</v>
      </c>
      <c r="F672" s="23" t="s">
        <v>1101</v>
      </c>
      <c r="R672" s="23" t="s">
        <v>1039</v>
      </c>
    </row>
    <row r="673" spans="3:21">
      <c r="C673" s="23" t="s">
        <v>1862</v>
      </c>
      <c r="D673" s="23" t="s">
        <v>1863</v>
      </c>
      <c r="E673" s="61">
        <v>44096</v>
      </c>
      <c r="F673" s="23" t="s">
        <v>1101</v>
      </c>
      <c r="Q673" s="23" t="s">
        <v>1038</v>
      </c>
    </row>
    <row r="674" spans="3:21">
      <c r="C674" s="23" t="s">
        <v>1864</v>
      </c>
      <c r="D674" s="23" t="s">
        <v>1865</v>
      </c>
      <c r="E674" s="61">
        <v>44495</v>
      </c>
      <c r="F674" s="23" t="s">
        <v>1120</v>
      </c>
      <c r="Q674" s="23" t="s">
        <v>1038</v>
      </c>
    </row>
    <row r="675" spans="3:21">
      <c r="C675" s="23" t="s">
        <v>1866</v>
      </c>
      <c r="D675" s="23" t="s">
        <v>1053</v>
      </c>
      <c r="H675" s="23" t="s">
        <v>1030</v>
      </c>
    </row>
    <row r="676" spans="3:21">
      <c r="C676" s="23" t="s">
        <v>1866</v>
      </c>
      <c r="D676" s="23" t="s">
        <v>1867</v>
      </c>
      <c r="E676" s="61">
        <v>44720</v>
      </c>
      <c r="F676" s="23" t="s">
        <v>1104</v>
      </c>
      <c r="Q676" s="23" t="s">
        <v>1038</v>
      </c>
    </row>
    <row r="677" spans="3:21">
      <c r="C677" s="23" t="s">
        <v>1866</v>
      </c>
      <c r="D677" s="23" t="s">
        <v>1868</v>
      </c>
      <c r="E677" s="61">
        <v>44391</v>
      </c>
      <c r="F677" s="23" t="s">
        <v>1069</v>
      </c>
      <c r="Q677" s="23" t="s">
        <v>1038</v>
      </c>
    </row>
    <row r="678" spans="3:21">
      <c r="C678" s="23" t="s">
        <v>1869</v>
      </c>
      <c r="D678" s="23" t="s">
        <v>1870</v>
      </c>
      <c r="E678" s="61">
        <v>44657</v>
      </c>
      <c r="F678" s="23" t="s">
        <v>1667</v>
      </c>
      <c r="P678" s="23" t="s">
        <v>1037</v>
      </c>
      <c r="R678" s="23" t="s">
        <v>1039</v>
      </c>
    </row>
    <row r="679" spans="3:21">
      <c r="C679" s="23" t="s">
        <v>1869</v>
      </c>
      <c r="D679" s="23" t="s">
        <v>1871</v>
      </c>
      <c r="E679" s="61">
        <v>44474</v>
      </c>
      <c r="F679" s="23" t="s">
        <v>1872</v>
      </c>
      <c r="P679" s="23" t="s">
        <v>1037</v>
      </c>
      <c r="R679" s="23" t="s">
        <v>1039</v>
      </c>
    </row>
    <row r="680" spans="3:21">
      <c r="C680" s="23" t="s">
        <v>1873</v>
      </c>
      <c r="D680" s="23" t="s">
        <v>1874</v>
      </c>
      <c r="E680" s="61">
        <v>44096</v>
      </c>
      <c r="F680" s="23" t="s">
        <v>1101</v>
      </c>
      <c r="R680" s="23" t="s">
        <v>1039</v>
      </c>
    </row>
    <row r="681" spans="3:21">
      <c r="C681" s="23" t="s">
        <v>1873</v>
      </c>
      <c r="D681" s="23" t="s">
        <v>1874</v>
      </c>
      <c r="E681" s="61">
        <v>44096</v>
      </c>
      <c r="F681" s="23" t="s">
        <v>1101</v>
      </c>
      <c r="Q681" s="23" t="s">
        <v>1038</v>
      </c>
    </row>
    <row r="682" spans="3:21">
      <c r="C682" s="23" t="s">
        <v>1873</v>
      </c>
      <c r="D682" s="23" t="s">
        <v>1874</v>
      </c>
      <c r="E682" s="61">
        <v>43656</v>
      </c>
      <c r="F682" s="23" t="s">
        <v>1269</v>
      </c>
      <c r="Q682" s="23" t="s">
        <v>1038</v>
      </c>
    </row>
    <row r="683" spans="3:21">
      <c r="C683" s="23" t="s">
        <v>628</v>
      </c>
      <c r="D683" s="23" t="s">
        <v>1053</v>
      </c>
      <c r="G683" s="23" t="s">
        <v>1029</v>
      </c>
    </row>
    <row r="684" spans="3:21">
      <c r="C684" s="23" t="s">
        <v>628</v>
      </c>
      <c r="D684" s="23" t="s">
        <v>1875</v>
      </c>
      <c r="E684" s="61">
        <v>44356</v>
      </c>
      <c r="F684" s="23" t="s">
        <v>1876</v>
      </c>
      <c r="G684" s="23" t="s">
        <v>1029</v>
      </c>
      <c r="U684" s="23" t="s">
        <v>1041</v>
      </c>
    </row>
    <row r="685" spans="3:21">
      <c r="C685" s="23" t="s">
        <v>1877</v>
      </c>
      <c r="D685" s="23" t="s">
        <v>1878</v>
      </c>
      <c r="E685" s="61">
        <v>44470</v>
      </c>
      <c r="F685" s="23" t="s">
        <v>1258</v>
      </c>
      <c r="U685" s="23" t="s">
        <v>1041</v>
      </c>
    </row>
    <row r="686" spans="3:21">
      <c r="C686" s="23" t="s">
        <v>1879</v>
      </c>
      <c r="D686" s="23" t="s">
        <v>1018</v>
      </c>
      <c r="G686" s="23" t="s">
        <v>1029</v>
      </c>
    </row>
    <row r="687" spans="3:21">
      <c r="C687" s="23" t="s">
        <v>1880</v>
      </c>
      <c r="D687" s="23" t="s">
        <v>1881</v>
      </c>
      <c r="E687" s="61">
        <v>44489</v>
      </c>
      <c r="F687" s="23" t="s">
        <v>1882</v>
      </c>
      <c r="U687" s="23" t="s">
        <v>1041</v>
      </c>
    </row>
    <row r="688" spans="3:21">
      <c r="C688" s="23" t="s">
        <v>1883</v>
      </c>
      <c r="D688" s="23" t="s">
        <v>1018</v>
      </c>
      <c r="S688" s="23" t="s">
        <v>1040</v>
      </c>
    </row>
    <row r="689" spans="3:21">
      <c r="C689" s="23" t="s">
        <v>1884</v>
      </c>
      <c r="D689" s="23" t="s">
        <v>1885</v>
      </c>
      <c r="E689" s="61">
        <v>44627</v>
      </c>
      <c r="F689" s="23" t="s">
        <v>1064</v>
      </c>
      <c r="J689" s="23" t="s">
        <v>1044</v>
      </c>
      <c r="U689" s="23" t="s">
        <v>1041</v>
      </c>
    </row>
    <row r="690" spans="3:21">
      <c r="C690" s="23" t="s">
        <v>1886</v>
      </c>
      <c r="D690" s="23" t="s">
        <v>1887</v>
      </c>
      <c r="E690" s="61">
        <v>43348</v>
      </c>
      <c r="F690" s="23" t="s">
        <v>1046</v>
      </c>
      <c r="R690" s="23" t="s">
        <v>1039</v>
      </c>
      <c r="U690" s="23" t="s">
        <v>1041</v>
      </c>
    </row>
    <row r="691" spans="3:21">
      <c r="C691" s="23" t="s">
        <v>1888</v>
      </c>
      <c r="D691" s="23" t="s">
        <v>1889</v>
      </c>
      <c r="E691" s="61">
        <v>43563</v>
      </c>
      <c r="F691" s="23" t="s">
        <v>1269</v>
      </c>
      <c r="J691" s="23" t="s">
        <v>1044</v>
      </c>
    </row>
    <row r="692" spans="3:21">
      <c r="C692" s="23" t="s">
        <v>1890</v>
      </c>
      <c r="D692" s="23" t="s">
        <v>1891</v>
      </c>
      <c r="E692" s="61">
        <v>44509</v>
      </c>
      <c r="F692" s="23" t="s">
        <v>1120</v>
      </c>
      <c r="U692" s="23" t="s">
        <v>1041</v>
      </c>
    </row>
    <row r="693" spans="3:21">
      <c r="C693" s="23" t="s">
        <v>1892</v>
      </c>
      <c r="D693" s="23" t="s">
        <v>1893</v>
      </c>
      <c r="E693" s="61">
        <v>44612</v>
      </c>
      <c r="F693" s="23" t="s">
        <v>1342</v>
      </c>
      <c r="Q693" s="23" t="s">
        <v>1038</v>
      </c>
    </row>
    <row r="694" spans="3:21">
      <c r="C694" s="23" t="s">
        <v>1894</v>
      </c>
      <c r="D694" s="23" t="s">
        <v>1425</v>
      </c>
      <c r="G694" s="23" t="s">
        <v>1029</v>
      </c>
    </row>
    <row r="695" spans="3:21">
      <c r="C695" s="23" t="s">
        <v>1895</v>
      </c>
      <c r="D695" s="23" t="s">
        <v>1896</v>
      </c>
      <c r="E695" s="61">
        <v>44133</v>
      </c>
      <c r="F695" s="23" t="s">
        <v>1329</v>
      </c>
      <c r="Q695" s="23" t="s">
        <v>1038</v>
      </c>
    </row>
    <row r="696" spans="3:21">
      <c r="C696" s="23" t="s">
        <v>1897</v>
      </c>
      <c r="D696" s="23" t="s">
        <v>1898</v>
      </c>
      <c r="E696" s="61">
        <v>44476</v>
      </c>
      <c r="F696" s="23" t="s">
        <v>1111</v>
      </c>
      <c r="J696" s="23" t="s">
        <v>1044</v>
      </c>
    </row>
    <row r="697" spans="3:21">
      <c r="C697" s="23" t="s">
        <v>1899</v>
      </c>
      <c r="D697" s="23" t="s">
        <v>1900</v>
      </c>
      <c r="E697" s="61">
        <v>43496</v>
      </c>
      <c r="F697" s="23" t="s">
        <v>1187</v>
      </c>
      <c r="J697" s="23" t="s">
        <v>1044</v>
      </c>
    </row>
    <row r="698" spans="3:21">
      <c r="C698" s="23" t="s">
        <v>1901</v>
      </c>
      <c r="D698" s="23" t="s">
        <v>1902</v>
      </c>
      <c r="E698" s="61">
        <v>43889</v>
      </c>
      <c r="F698" s="23" t="s">
        <v>1069</v>
      </c>
      <c r="U698" s="23" t="s">
        <v>1041</v>
      </c>
    </row>
    <row r="699" spans="3:21">
      <c r="C699" s="23" t="s">
        <v>1901</v>
      </c>
      <c r="D699" s="23" t="s">
        <v>1903</v>
      </c>
      <c r="E699" s="61">
        <v>43708</v>
      </c>
      <c r="F699" s="23" t="s">
        <v>1069</v>
      </c>
      <c r="U699" s="23" t="s">
        <v>1041</v>
      </c>
    </row>
    <row r="700" spans="3:21">
      <c r="C700" s="23" t="s">
        <v>1904</v>
      </c>
      <c r="D700" s="23" t="s">
        <v>1905</v>
      </c>
      <c r="E700" s="61">
        <v>43131</v>
      </c>
      <c r="F700" s="23" t="s">
        <v>1110</v>
      </c>
      <c r="J700" s="23" t="s">
        <v>1044</v>
      </c>
      <c r="U700" s="23" t="s">
        <v>1041</v>
      </c>
    </row>
    <row r="701" spans="3:21">
      <c r="C701" s="23" t="s">
        <v>1904</v>
      </c>
      <c r="D701" s="23" t="s">
        <v>1906</v>
      </c>
      <c r="E701" s="61">
        <v>44279</v>
      </c>
      <c r="F701" s="23" t="s">
        <v>1907</v>
      </c>
      <c r="J701" s="23" t="s">
        <v>1044</v>
      </c>
      <c r="R701" s="23" t="s">
        <v>1039</v>
      </c>
    </row>
    <row r="702" spans="3:21">
      <c r="C702" s="23" t="s">
        <v>1904</v>
      </c>
      <c r="D702" s="23" t="s">
        <v>1908</v>
      </c>
      <c r="E702" s="61">
        <v>43401</v>
      </c>
      <c r="F702" s="23" t="s">
        <v>1207</v>
      </c>
      <c r="J702" s="23" t="s">
        <v>1044</v>
      </c>
      <c r="R702" s="23" t="s">
        <v>1039</v>
      </c>
    </row>
    <row r="703" spans="3:21">
      <c r="C703" s="23" t="s">
        <v>1909</v>
      </c>
      <c r="D703" s="23" t="s">
        <v>1910</v>
      </c>
      <c r="E703" s="61">
        <v>43034</v>
      </c>
      <c r="F703" s="23" t="s">
        <v>1072</v>
      </c>
      <c r="J703" s="23" t="s">
        <v>1044</v>
      </c>
    </row>
    <row r="704" spans="3:21">
      <c r="C704" s="23" t="s">
        <v>1911</v>
      </c>
      <c r="D704" s="23" t="s">
        <v>1912</v>
      </c>
      <c r="E704" s="61">
        <v>44735</v>
      </c>
      <c r="F704" s="23" t="s">
        <v>1069</v>
      </c>
      <c r="J704" s="23" t="s">
        <v>1044</v>
      </c>
    </row>
    <row r="705" spans="3:21">
      <c r="C705" s="23" t="s">
        <v>1913</v>
      </c>
      <c r="D705" s="23" t="s">
        <v>1914</v>
      </c>
      <c r="E705" s="61">
        <v>44531</v>
      </c>
      <c r="F705" s="23" t="s">
        <v>1104</v>
      </c>
      <c r="U705" s="23" t="s">
        <v>1041</v>
      </c>
    </row>
    <row r="706" spans="3:21">
      <c r="C706" s="23" t="s">
        <v>1915</v>
      </c>
      <c r="D706" s="23" t="s">
        <v>1916</v>
      </c>
      <c r="E706" s="61">
        <v>44621</v>
      </c>
      <c r="F706" s="23" t="s">
        <v>1917</v>
      </c>
      <c r="J706" s="23" t="s">
        <v>1044</v>
      </c>
    </row>
    <row r="707" spans="3:21">
      <c r="C707" s="23" t="s">
        <v>1918</v>
      </c>
      <c r="D707" s="23" t="s">
        <v>1919</v>
      </c>
      <c r="E707" s="61">
        <v>44603</v>
      </c>
      <c r="F707" s="23" t="s">
        <v>1101</v>
      </c>
      <c r="J707" s="23" t="s">
        <v>1044</v>
      </c>
    </row>
    <row r="708" spans="3:21">
      <c r="C708" s="23" t="s">
        <v>1920</v>
      </c>
      <c r="D708" s="23" t="s">
        <v>1921</v>
      </c>
      <c r="E708" s="61">
        <v>44629</v>
      </c>
      <c r="F708" s="23" t="s">
        <v>1111</v>
      </c>
      <c r="J708" s="23" t="s">
        <v>1044</v>
      </c>
    </row>
    <row r="709" spans="3:21">
      <c r="C709" s="23" t="s">
        <v>1922</v>
      </c>
      <c r="D709" s="23" t="s">
        <v>1923</v>
      </c>
      <c r="E709" s="61">
        <v>44363</v>
      </c>
      <c r="F709" s="23" t="s">
        <v>1924</v>
      </c>
      <c r="J709" s="23" t="s">
        <v>1044</v>
      </c>
    </row>
    <row r="710" spans="3:21">
      <c r="C710" s="23" t="s">
        <v>1922</v>
      </c>
      <c r="D710" s="23" t="s">
        <v>1923</v>
      </c>
      <c r="E710" s="61">
        <v>44363</v>
      </c>
      <c r="F710" s="23" t="s">
        <v>1924</v>
      </c>
      <c r="U710" s="23" t="s">
        <v>1041</v>
      </c>
    </row>
    <row r="711" spans="3:21">
      <c r="C711" s="23" t="s">
        <v>1922</v>
      </c>
      <c r="D711" s="23" t="s">
        <v>1925</v>
      </c>
      <c r="E711" s="61">
        <v>44197</v>
      </c>
      <c r="F711" s="23" t="s">
        <v>1061</v>
      </c>
      <c r="Q711" s="23" t="s">
        <v>1038</v>
      </c>
    </row>
    <row r="712" spans="3:21">
      <c r="C712" s="23" t="s">
        <v>1926</v>
      </c>
      <c r="D712" s="23" t="s">
        <v>1927</v>
      </c>
      <c r="E712" s="61">
        <v>43395</v>
      </c>
      <c r="F712" s="23" t="s">
        <v>1142</v>
      </c>
      <c r="J712" s="23" t="s">
        <v>1044</v>
      </c>
    </row>
    <row r="713" spans="3:21">
      <c r="C713" s="23" t="s">
        <v>740</v>
      </c>
      <c r="D713" s="23" t="s">
        <v>1928</v>
      </c>
      <c r="E713" s="61">
        <v>44180</v>
      </c>
      <c r="F713" s="23" t="s">
        <v>1049</v>
      </c>
      <c r="R713" s="23" t="s">
        <v>1039</v>
      </c>
    </row>
    <row r="714" spans="3:21">
      <c r="C714" s="23" t="s">
        <v>1929</v>
      </c>
      <c r="D714" s="23" t="s">
        <v>1930</v>
      </c>
      <c r="E714" s="61">
        <v>44448</v>
      </c>
      <c r="F714" s="23" t="s">
        <v>1064</v>
      </c>
      <c r="Q714" s="23" t="s">
        <v>1038</v>
      </c>
    </row>
    <row r="715" spans="3:21">
      <c r="C715" s="23" t="s">
        <v>1931</v>
      </c>
      <c r="D715" s="23" t="s">
        <v>1932</v>
      </c>
      <c r="E715" s="61">
        <v>44363</v>
      </c>
      <c r="F715" s="23" t="s">
        <v>1061</v>
      </c>
      <c r="U715" s="23" t="s">
        <v>1041</v>
      </c>
    </row>
    <row r="716" spans="3:21">
      <c r="C716" s="23" t="s">
        <v>1933</v>
      </c>
      <c r="D716" s="23" t="s">
        <v>1934</v>
      </c>
      <c r="E716" s="61">
        <v>43528</v>
      </c>
      <c r="F716" s="23" t="s">
        <v>1049</v>
      </c>
      <c r="J716" s="23" t="s">
        <v>1044</v>
      </c>
      <c r="R716" s="23" t="s">
        <v>1039</v>
      </c>
    </row>
    <row r="717" spans="3:21">
      <c r="C717" s="23" t="s">
        <v>1933</v>
      </c>
      <c r="D717" s="23" t="s">
        <v>1934</v>
      </c>
      <c r="E717" s="61">
        <v>43528</v>
      </c>
      <c r="F717" s="23" t="s">
        <v>1049</v>
      </c>
      <c r="Q717" s="23" t="s">
        <v>1038</v>
      </c>
    </row>
    <row r="718" spans="3:21">
      <c r="C718" s="23" t="s">
        <v>1935</v>
      </c>
      <c r="D718" s="23" t="s">
        <v>1936</v>
      </c>
      <c r="E718" s="61">
        <v>44459</v>
      </c>
      <c r="F718" s="23" t="s">
        <v>1101</v>
      </c>
      <c r="Q718" s="23" t="s">
        <v>1038</v>
      </c>
    </row>
    <row r="719" spans="3:21">
      <c r="C719" s="23" t="s">
        <v>1937</v>
      </c>
      <c r="D719" s="23" t="s">
        <v>1938</v>
      </c>
      <c r="E719" s="61">
        <v>43151</v>
      </c>
      <c r="F719" s="23" t="s">
        <v>1069</v>
      </c>
      <c r="J719" s="23" t="s">
        <v>1044</v>
      </c>
    </row>
    <row r="720" spans="3:21">
      <c r="C720" s="23" t="s">
        <v>1939</v>
      </c>
      <c r="D720" s="23" t="s">
        <v>1940</v>
      </c>
      <c r="E720" s="61">
        <v>44420</v>
      </c>
      <c r="F720" s="23" t="s">
        <v>1606</v>
      </c>
      <c r="R720" s="23" t="s">
        <v>1039</v>
      </c>
    </row>
    <row r="721" spans="3:21">
      <c r="C721" s="23" t="s">
        <v>1939</v>
      </c>
      <c r="D721" s="23" t="s">
        <v>1941</v>
      </c>
      <c r="E721" s="61">
        <v>44203</v>
      </c>
      <c r="F721" s="23" t="s">
        <v>1095</v>
      </c>
      <c r="R721" s="23" t="s">
        <v>1039</v>
      </c>
    </row>
    <row r="722" spans="3:21">
      <c r="C722" s="23" t="s">
        <v>1939</v>
      </c>
      <c r="D722" s="23" t="s">
        <v>1942</v>
      </c>
      <c r="E722" s="61">
        <v>43836</v>
      </c>
      <c r="F722" s="23" t="s">
        <v>1072</v>
      </c>
      <c r="Q722" s="23" t="s">
        <v>1038</v>
      </c>
    </row>
    <row r="723" spans="3:21">
      <c r="C723" s="23" t="s">
        <v>798</v>
      </c>
      <c r="D723" s="23" t="s">
        <v>1943</v>
      </c>
      <c r="E723" s="61">
        <v>44222</v>
      </c>
      <c r="F723" s="23" t="s">
        <v>1155</v>
      </c>
      <c r="J723" s="23" t="s">
        <v>1044</v>
      </c>
    </row>
    <row r="724" spans="3:21">
      <c r="C724" s="23" t="s">
        <v>798</v>
      </c>
      <c r="D724" s="23" t="s">
        <v>1944</v>
      </c>
      <c r="E724" s="61">
        <v>43341</v>
      </c>
      <c r="F724" s="23" t="s">
        <v>1067</v>
      </c>
      <c r="U724" s="23" t="s">
        <v>1041</v>
      </c>
    </row>
    <row r="725" spans="3:21">
      <c r="C725" s="23" t="s">
        <v>1945</v>
      </c>
      <c r="D725" s="23" t="s">
        <v>1946</v>
      </c>
      <c r="E725" s="61">
        <v>43585</v>
      </c>
      <c r="F725" s="23" t="s">
        <v>1182</v>
      </c>
      <c r="J725" s="23" t="s">
        <v>1044</v>
      </c>
    </row>
    <row r="726" spans="3:21">
      <c r="C726" s="23" t="s">
        <v>1947</v>
      </c>
      <c r="D726" s="23" t="s">
        <v>1948</v>
      </c>
      <c r="E726" s="61">
        <v>44726</v>
      </c>
      <c r="F726" s="23" t="s">
        <v>1949</v>
      </c>
      <c r="R726" s="23" t="s">
        <v>1039</v>
      </c>
    </row>
    <row r="727" spans="3:21">
      <c r="C727" s="23" t="s">
        <v>1950</v>
      </c>
      <c r="D727" s="23" t="s">
        <v>1951</v>
      </c>
      <c r="E727" s="61">
        <v>44166</v>
      </c>
      <c r="F727" s="23" t="s">
        <v>1182</v>
      </c>
      <c r="U727" s="23" t="s">
        <v>1041</v>
      </c>
    </row>
    <row r="728" spans="3:21">
      <c r="C728" s="23" t="s">
        <v>1952</v>
      </c>
      <c r="D728" s="23" t="s">
        <v>1953</v>
      </c>
      <c r="E728" s="61">
        <v>44399</v>
      </c>
      <c r="F728" s="23" t="s">
        <v>1169</v>
      </c>
      <c r="R728" s="23" t="s">
        <v>1039</v>
      </c>
      <c r="U728" s="23" t="s">
        <v>1041</v>
      </c>
    </row>
    <row r="729" spans="3:21">
      <c r="C729" s="23" t="s">
        <v>1954</v>
      </c>
      <c r="D729" s="23" t="s">
        <v>1955</v>
      </c>
      <c r="E729" s="61">
        <v>43160</v>
      </c>
      <c r="F729" s="23" t="s">
        <v>1956</v>
      </c>
      <c r="J729" s="23" t="s">
        <v>1044</v>
      </c>
    </row>
    <row r="730" spans="3:21">
      <c r="C730" s="23" t="s">
        <v>1957</v>
      </c>
      <c r="D730" s="23" t="s">
        <v>1958</v>
      </c>
      <c r="E730" s="61">
        <v>43670</v>
      </c>
      <c r="F730" s="23" t="s">
        <v>1069</v>
      </c>
      <c r="J730" s="23" t="s">
        <v>1044</v>
      </c>
    </row>
    <row r="731" spans="3:21">
      <c r="C731" s="23" t="s">
        <v>1959</v>
      </c>
      <c r="D731" s="23" t="s">
        <v>1960</v>
      </c>
      <c r="E731" s="61">
        <v>43221</v>
      </c>
      <c r="F731" s="23" t="s">
        <v>1309</v>
      </c>
      <c r="U731" s="23" t="s">
        <v>1041</v>
      </c>
    </row>
    <row r="732" spans="3:21">
      <c r="C732" s="23" t="s">
        <v>1961</v>
      </c>
      <c r="D732" s="23" t="s">
        <v>1962</v>
      </c>
      <c r="E732" s="61">
        <v>43566</v>
      </c>
      <c r="F732" s="23" t="s">
        <v>1082</v>
      </c>
      <c r="J732" s="23" t="s">
        <v>1044</v>
      </c>
    </row>
    <row r="733" spans="3:21">
      <c r="C733" s="23" t="s">
        <v>1963</v>
      </c>
      <c r="D733" s="23" t="s">
        <v>1964</v>
      </c>
      <c r="E733" s="61">
        <v>43866</v>
      </c>
      <c r="F733" s="23" t="s">
        <v>1924</v>
      </c>
      <c r="J733" s="23" t="s">
        <v>1044</v>
      </c>
    </row>
    <row r="734" spans="3:21">
      <c r="C734" s="23" t="s">
        <v>1965</v>
      </c>
      <c r="D734" s="23" t="s">
        <v>1966</v>
      </c>
      <c r="E734" s="61">
        <v>43243</v>
      </c>
      <c r="F734" s="23" t="s">
        <v>1101</v>
      </c>
      <c r="J734" s="23" t="s">
        <v>1044</v>
      </c>
    </row>
    <row r="735" spans="3:21">
      <c r="C735" s="23" t="s">
        <v>1967</v>
      </c>
      <c r="D735" s="23" t="s">
        <v>1968</v>
      </c>
      <c r="E735" s="61">
        <v>44362</v>
      </c>
      <c r="F735" s="23" t="s">
        <v>1969</v>
      </c>
      <c r="U735" s="23" t="s">
        <v>1041</v>
      </c>
    </row>
    <row r="736" spans="3:21">
      <c r="C736" s="23" t="s">
        <v>1970</v>
      </c>
      <c r="D736" s="23" t="s">
        <v>1971</v>
      </c>
      <c r="E736" s="61">
        <v>44357</v>
      </c>
      <c r="F736" s="23" t="s">
        <v>1972</v>
      </c>
      <c r="J736" s="23" t="s">
        <v>1044</v>
      </c>
    </row>
    <row r="737" spans="3:21">
      <c r="C737" s="23" t="s">
        <v>1973</v>
      </c>
      <c r="D737" s="23" t="s">
        <v>1974</v>
      </c>
      <c r="E737" s="61">
        <v>43002</v>
      </c>
      <c r="F737" s="23" t="s">
        <v>1046</v>
      </c>
      <c r="J737" s="23" t="s">
        <v>1044</v>
      </c>
    </row>
    <row r="738" spans="3:21">
      <c r="C738" s="23" t="s">
        <v>1975</v>
      </c>
      <c r="D738" s="23" t="s">
        <v>1976</v>
      </c>
      <c r="E738" s="61">
        <v>43031</v>
      </c>
      <c r="F738" s="23" t="s">
        <v>1977</v>
      </c>
      <c r="J738" s="23" t="s">
        <v>1044</v>
      </c>
    </row>
    <row r="739" spans="3:21">
      <c r="C739" s="23" t="s">
        <v>642</v>
      </c>
      <c r="D739" s="23" t="s">
        <v>1978</v>
      </c>
      <c r="E739" s="61">
        <v>44050</v>
      </c>
      <c r="F739" s="23" t="s">
        <v>1232</v>
      </c>
      <c r="R739" s="23" t="s">
        <v>1039</v>
      </c>
    </row>
    <row r="740" spans="3:21">
      <c r="C740" s="23" t="s">
        <v>1979</v>
      </c>
      <c r="D740" s="23" t="s">
        <v>1980</v>
      </c>
      <c r="E740" s="61">
        <v>44769</v>
      </c>
      <c r="F740" s="23" t="s">
        <v>1397</v>
      </c>
      <c r="J740" s="23" t="s">
        <v>1044</v>
      </c>
    </row>
    <row r="741" spans="3:21">
      <c r="C741" s="23" t="s">
        <v>1981</v>
      </c>
      <c r="D741" s="23" t="s">
        <v>1982</v>
      </c>
      <c r="E741" s="61">
        <v>44642</v>
      </c>
      <c r="F741" s="23" t="s">
        <v>1138</v>
      </c>
      <c r="U741" s="23" t="s">
        <v>1041</v>
      </c>
    </row>
    <row r="742" spans="3:21">
      <c r="C742" s="23" t="s">
        <v>1983</v>
      </c>
      <c r="D742" s="23" t="s">
        <v>1984</v>
      </c>
      <c r="E742" s="61">
        <v>43739</v>
      </c>
      <c r="F742" s="23" t="s">
        <v>1197</v>
      </c>
      <c r="U742" s="23" t="s">
        <v>1041</v>
      </c>
    </row>
    <row r="743" spans="3:21">
      <c r="C743" s="23" t="s">
        <v>1985</v>
      </c>
      <c r="D743" s="23" t="s">
        <v>1986</v>
      </c>
      <c r="E743" s="61">
        <v>44398</v>
      </c>
      <c r="F743" s="23" t="s">
        <v>1104</v>
      </c>
      <c r="U743" s="23" t="s">
        <v>1041</v>
      </c>
    </row>
    <row r="744" spans="3:21">
      <c r="C744" s="23" t="s">
        <v>1987</v>
      </c>
      <c r="D744" s="23" t="s">
        <v>1988</v>
      </c>
      <c r="E744" s="61">
        <v>44620</v>
      </c>
      <c r="F744" s="23" t="s">
        <v>1135</v>
      </c>
      <c r="J744" s="23" t="s">
        <v>1044</v>
      </c>
    </row>
    <row r="745" spans="3:21">
      <c r="C745" s="23" t="s">
        <v>1989</v>
      </c>
      <c r="D745" s="23" t="s">
        <v>1990</v>
      </c>
      <c r="E745" s="61">
        <v>44406</v>
      </c>
      <c r="F745" s="23" t="s">
        <v>1155</v>
      </c>
      <c r="J745" s="23" t="s">
        <v>1044</v>
      </c>
    </row>
    <row r="746" spans="3:21">
      <c r="C746" s="23" t="s">
        <v>1989</v>
      </c>
      <c r="D746" s="23" t="s">
        <v>1991</v>
      </c>
      <c r="E746" s="61">
        <v>44195</v>
      </c>
      <c r="F746" s="23" t="s">
        <v>1336</v>
      </c>
      <c r="J746" s="23" t="s">
        <v>1044</v>
      </c>
    </row>
    <row r="747" spans="3:21">
      <c r="C747" s="23" t="s">
        <v>1992</v>
      </c>
      <c r="D747" s="23" t="s">
        <v>1993</v>
      </c>
      <c r="E747" s="61">
        <v>43369</v>
      </c>
      <c r="F747" s="23" t="s">
        <v>1155</v>
      </c>
      <c r="J747" s="23" t="s">
        <v>1044</v>
      </c>
    </row>
    <row r="748" spans="3:21">
      <c r="C748" s="23" t="s">
        <v>1992</v>
      </c>
      <c r="D748" s="23" t="s">
        <v>1994</v>
      </c>
      <c r="E748" s="61">
        <v>43326</v>
      </c>
      <c r="F748" s="23" t="s">
        <v>1069</v>
      </c>
      <c r="J748" s="23" t="s">
        <v>1044</v>
      </c>
    </row>
    <row r="749" spans="3:21">
      <c r="C749" s="23" t="s">
        <v>1992</v>
      </c>
      <c r="D749" s="23" t="s">
        <v>1995</v>
      </c>
      <c r="E749" s="61">
        <v>42325</v>
      </c>
      <c r="F749" s="23" t="s">
        <v>1239</v>
      </c>
      <c r="J749" s="23" t="s">
        <v>1044</v>
      </c>
    </row>
    <row r="750" spans="3:21">
      <c r="C750" s="23" t="s">
        <v>1992</v>
      </c>
      <c r="D750" s="23" t="s">
        <v>1996</v>
      </c>
      <c r="E750" s="61">
        <v>42123</v>
      </c>
      <c r="F750" s="23" t="s">
        <v>1182</v>
      </c>
      <c r="J750" s="23" t="s">
        <v>1044</v>
      </c>
    </row>
    <row r="751" spans="3:21">
      <c r="C751" s="23" t="s">
        <v>1997</v>
      </c>
      <c r="D751" s="23" t="s">
        <v>1998</v>
      </c>
      <c r="E751" s="61">
        <v>43740</v>
      </c>
      <c r="F751" s="23" t="s">
        <v>1072</v>
      </c>
      <c r="J751" s="23" t="s">
        <v>1044</v>
      </c>
    </row>
    <row r="752" spans="3:21">
      <c r="C752" s="23" t="s">
        <v>1999</v>
      </c>
      <c r="D752" s="23" t="s">
        <v>2000</v>
      </c>
      <c r="E752" s="61">
        <v>43473</v>
      </c>
      <c r="F752" s="23" t="s">
        <v>1069</v>
      </c>
      <c r="R752" s="23" t="s">
        <v>1039</v>
      </c>
    </row>
    <row r="753" spans="3:21">
      <c r="C753" s="23" t="s">
        <v>2001</v>
      </c>
      <c r="D753" s="23" t="s">
        <v>2002</v>
      </c>
      <c r="E753" s="61">
        <v>44547</v>
      </c>
      <c r="F753" s="23" t="s">
        <v>1110</v>
      </c>
      <c r="Q753" s="23" t="s">
        <v>1038</v>
      </c>
    </row>
    <row r="754" spans="3:21">
      <c r="C754" s="62" t="s">
        <v>2003</v>
      </c>
      <c r="D754" s="62" t="s">
        <v>2004</v>
      </c>
      <c r="E754" s="63">
        <v>44298</v>
      </c>
      <c r="F754" s="62" t="s">
        <v>1072</v>
      </c>
      <c r="J754" s="23" t="s">
        <v>1044</v>
      </c>
    </row>
    <row r="755" spans="3:21">
      <c r="C755" s="23" t="s">
        <v>2005</v>
      </c>
      <c r="D755" s="23" t="s">
        <v>1053</v>
      </c>
      <c r="G755" s="23" t="s">
        <v>1029</v>
      </c>
    </row>
    <row r="756" spans="3:21">
      <c r="C756" s="23" t="s">
        <v>2006</v>
      </c>
      <c r="D756" s="23" t="s">
        <v>2007</v>
      </c>
      <c r="E756" s="61">
        <v>44216</v>
      </c>
      <c r="F756" s="23" t="s">
        <v>1104</v>
      </c>
      <c r="J756" s="23" t="s">
        <v>1044</v>
      </c>
    </row>
    <row r="757" spans="3:21">
      <c r="C757" s="23" t="s">
        <v>881</v>
      </c>
      <c r="D757" s="23" t="s">
        <v>2008</v>
      </c>
      <c r="E757" s="61">
        <v>44089</v>
      </c>
      <c r="F757" s="23" t="s">
        <v>1064</v>
      </c>
      <c r="Q757" s="23" t="s">
        <v>1038</v>
      </c>
    </row>
    <row r="758" spans="3:21">
      <c r="C758" s="23" t="s">
        <v>2009</v>
      </c>
      <c r="D758" s="23" t="s">
        <v>1425</v>
      </c>
      <c r="G758" s="23" t="s">
        <v>1029</v>
      </c>
      <c r="P758" s="23" t="s">
        <v>1037</v>
      </c>
      <c r="S758" s="23" t="s">
        <v>1040</v>
      </c>
    </row>
    <row r="759" spans="3:21">
      <c r="C759" s="23" t="s">
        <v>2010</v>
      </c>
      <c r="D759" s="23" t="s">
        <v>2011</v>
      </c>
      <c r="E759" s="61">
        <v>44046</v>
      </c>
      <c r="F759" s="23" t="s">
        <v>1101</v>
      </c>
      <c r="J759" s="23" t="s">
        <v>1044</v>
      </c>
    </row>
    <row r="760" spans="3:21">
      <c r="C760" s="23" t="s">
        <v>2010</v>
      </c>
      <c r="D760" s="23" t="s">
        <v>2011</v>
      </c>
      <c r="E760" s="61">
        <v>43446</v>
      </c>
      <c r="F760" s="23" t="s">
        <v>1340</v>
      </c>
      <c r="J760" s="23" t="s">
        <v>1044</v>
      </c>
    </row>
    <row r="761" spans="3:21">
      <c r="C761" s="23" t="s">
        <v>2012</v>
      </c>
      <c r="D761" s="23" t="s">
        <v>2013</v>
      </c>
      <c r="E761" s="61">
        <v>41711</v>
      </c>
      <c r="F761" s="23" t="s">
        <v>1104</v>
      </c>
      <c r="J761" s="23" t="s">
        <v>1044</v>
      </c>
    </row>
    <row r="762" spans="3:21">
      <c r="C762" s="23" t="s">
        <v>2014</v>
      </c>
      <c r="D762" s="23" t="s">
        <v>1018</v>
      </c>
      <c r="S762" s="23" t="s">
        <v>1040</v>
      </c>
    </row>
    <row r="763" spans="3:21">
      <c r="C763" s="23" t="s">
        <v>2014</v>
      </c>
      <c r="D763" s="23" t="s">
        <v>2015</v>
      </c>
      <c r="E763" s="61">
        <v>44761</v>
      </c>
      <c r="F763" s="23" t="s">
        <v>2016</v>
      </c>
      <c r="Q763" s="23" t="s">
        <v>1038</v>
      </c>
    </row>
    <row r="764" spans="3:21">
      <c r="C764" s="23" t="s">
        <v>2017</v>
      </c>
      <c r="D764" s="23" t="s">
        <v>2018</v>
      </c>
      <c r="E764" s="61">
        <v>44465</v>
      </c>
      <c r="F764" s="23" t="s">
        <v>1046</v>
      </c>
      <c r="U764" s="23" t="s">
        <v>1041</v>
      </c>
    </row>
    <row r="765" spans="3:21">
      <c r="C765" s="23" t="s">
        <v>2017</v>
      </c>
      <c r="D765" s="23" t="s">
        <v>2019</v>
      </c>
      <c r="E765" s="61">
        <v>44070</v>
      </c>
      <c r="F765" s="23" t="s">
        <v>1182</v>
      </c>
      <c r="U765" s="23" t="s">
        <v>1041</v>
      </c>
    </row>
    <row r="766" spans="3:21">
      <c r="C766" s="23" t="s">
        <v>2020</v>
      </c>
      <c r="D766" s="23" t="s">
        <v>2021</v>
      </c>
      <c r="E766" s="61">
        <v>43960</v>
      </c>
      <c r="F766" s="23" t="s">
        <v>1069</v>
      </c>
      <c r="R766" s="23" t="s">
        <v>1039</v>
      </c>
    </row>
    <row r="767" spans="3:21">
      <c r="C767" s="23" t="s">
        <v>719</v>
      </c>
      <c r="D767" s="23" t="s">
        <v>2022</v>
      </c>
      <c r="E767" s="61">
        <v>42389</v>
      </c>
      <c r="F767" s="23" t="s">
        <v>1197</v>
      </c>
      <c r="J767" s="23" t="s">
        <v>1044</v>
      </c>
    </row>
    <row r="768" spans="3:21">
      <c r="C768" s="23" t="s">
        <v>2023</v>
      </c>
      <c r="D768" s="23" t="s">
        <v>2024</v>
      </c>
      <c r="E768" s="61">
        <v>44274</v>
      </c>
      <c r="F768" s="23" t="s">
        <v>1340</v>
      </c>
      <c r="R768" s="23" t="s">
        <v>1039</v>
      </c>
    </row>
    <row r="771" spans="3:3" s="12" customFormat="1">
      <c r="C771" s="12" t="s">
        <v>2025</v>
      </c>
    </row>
    <row r="772" spans="3:3">
      <c r="C772" s="16" t="s">
        <v>2026</v>
      </c>
    </row>
    <row r="773" spans="3:3">
      <c r="C773" s="16" t="s">
        <v>2027</v>
      </c>
    </row>
    <row r="774" spans="3:3">
      <c r="C774" s="16" t="s">
        <v>2028</v>
      </c>
    </row>
  </sheetData>
  <hyperlinks>
    <hyperlink ref="A1" location="Main!A1" display="Main" xr:uid="{8982A03C-150F-414C-A0FE-A6C24884E4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6A77-15E7-45AA-A822-E635F805B1B3}">
  <dimension ref="A1:R43"/>
  <sheetViews>
    <sheetView workbookViewId="0">
      <pane xSplit="3" ySplit="2" topLeftCell="D15" activePane="bottomRight" state="frozen"/>
      <selection pane="topRight" activeCell="D1" sqref="D1"/>
      <selection pane="bottomLeft" activeCell="A3" sqref="A3"/>
      <selection pane="bottomRight" activeCell="E47" sqref="E47"/>
    </sheetView>
  </sheetViews>
  <sheetFormatPr defaultRowHeight="14.5"/>
  <cols>
    <col min="4" max="4" width="13.7265625" bestFit="1" customWidth="1"/>
    <col min="5" max="5" width="21.36328125" customWidth="1"/>
  </cols>
  <sheetData>
    <row r="1" spans="1:16">
      <c r="A1" s="66" t="s">
        <v>2170</v>
      </c>
    </row>
    <row r="2" spans="1:16">
      <c r="B2" s="23" t="s">
        <v>36</v>
      </c>
      <c r="C2" s="23" t="s">
        <v>1</v>
      </c>
      <c r="D2" s="24" t="s">
        <v>2</v>
      </c>
      <c r="E2" s="24" t="s">
        <v>60</v>
      </c>
      <c r="F2" s="24" t="s">
        <v>61</v>
      </c>
      <c r="G2" s="24" t="s">
        <v>62</v>
      </c>
      <c r="H2" s="24" t="s">
        <v>172</v>
      </c>
      <c r="I2" s="24" t="s">
        <v>64</v>
      </c>
      <c r="J2" s="24" t="s">
        <v>65</v>
      </c>
      <c r="K2" s="24" t="s">
        <v>173</v>
      </c>
      <c r="L2" s="24" t="s">
        <v>174</v>
      </c>
      <c r="M2" s="24" t="s">
        <v>175</v>
      </c>
      <c r="N2" s="24" t="s">
        <v>176</v>
      </c>
      <c r="O2" s="24" t="s">
        <v>177</v>
      </c>
      <c r="P2" s="24" t="s">
        <v>158</v>
      </c>
    </row>
    <row r="3" spans="1:16">
      <c r="A3" s="23" t="e" vm="19">
        <v>#VALUE!</v>
      </c>
      <c r="B3" t="s">
        <v>178</v>
      </c>
      <c r="C3" s="23" t="s">
        <v>179</v>
      </c>
      <c r="D3" s="25" cm="1">
        <f t="array" ref="D3">_FV(A3,"Price")</f>
        <v>171.21</v>
      </c>
      <c r="E3" s="26">
        <f t="shared" ref="E3:E16" si="0">D3*H3</f>
        <v>2676736.5183000001</v>
      </c>
      <c r="F3" s="26">
        <v>56718</v>
      </c>
      <c r="G3" s="26">
        <v>2558353.94</v>
      </c>
      <c r="H3" s="26" cm="1">
        <f t="array" ref="H3">_FV(A3,"Shares outstanding",TRUE)/1000000</f>
        <v>15634.23</v>
      </c>
      <c r="I3" s="24" t="s">
        <v>180</v>
      </c>
      <c r="J3" s="27">
        <v>45050</v>
      </c>
      <c r="K3" s="30">
        <v>162.69801432678935</v>
      </c>
      <c r="L3" s="36">
        <v>-1.4070934875837215E-2</v>
      </c>
      <c r="M3" s="37">
        <v>7.4999999999999997E-2</v>
      </c>
      <c r="N3" s="37">
        <v>-0.01</v>
      </c>
      <c r="O3" s="37">
        <v>0</v>
      </c>
      <c r="P3" s="23">
        <v>1977</v>
      </c>
    </row>
    <row r="4" spans="1:16">
      <c r="A4" s="23" t="e" vm="20">
        <v>#VALUE!</v>
      </c>
      <c r="B4" s="23" t="s">
        <v>10</v>
      </c>
      <c r="C4" s="23" t="s">
        <v>181</v>
      </c>
      <c r="D4" s="32" cm="1">
        <f t="array" ref="D4">_FV(A4,"Price")</f>
        <v>68400</v>
      </c>
      <c r="E4" s="32">
        <f t="shared" si="0"/>
        <v>464618559.59999996</v>
      </c>
      <c r="F4" s="23"/>
      <c r="G4" s="23"/>
      <c r="H4" s="26" cm="1">
        <f t="array" ref="H4">_FV(A4,"Shares outstanding",TRUE)/1000000</f>
        <v>6792.6689999999999</v>
      </c>
      <c r="I4" s="23"/>
      <c r="J4" s="23"/>
      <c r="K4" s="23"/>
      <c r="L4" s="23"/>
      <c r="M4" s="23"/>
      <c r="N4" s="23"/>
      <c r="O4" s="23"/>
      <c r="P4" s="23"/>
    </row>
    <row r="5" spans="1:16">
      <c r="A5" s="23" t="e" vm="21">
        <v>#VALUE!</v>
      </c>
      <c r="B5" s="23" t="s">
        <v>182</v>
      </c>
      <c r="C5" s="23" t="s">
        <v>183</v>
      </c>
      <c r="D5" s="25" cm="1">
        <f t="array" ref="D5">_FV(A5,"Price")</f>
        <v>0.06</v>
      </c>
      <c r="E5" s="26" t="e" vm="22">
        <f t="shared" si="0"/>
        <v>#VALUE!</v>
      </c>
      <c r="F5" s="23"/>
      <c r="G5" s="23"/>
      <c r="H5" s="26" t="e" cm="1" vm="23">
        <f t="array" ref="H5">_FV(A5,"Shares outstanding",TRUE)/1000000</f>
        <v>#VALUE!</v>
      </c>
      <c r="I5" s="23"/>
      <c r="J5" s="23"/>
      <c r="K5" s="23"/>
      <c r="L5" s="23"/>
      <c r="M5" s="23"/>
      <c r="N5" s="23"/>
      <c r="O5" s="23"/>
      <c r="P5" s="23"/>
    </row>
    <row r="6" spans="1:16">
      <c r="A6" s="23" t="e" vm="24">
        <v>#VALUE!</v>
      </c>
      <c r="B6" s="23" t="s">
        <v>184</v>
      </c>
      <c r="C6" s="23" t="s">
        <v>185</v>
      </c>
      <c r="D6" s="25" cm="1">
        <f t="array" ref="D6">_FV(A6,"Price")</f>
        <v>202.91</v>
      </c>
      <c r="E6" s="26">
        <f t="shared" si="0"/>
        <v>46344.197597999999</v>
      </c>
      <c r="F6" s="23"/>
      <c r="G6" s="23"/>
      <c r="H6" s="26" cm="1">
        <f t="array" ref="H6">_FV(A6,"Shares outstanding",TRUE)/1000000</f>
        <v>228.39779999999999</v>
      </c>
      <c r="I6" s="23"/>
      <c r="J6" s="23"/>
      <c r="K6" s="23"/>
      <c r="L6" s="23"/>
      <c r="M6" s="23"/>
      <c r="N6" s="23"/>
      <c r="O6" s="23"/>
      <c r="P6" s="23"/>
    </row>
    <row r="7" spans="1:16">
      <c r="A7" s="23" t="e" vm="25">
        <v>#VALUE!</v>
      </c>
      <c r="B7" s="23" t="s">
        <v>11</v>
      </c>
      <c r="C7" s="23" t="s">
        <v>186</v>
      </c>
      <c r="D7" s="25" cm="1">
        <f t="array" ref="D7">_FV(A7,"Price")</f>
        <v>124.43</v>
      </c>
      <c r="E7" s="26">
        <f t="shared" si="0"/>
        <v>58372.676258000007</v>
      </c>
      <c r="F7" s="23"/>
      <c r="G7" s="23"/>
      <c r="H7" s="26" cm="1">
        <f t="array" ref="H7">_FV(A7,"Shares outstanding",TRUE)/1000000</f>
        <v>469.12060000000002</v>
      </c>
      <c r="I7" s="23"/>
      <c r="J7" s="23"/>
      <c r="K7" s="23"/>
      <c r="L7" s="23"/>
      <c r="M7" s="23"/>
      <c r="N7" s="23"/>
      <c r="O7" s="23"/>
      <c r="P7" s="23"/>
    </row>
    <row r="8" spans="1:16">
      <c r="A8" s="23" t="e" vm="21">
        <v>#VALUE!</v>
      </c>
      <c r="B8" s="23" t="s">
        <v>187</v>
      </c>
      <c r="C8" s="23" t="s">
        <v>188</v>
      </c>
      <c r="D8" s="25" cm="1">
        <f t="array" ref="D8">_FV(A8,"Price")</f>
        <v>0.06</v>
      </c>
      <c r="E8" s="26" t="e" vm="22">
        <f t="shared" si="0"/>
        <v>#VALUE!</v>
      </c>
      <c r="F8" s="23"/>
      <c r="G8" s="23"/>
      <c r="H8" s="26" t="e" cm="1" vm="23">
        <f t="array" ref="H8">_FV(A8,"Shares outstanding",TRUE)/1000000</f>
        <v>#VALUE!</v>
      </c>
      <c r="I8" s="23"/>
      <c r="J8" s="23"/>
      <c r="K8" s="23"/>
      <c r="L8" s="23"/>
      <c r="M8" s="23"/>
      <c r="N8" s="23"/>
      <c r="O8" s="23"/>
      <c r="P8" s="23"/>
    </row>
    <row r="9" spans="1:16">
      <c r="A9" s="23" t="e" vm="26">
        <v>#VALUE!</v>
      </c>
      <c r="B9" s="23" t="s">
        <v>189</v>
      </c>
      <c r="C9" s="23" t="s">
        <v>190</v>
      </c>
      <c r="D9" s="25" cm="1">
        <f t="array" ref="D9">_FV(A9,"Price")</f>
        <v>12.34</v>
      </c>
      <c r="E9" s="26">
        <f t="shared" si="0"/>
        <v>308832.43959999998</v>
      </c>
      <c r="F9" s="23"/>
      <c r="G9" s="23"/>
      <c r="H9" s="26" cm="1">
        <f t="array" ref="H9">_FV(A9,"Shares outstanding",TRUE)/1000000</f>
        <v>25026.94</v>
      </c>
      <c r="I9" s="23"/>
      <c r="J9" s="23"/>
      <c r="K9" s="23"/>
      <c r="L9" s="23"/>
      <c r="M9" s="23"/>
      <c r="N9" s="23"/>
      <c r="O9" s="23"/>
      <c r="P9" s="23"/>
    </row>
    <row r="10" spans="1:16">
      <c r="A10" s="23" t="e" vm="27">
        <v>#VALUE!</v>
      </c>
      <c r="B10" s="23" t="s">
        <v>191</v>
      </c>
      <c r="C10" s="23" t="s">
        <v>192</v>
      </c>
      <c r="D10" s="25" cm="1">
        <f t="array" ref="D10">_FV(A10,"Price")</f>
        <v>25.7</v>
      </c>
      <c r="E10" s="26">
        <f t="shared" si="0"/>
        <v>25398.508160000001</v>
      </c>
      <c r="F10" s="23"/>
      <c r="G10" s="23"/>
      <c r="H10" s="26" cm="1">
        <f t="array" ref="H10">_FV(A10,"Shares outstanding",TRUE)/1000000</f>
        <v>988.26880000000006</v>
      </c>
      <c r="I10" s="23"/>
      <c r="J10" s="23"/>
      <c r="K10" s="23"/>
      <c r="L10" s="23"/>
      <c r="M10" s="23"/>
      <c r="N10" s="23"/>
      <c r="O10" s="23"/>
      <c r="P10" s="23"/>
    </row>
    <row r="11" spans="1:16">
      <c r="A11" s="23" t="e" vm="28">
        <v>#VALUE!</v>
      </c>
      <c r="B11" s="23" t="s">
        <v>193</v>
      </c>
      <c r="C11" s="23" t="s">
        <v>194</v>
      </c>
      <c r="D11" s="25" cm="1">
        <f t="array" ref="D11">_FV(A11,"Price")</f>
        <v>68.900000000000006</v>
      </c>
      <c r="E11" s="26">
        <f t="shared" si="0"/>
        <v>49844.092740000007</v>
      </c>
      <c r="F11" s="23"/>
      <c r="G11" s="23"/>
      <c r="H11" s="26" cm="1">
        <f t="array" ref="H11">_FV(A11,"Shares outstanding",TRUE)/1000000</f>
        <v>723.42660000000001</v>
      </c>
      <c r="I11" s="23"/>
      <c r="J11" s="23"/>
      <c r="K11" s="23"/>
      <c r="L11" s="23"/>
      <c r="M11" s="23"/>
      <c r="N11" s="23"/>
      <c r="O11" s="23"/>
      <c r="P11" s="23"/>
    </row>
    <row r="12" spans="1:16">
      <c r="A12" s="23" t="e" vm="29">
        <v>#VALUE!</v>
      </c>
      <c r="B12" s="23" t="s">
        <v>195</v>
      </c>
      <c r="C12" s="23" t="s">
        <v>196</v>
      </c>
      <c r="D12" s="25" cm="1">
        <f t="array" ref="D12">_FV(A12,"Price")</f>
        <v>24</v>
      </c>
      <c r="E12" s="26">
        <f t="shared" si="0"/>
        <v>32010.311999999998</v>
      </c>
      <c r="F12" s="23"/>
      <c r="G12" s="23"/>
      <c r="H12" s="26" cm="1">
        <f t="array" ref="H12">_FV(A12,"Shares outstanding",TRUE)/1000000</f>
        <v>1333.7629999999999</v>
      </c>
      <c r="I12" s="23"/>
      <c r="J12" s="23"/>
      <c r="K12" s="23"/>
      <c r="L12" s="23"/>
      <c r="M12" s="23"/>
      <c r="N12" s="23"/>
      <c r="O12" s="23"/>
      <c r="P12" s="23"/>
    </row>
    <row r="13" spans="1:16">
      <c r="A13" s="23" t="e" vm="30">
        <v>#VALUE!</v>
      </c>
      <c r="B13" s="23" t="s">
        <v>197</v>
      </c>
      <c r="C13" s="23" t="s">
        <v>198</v>
      </c>
      <c r="D13" s="25" cm="1">
        <f t="array" ref="D13">_FV(A13,"Price")</f>
        <v>42.74</v>
      </c>
      <c r="E13" s="26" t="e" vm="22">
        <f t="shared" si="0"/>
        <v>#VALUE!</v>
      </c>
      <c r="F13" s="23"/>
      <c r="G13" s="23"/>
      <c r="H13" s="26" t="e" cm="1" vm="23">
        <f t="array" ref="H13">_FV(A13,"Shares outstanding",TRUE)/1000000</f>
        <v>#VALUE!</v>
      </c>
      <c r="I13" s="23"/>
      <c r="J13" s="23"/>
      <c r="K13" s="23"/>
      <c r="L13" s="23"/>
      <c r="M13" s="23"/>
      <c r="N13" s="23"/>
      <c r="O13" s="23"/>
      <c r="P13" s="23"/>
    </row>
    <row r="14" spans="1:16">
      <c r="A14" s="23" t="e" vm="31">
        <v>#VALUE!</v>
      </c>
      <c r="B14" s="23" t="s">
        <v>199</v>
      </c>
      <c r="C14" s="23" t="s">
        <v>200</v>
      </c>
      <c r="D14" s="25" t="e" cm="1" vm="32">
        <f t="array" ref="D14">_FV(A14,"Price")</f>
        <v>#VALUE!</v>
      </c>
      <c r="E14" s="26" t="e" vm="22">
        <f t="shared" si="0"/>
        <v>#VALUE!</v>
      </c>
      <c r="F14" s="23"/>
      <c r="G14" s="23"/>
      <c r="H14" s="26" cm="1">
        <f t="array" ref="H14">_FV(A14,"Shares outstanding",TRUE)/1000000</f>
        <v>414.62569999999999</v>
      </c>
      <c r="I14" s="23"/>
      <c r="J14" s="23"/>
      <c r="K14" s="23"/>
      <c r="L14" s="23"/>
      <c r="M14" s="23"/>
      <c r="N14" s="23"/>
      <c r="O14" s="23"/>
      <c r="P14" s="23"/>
    </row>
    <row r="15" spans="1:16">
      <c r="A15" s="23" t="e" vm="33">
        <v>#VALUE!</v>
      </c>
      <c r="B15" s="23" t="s">
        <v>17</v>
      </c>
      <c r="C15" s="23" t="s">
        <v>201</v>
      </c>
      <c r="D15" s="25" t="e" cm="1" vm="32">
        <f t="array" ref="D15">_FV(A15,"Price")</f>
        <v>#VALUE!</v>
      </c>
      <c r="E15" s="26" t="e" vm="22">
        <f t="shared" si="0"/>
        <v>#VALUE!</v>
      </c>
      <c r="F15" s="23"/>
      <c r="G15" s="23"/>
      <c r="H15" s="26" cm="1">
        <f t="array" ref="H15">_FV(A15,"Shares outstanding",TRUE)/1000000</f>
        <v>207.11089999999999</v>
      </c>
      <c r="I15" s="23"/>
      <c r="J15" s="23"/>
      <c r="K15" s="23"/>
      <c r="L15" s="23"/>
      <c r="M15" s="23"/>
      <c r="N15" s="23"/>
      <c r="O15" s="23"/>
      <c r="P15" s="23"/>
    </row>
    <row r="16" spans="1:16">
      <c r="A16" s="23" t="e" vm="34">
        <v>#VALUE!</v>
      </c>
      <c r="B16" s="23" t="s">
        <v>202</v>
      </c>
      <c r="C16" s="23"/>
      <c r="D16" s="25" cm="1">
        <f t="array" ref="D16">_FV(A16,"Price")</f>
        <v>8.07</v>
      </c>
      <c r="E16" s="26">
        <f t="shared" si="0"/>
        <v>97874.009099999996</v>
      </c>
      <c r="F16" s="23"/>
      <c r="G16" s="23"/>
      <c r="H16" s="26" cm="1">
        <f t="array" ref="H16">_FV(A16,"Shares outstanding",TRUE)/1000000</f>
        <v>12128.13</v>
      </c>
      <c r="I16" s="23"/>
      <c r="J16" s="23"/>
      <c r="K16" s="23"/>
      <c r="L16" s="23"/>
      <c r="M16" s="23"/>
      <c r="N16" s="23"/>
      <c r="O16" s="23"/>
      <c r="P16" s="23"/>
    </row>
    <row r="25" spans="2:18" s="3" customFormat="1">
      <c r="B25" s="3" t="s">
        <v>36</v>
      </c>
      <c r="C25" s="3" t="s">
        <v>1</v>
      </c>
      <c r="D25" s="93" t="s">
        <v>2220</v>
      </c>
      <c r="E25" s="12">
        <v>2010</v>
      </c>
      <c r="F25" s="12">
        <f>E25+1</f>
        <v>2011</v>
      </c>
      <c r="G25" s="12">
        <f t="shared" ref="G25:R25" si="1">F25+1</f>
        <v>2012</v>
      </c>
      <c r="H25" s="12">
        <f t="shared" si="1"/>
        <v>2013</v>
      </c>
      <c r="I25" s="12">
        <f t="shared" si="1"/>
        <v>2014</v>
      </c>
      <c r="J25" s="12">
        <f t="shared" si="1"/>
        <v>2015</v>
      </c>
      <c r="K25" s="12">
        <f t="shared" si="1"/>
        <v>2016</v>
      </c>
      <c r="L25" s="12">
        <f t="shared" si="1"/>
        <v>2017</v>
      </c>
      <c r="M25" s="12">
        <f t="shared" si="1"/>
        <v>2018</v>
      </c>
      <c r="N25" s="12">
        <f t="shared" si="1"/>
        <v>2019</v>
      </c>
      <c r="O25" s="12">
        <f t="shared" si="1"/>
        <v>2020</v>
      </c>
      <c r="P25" s="12">
        <f t="shared" si="1"/>
        <v>2021</v>
      </c>
      <c r="Q25" s="12">
        <f t="shared" si="1"/>
        <v>2022</v>
      </c>
      <c r="R25" s="12">
        <f t="shared" si="1"/>
        <v>2023</v>
      </c>
    </row>
    <row r="26" spans="2:18">
      <c r="B26" s="69" t="s">
        <v>2201</v>
      </c>
      <c r="C26" s="69" t="s">
        <v>179</v>
      </c>
      <c r="D26" s="69"/>
      <c r="E26" s="69" t="s">
        <v>2217</v>
      </c>
      <c r="F26" s="69" t="s">
        <v>2217</v>
      </c>
      <c r="G26" s="69" t="s">
        <v>2217</v>
      </c>
      <c r="H26" s="69" t="s">
        <v>2217</v>
      </c>
      <c r="I26" s="69" t="s">
        <v>2217</v>
      </c>
      <c r="J26" s="69">
        <v>7.1999999999999995E-2</v>
      </c>
      <c r="K26" s="69">
        <v>6.9000000000000006E-2</v>
      </c>
      <c r="L26" s="69">
        <v>7.3999999999999996E-2</v>
      </c>
      <c r="M26" s="69">
        <v>6.9000000000000006E-2</v>
      </c>
      <c r="N26" s="69">
        <v>7.0000000000000007E-2</v>
      </c>
      <c r="O26" s="69">
        <v>7.0999999999999994E-2</v>
      </c>
      <c r="P26" s="69">
        <v>7.5999999999999998E-2</v>
      </c>
      <c r="Q26" s="69">
        <v>9.8000000000000004E-2</v>
      </c>
      <c r="R26" s="69"/>
    </row>
    <row r="27" spans="2:18">
      <c r="B27" s="69" t="s">
        <v>2202</v>
      </c>
      <c r="C27" s="69" t="s">
        <v>2213</v>
      </c>
      <c r="D27" s="69"/>
      <c r="E27" s="69" t="s">
        <v>2217</v>
      </c>
      <c r="F27" s="69" t="s">
        <v>2217</v>
      </c>
      <c r="G27" s="69" t="s">
        <v>2217</v>
      </c>
      <c r="H27" s="69" t="s">
        <v>2217</v>
      </c>
      <c r="I27" s="69" t="s">
        <v>2217</v>
      </c>
      <c r="J27" s="69" t="s">
        <v>2217</v>
      </c>
      <c r="K27" s="69" t="s">
        <v>2217</v>
      </c>
      <c r="L27" s="69" t="s">
        <v>2217</v>
      </c>
      <c r="M27" s="69" t="s">
        <v>2217</v>
      </c>
      <c r="N27" s="69" t="s">
        <v>2217</v>
      </c>
      <c r="O27" s="69" t="s">
        <v>2217</v>
      </c>
      <c r="P27" s="69" t="s">
        <v>2217</v>
      </c>
      <c r="Q27" s="69" t="s">
        <v>2217</v>
      </c>
      <c r="R27" s="69"/>
    </row>
    <row r="28" spans="2:18">
      <c r="B28" s="69" t="s">
        <v>2211</v>
      </c>
      <c r="C28" s="69" t="s">
        <v>194</v>
      </c>
      <c r="D28" s="69"/>
      <c r="E28" s="69">
        <v>0.12</v>
      </c>
      <c r="F28" s="69">
        <v>0.11700000000000001</v>
      </c>
      <c r="G28" s="69">
        <v>0.107</v>
      </c>
      <c r="H28" s="69">
        <v>0.11600000000000001</v>
      </c>
      <c r="I28" s="69">
        <v>0.128</v>
      </c>
      <c r="J28" s="69">
        <v>0.13600000000000001</v>
      </c>
      <c r="K28" s="69">
        <v>0.14599999999999999</v>
      </c>
      <c r="L28" s="69">
        <v>0.152</v>
      </c>
      <c r="M28" s="69">
        <v>0.16200000000000001</v>
      </c>
      <c r="N28" s="69">
        <v>0.16800000000000001</v>
      </c>
      <c r="O28" s="69">
        <v>0.16400000000000001</v>
      </c>
      <c r="P28" s="69">
        <v>0.17599999999999999</v>
      </c>
      <c r="Q28" s="69">
        <v>0.17499999999999999</v>
      </c>
      <c r="R28" s="69"/>
    </row>
    <row r="29" spans="2:18">
      <c r="B29" s="69" t="s">
        <v>2212</v>
      </c>
      <c r="C29" s="69" t="s">
        <v>2214</v>
      </c>
      <c r="D29" s="69"/>
      <c r="E29" s="69" t="s">
        <v>2217</v>
      </c>
      <c r="F29" s="69" t="s">
        <v>2217</v>
      </c>
      <c r="G29" s="69" t="s">
        <v>2217</v>
      </c>
      <c r="H29" s="69" t="s">
        <v>2217</v>
      </c>
      <c r="I29" s="69" t="s">
        <v>2217</v>
      </c>
      <c r="J29" s="69" t="s">
        <v>2217</v>
      </c>
      <c r="K29" s="69" t="s">
        <v>2217</v>
      </c>
      <c r="L29" s="69" t="s">
        <v>2217</v>
      </c>
      <c r="M29" s="69" t="s">
        <v>2217</v>
      </c>
      <c r="N29" s="69" t="s">
        <v>2217</v>
      </c>
      <c r="O29" s="69" t="s">
        <v>2217</v>
      </c>
      <c r="P29" s="69" t="s">
        <v>2217</v>
      </c>
      <c r="Q29" s="69" t="s">
        <v>2217</v>
      </c>
      <c r="R29" s="69"/>
    </row>
    <row r="30" spans="2:18">
      <c r="B30" s="69" t="s">
        <v>202</v>
      </c>
      <c r="C30" s="69"/>
      <c r="D30" s="69"/>
      <c r="E30" s="69">
        <v>0.109</v>
      </c>
      <c r="F30" s="69">
        <v>0.125</v>
      </c>
      <c r="G30" s="69">
        <v>0.14899999999999999</v>
      </c>
      <c r="H30" s="69">
        <v>0.16900000000000001</v>
      </c>
      <c r="I30" s="69">
        <v>0.188</v>
      </c>
      <c r="J30" s="69">
        <v>0.19800000000000001</v>
      </c>
      <c r="K30" s="69">
        <v>0.20699999999999999</v>
      </c>
      <c r="L30" s="69">
        <v>0.20799999999999999</v>
      </c>
      <c r="M30" s="69">
        <v>0.22500000000000001</v>
      </c>
      <c r="N30" s="69">
        <v>0.24099999999999999</v>
      </c>
      <c r="O30" s="69">
        <v>0.246</v>
      </c>
      <c r="P30" s="69">
        <v>0.247</v>
      </c>
      <c r="Q30" s="69">
        <v>0.24099999999999999</v>
      </c>
      <c r="R30" s="69"/>
    </row>
    <row r="31" spans="2:18">
      <c r="B31" s="69" t="s">
        <v>2203</v>
      </c>
      <c r="C31" s="69"/>
      <c r="D31" s="69"/>
      <c r="E31" s="69">
        <v>5.3999999999999999E-2</v>
      </c>
      <c r="F31" s="69">
        <v>5.7000000000000002E-2</v>
      </c>
      <c r="G31" s="69">
        <v>6.9000000000000006E-2</v>
      </c>
      <c r="H31" s="69">
        <v>6.6000000000000003E-2</v>
      </c>
      <c r="I31" s="69">
        <v>7.1999999999999995E-2</v>
      </c>
      <c r="J31" s="69">
        <v>7.2999999999999995E-2</v>
      </c>
      <c r="K31" s="69">
        <v>7.5999999999999998E-2</v>
      </c>
      <c r="L31" s="69">
        <v>6.8000000000000005E-2</v>
      </c>
      <c r="M31" s="69" t="s">
        <v>2217</v>
      </c>
      <c r="N31" s="69" t="s">
        <v>2217</v>
      </c>
      <c r="O31" s="69" t="s">
        <v>2217</v>
      </c>
      <c r="P31" s="69" t="s">
        <v>2217</v>
      </c>
      <c r="Q31" s="69">
        <v>7.1999999999999995E-2</v>
      </c>
      <c r="R31" s="69"/>
    </row>
    <row r="32" spans="2:18">
      <c r="B32" s="69" t="s">
        <v>2204</v>
      </c>
      <c r="C32" s="69"/>
      <c r="D32" s="69"/>
      <c r="E32" s="69">
        <v>0.13900000000000001</v>
      </c>
      <c r="F32" s="69">
        <v>0.108</v>
      </c>
      <c r="G32" s="69">
        <v>0.10199999999999999</v>
      </c>
      <c r="H32" s="69">
        <v>0.08</v>
      </c>
      <c r="I32" s="69">
        <v>7.9000000000000001E-2</v>
      </c>
      <c r="J32" s="69" t="s">
        <v>2217</v>
      </c>
      <c r="K32" s="69" t="s">
        <v>2217</v>
      </c>
      <c r="L32" s="69" t="s">
        <v>2217</v>
      </c>
      <c r="M32" s="69">
        <v>6.0999999999999999E-2</v>
      </c>
      <c r="N32" s="69">
        <v>5.6000000000000001E-2</v>
      </c>
      <c r="O32" s="69">
        <v>7.2999999999999995E-2</v>
      </c>
      <c r="P32" s="69">
        <v>7.1999999999999995E-2</v>
      </c>
      <c r="Q32" s="69" t="s">
        <v>2217</v>
      </c>
      <c r="R32" s="69"/>
    </row>
    <row r="33" spans="2:18">
      <c r="B33" s="69" t="s">
        <v>47</v>
      </c>
      <c r="C33" s="69" t="s">
        <v>47</v>
      </c>
      <c r="D33" s="69"/>
      <c r="E33" s="69" t="s">
        <v>2217</v>
      </c>
      <c r="F33" s="69" t="s">
        <v>2217</v>
      </c>
      <c r="G33" s="69" t="s">
        <v>2217</v>
      </c>
      <c r="H33" s="69" t="s">
        <v>2217</v>
      </c>
      <c r="I33" s="69" t="s">
        <v>2217</v>
      </c>
      <c r="J33" s="69" t="s">
        <v>2217</v>
      </c>
      <c r="K33" s="69" t="s">
        <v>2217</v>
      </c>
      <c r="L33" s="69" t="s">
        <v>2217</v>
      </c>
      <c r="M33" s="69" t="s">
        <v>2217</v>
      </c>
      <c r="N33" s="69" t="s">
        <v>2217</v>
      </c>
      <c r="O33" s="69" t="s">
        <v>2217</v>
      </c>
      <c r="P33" s="69" t="s">
        <v>2217</v>
      </c>
      <c r="Q33" s="69" t="s">
        <v>2217</v>
      </c>
      <c r="R33" s="69"/>
    </row>
    <row r="34" spans="2:18">
      <c r="B34" s="69" t="s">
        <v>2206</v>
      </c>
      <c r="C34" s="69" t="s">
        <v>191</v>
      </c>
      <c r="D34" s="69"/>
      <c r="E34" s="69">
        <v>0.17899999999999999</v>
      </c>
      <c r="F34" s="69">
        <v>0.16600000000000001</v>
      </c>
      <c r="G34" s="69">
        <v>0.161</v>
      </c>
      <c r="H34" s="69">
        <v>0.16200000000000001</v>
      </c>
      <c r="I34" s="69">
        <v>0.17499999999999999</v>
      </c>
      <c r="J34" s="69">
        <v>0.182</v>
      </c>
      <c r="K34" s="69">
        <v>0.19400000000000001</v>
      </c>
      <c r="L34" s="69">
        <v>0.21</v>
      </c>
      <c r="M34" s="69">
        <v>0.217</v>
      </c>
      <c r="N34" s="69">
        <v>0.221</v>
      </c>
      <c r="O34" s="69">
        <v>0.221</v>
      </c>
      <c r="P34" s="69">
        <v>0.218</v>
      </c>
      <c r="Q34" s="69">
        <v>0.19400000000000001</v>
      </c>
      <c r="R34" s="69"/>
    </row>
    <row r="35" spans="2:18">
      <c r="B35" s="69" t="s">
        <v>2205</v>
      </c>
      <c r="C35" s="69" t="s">
        <v>2215</v>
      </c>
      <c r="D35" s="69"/>
      <c r="E35" s="69" t="s">
        <v>2217</v>
      </c>
      <c r="F35" s="69" t="s">
        <v>2217</v>
      </c>
      <c r="G35" s="69" t="s">
        <v>2217</v>
      </c>
      <c r="H35" s="69" t="s">
        <v>2217</v>
      </c>
      <c r="I35" s="69" t="s">
        <v>2217</v>
      </c>
      <c r="J35" s="69" t="s">
        <v>2217</v>
      </c>
      <c r="K35" s="69" t="s">
        <v>2217</v>
      </c>
      <c r="L35" s="69" t="s">
        <v>2217</v>
      </c>
      <c r="M35" s="69" t="s">
        <v>2217</v>
      </c>
      <c r="N35" s="69" t="s">
        <v>2217</v>
      </c>
      <c r="O35" s="69" t="s">
        <v>2217</v>
      </c>
      <c r="P35" s="69" t="s">
        <v>2217</v>
      </c>
      <c r="Q35" s="69"/>
      <c r="R35" s="69"/>
    </row>
    <row r="36" spans="2:18">
      <c r="B36" s="69" t="s">
        <v>10</v>
      </c>
      <c r="C36" s="69"/>
      <c r="D36" s="69"/>
      <c r="E36" s="69" t="s">
        <v>2217</v>
      </c>
      <c r="F36" s="69" t="s">
        <v>2217</v>
      </c>
      <c r="G36" s="69" t="s">
        <v>2217</v>
      </c>
      <c r="H36" s="69" t="s">
        <v>2217</v>
      </c>
      <c r="I36" s="69" t="s">
        <v>2217</v>
      </c>
      <c r="J36" s="69" t="s">
        <v>2217</v>
      </c>
      <c r="K36" s="69" t="s">
        <v>2217</v>
      </c>
      <c r="L36" s="69" t="s">
        <v>2217</v>
      </c>
      <c r="M36" s="69" t="s">
        <v>2217</v>
      </c>
      <c r="N36" s="69" t="s">
        <v>2217</v>
      </c>
      <c r="O36" s="69" t="s">
        <v>2217</v>
      </c>
      <c r="P36" s="69" t="s">
        <v>2217</v>
      </c>
      <c r="Q36" s="69"/>
      <c r="R36" s="69"/>
    </row>
    <row r="37" spans="2:18">
      <c r="B37" s="69" t="s">
        <v>2207</v>
      </c>
      <c r="C37" s="69"/>
      <c r="D37" s="69"/>
      <c r="E37" s="69" t="s">
        <v>2217</v>
      </c>
      <c r="F37" s="69" t="s">
        <v>2217</v>
      </c>
      <c r="G37" s="69" t="s">
        <v>2217</v>
      </c>
      <c r="H37" s="69" t="s">
        <v>2217</v>
      </c>
      <c r="I37" s="69" t="s">
        <v>2217</v>
      </c>
      <c r="J37" s="69" t="s">
        <v>2217</v>
      </c>
      <c r="K37" s="69" t="s">
        <v>2217</v>
      </c>
      <c r="L37" s="69" t="s">
        <v>2217</v>
      </c>
      <c r="M37" s="69" t="s">
        <v>2217</v>
      </c>
      <c r="N37" s="69" t="s">
        <v>2217</v>
      </c>
      <c r="O37" s="69" t="s">
        <v>2217</v>
      </c>
      <c r="P37" s="69" t="s">
        <v>2217</v>
      </c>
      <c r="Q37" s="69"/>
      <c r="R37" s="69"/>
    </row>
    <row r="38" spans="2:18">
      <c r="B38" s="69" t="s">
        <v>9</v>
      </c>
      <c r="C38" s="69"/>
      <c r="D38" s="69"/>
      <c r="E38" s="69" t="s">
        <v>2217</v>
      </c>
      <c r="F38" s="69" t="s">
        <v>2217</v>
      </c>
      <c r="G38" s="69" t="s">
        <v>2217</v>
      </c>
      <c r="H38" s="69" t="s">
        <v>2217</v>
      </c>
      <c r="I38" s="69" t="s">
        <v>2217</v>
      </c>
      <c r="J38" s="69" t="s">
        <v>2217</v>
      </c>
      <c r="K38" s="69" t="s">
        <v>2217</v>
      </c>
      <c r="L38" s="69" t="s">
        <v>2217</v>
      </c>
      <c r="M38" s="69" t="s">
        <v>2217</v>
      </c>
      <c r="N38" s="69" t="s">
        <v>2217</v>
      </c>
      <c r="O38" s="69" t="s">
        <v>2217</v>
      </c>
      <c r="P38" s="69" t="s">
        <v>2217</v>
      </c>
      <c r="Q38" s="69"/>
      <c r="R38" s="69"/>
    </row>
    <row r="39" spans="2:18">
      <c r="B39" s="69" t="s">
        <v>2208</v>
      </c>
      <c r="C39" s="69"/>
      <c r="D39" s="69"/>
      <c r="E39" s="69" t="s">
        <v>2217</v>
      </c>
      <c r="F39" s="69" t="s">
        <v>2217</v>
      </c>
      <c r="G39" s="69" t="s">
        <v>2217</v>
      </c>
      <c r="H39" s="69" t="s">
        <v>2217</v>
      </c>
      <c r="I39" s="69" t="s">
        <v>2217</v>
      </c>
      <c r="J39" s="69" t="s">
        <v>2217</v>
      </c>
      <c r="K39" s="69" t="s">
        <v>2217</v>
      </c>
      <c r="L39" s="69" t="s">
        <v>2217</v>
      </c>
      <c r="M39" s="69" t="s">
        <v>2217</v>
      </c>
      <c r="N39" s="69" t="s">
        <v>2217</v>
      </c>
      <c r="O39" s="69" t="s">
        <v>2217</v>
      </c>
      <c r="P39" s="69" t="s">
        <v>2217</v>
      </c>
      <c r="Q39" s="69"/>
      <c r="R39" s="69"/>
    </row>
    <row r="40" spans="2:18">
      <c r="B40" s="69" t="s">
        <v>2209</v>
      </c>
      <c r="C40" s="69"/>
      <c r="D40" s="69"/>
      <c r="E40" s="69" t="s">
        <v>2217</v>
      </c>
      <c r="F40" s="69" t="s">
        <v>2217</v>
      </c>
      <c r="G40" s="69" t="s">
        <v>2217</v>
      </c>
      <c r="H40" s="69" t="s">
        <v>2217</v>
      </c>
      <c r="I40" s="69" t="s">
        <v>2217</v>
      </c>
      <c r="J40" s="69" t="s">
        <v>2217</v>
      </c>
      <c r="K40" s="69" t="s">
        <v>2217</v>
      </c>
      <c r="L40" s="69" t="s">
        <v>2217</v>
      </c>
      <c r="M40" s="69" t="s">
        <v>2217</v>
      </c>
      <c r="N40" s="69" t="s">
        <v>2217</v>
      </c>
      <c r="O40" s="69" t="s">
        <v>2217</v>
      </c>
      <c r="P40" s="69" t="s">
        <v>2217</v>
      </c>
      <c r="Q40" s="69"/>
      <c r="R40" s="69"/>
    </row>
    <row r="41" spans="2:18">
      <c r="B41" s="69" t="s">
        <v>2210</v>
      </c>
      <c r="C41" s="69" t="s">
        <v>2216</v>
      </c>
      <c r="D41" s="69"/>
      <c r="E41" s="69" t="s">
        <v>2217</v>
      </c>
      <c r="F41" s="69" t="s">
        <v>2217</v>
      </c>
      <c r="G41" s="69" t="s">
        <v>2217</v>
      </c>
      <c r="H41" s="69" t="s">
        <v>2217</v>
      </c>
      <c r="I41" s="69" t="s">
        <v>2217</v>
      </c>
      <c r="J41" s="69" t="s">
        <v>2217</v>
      </c>
      <c r="K41" s="69" t="s">
        <v>2217</v>
      </c>
      <c r="L41" s="69" t="s">
        <v>2217</v>
      </c>
      <c r="M41" s="69" t="s">
        <v>2217</v>
      </c>
      <c r="N41" s="69" t="s">
        <v>2217</v>
      </c>
      <c r="O41" s="69" t="s">
        <v>2217</v>
      </c>
      <c r="P41" s="69" t="s">
        <v>2217</v>
      </c>
      <c r="Q41" s="69"/>
      <c r="R41" s="69"/>
    </row>
    <row r="42" spans="2:18">
      <c r="B42" s="70" t="s">
        <v>2218</v>
      </c>
      <c r="C42" s="70"/>
      <c r="D42" s="70"/>
      <c r="E42" s="70">
        <v>0.4</v>
      </c>
      <c r="F42" s="70">
        <v>0.42799999999999999</v>
      </c>
      <c r="G42" s="70">
        <v>0.41199999999999998</v>
      </c>
      <c r="H42" s="70">
        <v>0.40699999999999997</v>
      </c>
      <c r="I42" s="70">
        <v>0.35699999999999998</v>
      </c>
      <c r="J42" s="70">
        <v>0.33900000000000002</v>
      </c>
      <c r="K42" s="70">
        <v>0.307</v>
      </c>
      <c r="L42" s="70">
        <v>0.28799999999999998</v>
      </c>
      <c r="M42" s="70">
        <v>0.26600000000000001</v>
      </c>
      <c r="N42" s="70">
        <v>0.24399999999999999</v>
      </c>
      <c r="O42" s="70">
        <v>0.22500000000000001</v>
      </c>
      <c r="P42" s="70">
        <v>0.21099999999999999</v>
      </c>
      <c r="Q42" s="70">
        <v>0.22</v>
      </c>
      <c r="R42" s="70"/>
    </row>
    <row r="43" spans="2:18">
      <c r="B43" s="69" t="s">
        <v>2219</v>
      </c>
      <c r="E43" s="69">
        <f>SUM(E26:E42)</f>
        <v>1.0009999999999999</v>
      </c>
      <c r="F43" s="69">
        <f t="shared" ref="F43:R43" si="2">SUM(F26:F42)</f>
        <v>1.0009999999999999</v>
      </c>
      <c r="G43" s="69">
        <f t="shared" si="2"/>
        <v>1</v>
      </c>
      <c r="H43" s="69">
        <f t="shared" si="2"/>
        <v>1</v>
      </c>
      <c r="I43" s="69">
        <f t="shared" si="2"/>
        <v>0.999</v>
      </c>
      <c r="J43" s="69">
        <f t="shared" si="2"/>
        <v>1</v>
      </c>
      <c r="K43" s="69">
        <f t="shared" si="2"/>
        <v>0.99899999999999989</v>
      </c>
      <c r="L43" s="69">
        <f t="shared" si="2"/>
        <v>1</v>
      </c>
      <c r="M43" s="69">
        <f t="shared" si="2"/>
        <v>1</v>
      </c>
      <c r="N43" s="69">
        <f t="shared" si="2"/>
        <v>1</v>
      </c>
      <c r="O43" s="69">
        <f t="shared" si="2"/>
        <v>0.99999999999999989</v>
      </c>
      <c r="P43" s="69">
        <f t="shared" si="2"/>
        <v>0.99999999999999989</v>
      </c>
      <c r="Q43" s="69">
        <f t="shared" si="2"/>
        <v>1</v>
      </c>
      <c r="R43" s="69">
        <f t="shared" si="2"/>
        <v>0</v>
      </c>
    </row>
  </sheetData>
  <hyperlinks>
    <hyperlink ref="A1" location="Main!A1" display="Main" xr:uid="{209F88D4-7125-4BD0-A57B-7CF57B423508}"/>
    <hyperlink ref="D25" r:id="rId1" xr:uid="{04CC5B84-627D-44EA-9F2A-F0E0CA3F0FEB}"/>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C7AE-1177-48D6-972C-93C60B29561B}">
  <dimension ref="A2:X202"/>
  <sheetViews>
    <sheetView topLeftCell="A30" workbookViewId="0">
      <selection activeCell="P30" sqref="P30"/>
    </sheetView>
  </sheetViews>
  <sheetFormatPr defaultRowHeight="14.5"/>
  <sheetData>
    <row r="2" spans="1:11">
      <c r="A2" s="23"/>
      <c r="B2" s="23" t="s">
        <v>36</v>
      </c>
      <c r="C2" s="23" t="s">
        <v>1</v>
      </c>
      <c r="D2" s="24" t="s">
        <v>2</v>
      </c>
      <c r="E2" s="24" t="s">
        <v>60</v>
      </c>
      <c r="F2" s="24" t="s">
        <v>4</v>
      </c>
      <c r="G2" s="24" t="s">
        <v>62</v>
      </c>
      <c r="H2" s="24" t="s">
        <v>172</v>
      </c>
      <c r="I2" s="24" t="s">
        <v>64</v>
      </c>
      <c r="J2" s="24" t="s">
        <v>65</v>
      </c>
      <c r="K2" s="24" t="s">
        <v>173</v>
      </c>
    </row>
    <row r="3" spans="1:11">
      <c r="A3" s="23" t="e" vm="35">
        <v>#VALUE!</v>
      </c>
      <c r="B3" t="s">
        <v>203</v>
      </c>
      <c r="C3" s="23" t="s">
        <v>204</v>
      </c>
      <c r="D3" s="25">
        <v>109</v>
      </c>
      <c r="E3" s="26">
        <v>344195.01694100001</v>
      </c>
      <c r="F3" s="26">
        <v>17554</v>
      </c>
      <c r="G3" s="26">
        <v>326641.01694100001</v>
      </c>
      <c r="H3" s="26">
        <v>3157.7524490000001</v>
      </c>
      <c r="I3" s="24" t="s">
        <v>68</v>
      </c>
      <c r="J3" s="38">
        <v>44930</v>
      </c>
      <c r="K3" s="23"/>
    </row>
    <row r="4" spans="1:11">
      <c r="A4" s="23" t="e" vm="36">
        <v>#VALUE!</v>
      </c>
      <c r="B4" t="s">
        <v>205</v>
      </c>
      <c r="C4" s="23" t="s">
        <v>206</v>
      </c>
      <c r="D4" s="26">
        <v>474555</v>
      </c>
      <c r="E4" s="26">
        <v>700513.46507557004</v>
      </c>
      <c r="F4" s="26">
        <v>236771</v>
      </c>
      <c r="G4" s="26">
        <v>463742.46507557004</v>
      </c>
      <c r="H4" s="26">
        <v>1.4761481073333333</v>
      </c>
      <c r="I4" s="24" t="s">
        <v>207</v>
      </c>
      <c r="J4" s="38">
        <v>44964</v>
      </c>
      <c r="K4" s="23"/>
    </row>
    <row r="5" spans="1:11">
      <c r="A5" s="23" t="e" vm="37">
        <v>#VALUE!</v>
      </c>
      <c r="B5" t="s">
        <v>205</v>
      </c>
      <c r="C5" s="23" t="s">
        <v>208</v>
      </c>
      <c r="D5" s="24">
        <v>312.97000000000003</v>
      </c>
      <c r="E5" s="26">
        <v>692985.10972817009</v>
      </c>
      <c r="F5" s="26">
        <v>236771</v>
      </c>
      <c r="G5" s="26">
        <v>456214.10972817009</v>
      </c>
      <c r="H5" s="26">
        <v>1.4761481073333333</v>
      </c>
      <c r="I5" s="24" t="s">
        <v>207</v>
      </c>
      <c r="J5" s="38">
        <v>44964</v>
      </c>
      <c r="K5" s="23"/>
    </row>
    <row r="6" spans="1:11">
      <c r="A6" s="23" t="e" vm="38">
        <v>#VALUE!</v>
      </c>
      <c r="B6" s="23" t="s">
        <v>209</v>
      </c>
      <c r="C6" s="23" t="s">
        <v>210</v>
      </c>
      <c r="D6" s="23"/>
      <c r="E6" s="23"/>
      <c r="F6" s="23"/>
      <c r="G6" s="23"/>
      <c r="H6" s="23"/>
      <c r="I6" s="23"/>
      <c r="J6" s="23"/>
      <c r="K6" s="23"/>
    </row>
    <row r="7" spans="1:11">
      <c r="A7" s="23" t="e" vm="39">
        <v>#VALUE!</v>
      </c>
      <c r="B7" s="23" t="s">
        <v>211</v>
      </c>
      <c r="C7" s="23" t="s">
        <v>212</v>
      </c>
      <c r="D7" s="23"/>
      <c r="E7" s="23"/>
      <c r="F7" s="23"/>
      <c r="G7" s="23"/>
      <c r="H7" s="23"/>
      <c r="I7" s="23"/>
      <c r="J7" s="23"/>
      <c r="K7" s="23"/>
    </row>
    <row r="8" spans="1:11">
      <c r="A8" s="23" t="e" vm="21">
        <v>#VALUE!</v>
      </c>
      <c r="B8" s="23" t="s">
        <v>213</v>
      </c>
      <c r="C8" s="23" t="s">
        <v>214</v>
      </c>
      <c r="D8" s="23"/>
      <c r="E8" s="23"/>
      <c r="F8" s="23"/>
      <c r="G8" s="23"/>
      <c r="H8" s="23"/>
      <c r="I8" s="23"/>
      <c r="J8" s="23"/>
      <c r="K8" s="23"/>
    </row>
    <row r="9" spans="1:11">
      <c r="A9" s="23" t="e" vm="40">
        <v>#VALUE!</v>
      </c>
      <c r="B9" s="23" t="s">
        <v>215</v>
      </c>
      <c r="C9" s="23" t="s">
        <v>216</v>
      </c>
      <c r="D9" s="23"/>
      <c r="E9" s="23"/>
      <c r="F9" s="23"/>
      <c r="G9" s="23"/>
      <c r="H9" s="23"/>
      <c r="I9" s="23"/>
      <c r="J9" s="23"/>
      <c r="K9" s="23"/>
    </row>
    <row r="10" spans="1:11">
      <c r="A10" s="23" t="e" vm="8">
        <v>#VALUE!</v>
      </c>
      <c r="B10" s="23" t="s">
        <v>217</v>
      </c>
      <c r="C10" s="23" t="s">
        <v>218</v>
      </c>
      <c r="D10" s="23"/>
      <c r="E10" s="23"/>
      <c r="F10" s="23"/>
      <c r="G10" s="23"/>
      <c r="H10" s="23"/>
      <c r="I10" s="23"/>
      <c r="J10" s="23"/>
      <c r="K10" s="23"/>
    </row>
    <row r="11" spans="1:11">
      <c r="A11" s="23" t="e" vm="41">
        <v>#VALUE!</v>
      </c>
      <c r="B11" s="23" t="s">
        <v>219</v>
      </c>
      <c r="C11" s="23" t="s">
        <v>220</v>
      </c>
      <c r="D11" s="23"/>
      <c r="E11" s="23"/>
      <c r="F11" s="23"/>
      <c r="G11" s="23"/>
      <c r="H11" s="23"/>
      <c r="I11" s="23"/>
      <c r="J11" s="23"/>
      <c r="K11" s="23"/>
    </row>
    <row r="12" spans="1:11">
      <c r="A12" s="23" t="e" vm="42">
        <v>#VALUE!</v>
      </c>
      <c r="B12" s="23" t="s">
        <v>221</v>
      </c>
      <c r="C12" s="23" t="s">
        <v>222</v>
      </c>
      <c r="D12" s="23"/>
      <c r="E12" s="23"/>
      <c r="F12" s="23"/>
      <c r="G12" s="23"/>
      <c r="H12" s="23"/>
      <c r="I12" s="23"/>
      <c r="J12" s="23"/>
      <c r="K12" s="23"/>
    </row>
    <row r="13" spans="1:11">
      <c r="A13" s="23" t="e" vm="11">
        <v>#VALUE!</v>
      </c>
      <c r="B13" s="23" t="s">
        <v>223</v>
      </c>
      <c r="C13" s="23" t="s">
        <v>224</v>
      </c>
      <c r="D13" s="23"/>
      <c r="E13" s="23"/>
      <c r="F13" s="23"/>
      <c r="G13" s="23"/>
      <c r="H13" s="23"/>
      <c r="I13" s="23"/>
      <c r="J13" s="23"/>
      <c r="K13" s="23"/>
    </row>
    <row r="14" spans="1:11">
      <c r="A14" s="23" t="e" vm="43">
        <v>#VALUE!</v>
      </c>
      <c r="B14" s="23" t="s">
        <v>225</v>
      </c>
      <c r="C14" s="23" t="s">
        <v>226</v>
      </c>
      <c r="D14" s="23"/>
      <c r="E14" s="23"/>
      <c r="F14" s="23"/>
      <c r="G14" s="23"/>
      <c r="H14" s="23"/>
      <c r="I14" s="23"/>
      <c r="J14" s="23"/>
      <c r="K14" s="23"/>
    </row>
    <row r="15" spans="1:11">
      <c r="A15" s="23" t="e" vm="6">
        <v>#VALUE!</v>
      </c>
      <c r="B15" s="23" t="s">
        <v>227</v>
      </c>
      <c r="C15" s="23" t="s">
        <v>228</v>
      </c>
    </row>
    <row r="16" spans="1:11">
      <c r="A16" s="23" t="e" vm="44">
        <v>#VALUE!</v>
      </c>
      <c r="B16" s="23" t="s">
        <v>229</v>
      </c>
      <c r="C16" s="23" t="s">
        <v>230</v>
      </c>
    </row>
    <row r="17" spans="1:3">
      <c r="A17" s="23" t="e" vm="45">
        <v>#VALUE!</v>
      </c>
      <c r="B17" s="23" t="s">
        <v>231</v>
      </c>
      <c r="C17" s="23" t="s">
        <v>232</v>
      </c>
    </row>
    <row r="18" spans="1:3">
      <c r="A18" s="23" t="e" vm="46">
        <v>#VALUE!</v>
      </c>
      <c r="B18" s="23" t="s">
        <v>233</v>
      </c>
      <c r="C18" s="23" t="s">
        <v>234</v>
      </c>
    </row>
    <row r="19" spans="1:3">
      <c r="A19" s="23" t="e" vm="47">
        <v>#VALUE!</v>
      </c>
      <c r="B19" s="23" t="s">
        <v>235</v>
      </c>
      <c r="C19" s="23" t="s">
        <v>236</v>
      </c>
    </row>
    <row r="20" spans="1:3">
      <c r="A20" s="23" t="e" vm="48">
        <v>#VALUE!</v>
      </c>
      <c r="B20" s="23" t="s">
        <v>237</v>
      </c>
      <c r="C20" s="23" t="s">
        <v>238</v>
      </c>
    </row>
    <row r="21" spans="1:3">
      <c r="A21" s="23" t="e" vm="5">
        <v>#VALUE!</v>
      </c>
      <c r="B21" s="23" t="s">
        <v>239</v>
      </c>
      <c r="C21" s="23" t="s">
        <v>240</v>
      </c>
    </row>
    <row r="22" spans="1:3">
      <c r="A22" s="23" t="e" vm="49">
        <v>#VALUE!</v>
      </c>
      <c r="B22" s="23" t="s">
        <v>241</v>
      </c>
      <c r="C22" s="23" t="s">
        <v>242</v>
      </c>
    </row>
    <row r="23" spans="1:3">
      <c r="A23" s="23" t="e" vm="50">
        <v>#VALUE!</v>
      </c>
      <c r="B23" s="23" t="s">
        <v>243</v>
      </c>
      <c r="C23" s="23" t="s">
        <v>244</v>
      </c>
    </row>
    <row r="24" spans="1:3">
      <c r="A24" s="23" t="e" vm="51">
        <v>#VALUE!</v>
      </c>
      <c r="B24" s="23" t="s">
        <v>245</v>
      </c>
      <c r="C24" s="23" t="s">
        <v>246</v>
      </c>
    </row>
    <row r="25" spans="1:3">
      <c r="A25" s="23" t="e" vm="52">
        <v>#VALUE!</v>
      </c>
      <c r="B25" s="23" t="s">
        <v>247</v>
      </c>
      <c r="C25" s="23" t="s">
        <v>248</v>
      </c>
    </row>
    <row r="26" spans="1:3">
      <c r="A26" s="23" t="e" vm="53">
        <v>#VALUE!</v>
      </c>
      <c r="B26" s="23" t="s">
        <v>249</v>
      </c>
      <c r="C26" s="23" t="s">
        <v>250</v>
      </c>
    </row>
    <row r="27" spans="1:3">
      <c r="A27" s="23" t="e" vm="54">
        <v>#VALUE!</v>
      </c>
      <c r="B27" s="23" t="s">
        <v>251</v>
      </c>
      <c r="C27" s="23" t="s">
        <v>252</v>
      </c>
    </row>
    <row r="28" spans="1:3">
      <c r="A28" s="23" t="e" vm="7">
        <v>#VALUE!</v>
      </c>
      <c r="B28" s="23" t="s">
        <v>253</v>
      </c>
      <c r="C28" s="23" t="s">
        <v>254</v>
      </c>
    </row>
    <row r="29" spans="1:3">
      <c r="A29" s="23" t="e" vm="9">
        <v>#VALUE!</v>
      </c>
      <c r="B29" s="23" t="s">
        <v>255</v>
      </c>
      <c r="C29" s="23" t="s">
        <v>256</v>
      </c>
    </row>
    <row r="30" spans="1:3">
      <c r="A30" s="23" t="e" vm="53">
        <v>#VALUE!</v>
      </c>
      <c r="B30" s="23" t="s">
        <v>257</v>
      </c>
      <c r="C30" s="23" t="s">
        <v>258</v>
      </c>
    </row>
    <row r="31" spans="1:3">
      <c r="A31" s="23" t="e" vm="55">
        <v>#VALUE!</v>
      </c>
      <c r="B31" s="23" t="s">
        <v>259</v>
      </c>
      <c r="C31" s="23" t="s">
        <v>260</v>
      </c>
    </row>
    <row r="32" spans="1:3">
      <c r="A32" s="23" t="e" vm="56">
        <v>#VALUE!</v>
      </c>
      <c r="B32" s="23" t="s">
        <v>261</v>
      </c>
      <c r="C32" s="23" t="s">
        <v>262</v>
      </c>
    </row>
    <row r="33" spans="1:3">
      <c r="A33" s="23" t="e" vm="57">
        <v>#VALUE!</v>
      </c>
      <c r="B33" s="23" t="s">
        <v>263</v>
      </c>
      <c r="C33" s="23" t="s">
        <v>264</v>
      </c>
    </row>
    <row r="34" spans="1:3">
      <c r="A34" s="23" t="e" vm="56">
        <v>#VALUE!</v>
      </c>
      <c r="B34" s="23" t="s">
        <v>265</v>
      </c>
      <c r="C34" s="23" t="s">
        <v>266</v>
      </c>
    </row>
    <row r="35" spans="1:3">
      <c r="A35" s="23" t="e" vm="58">
        <v>#VALUE!</v>
      </c>
      <c r="B35" s="23" t="s">
        <v>267</v>
      </c>
      <c r="C35" s="23" t="s">
        <v>268</v>
      </c>
    </row>
    <row r="36" spans="1:3">
      <c r="A36" s="23" t="e" vm="59">
        <v>#VALUE!</v>
      </c>
      <c r="B36" s="23" t="s">
        <v>269</v>
      </c>
      <c r="C36" s="23" t="s">
        <v>270</v>
      </c>
    </row>
    <row r="37" spans="1:3">
      <c r="A37" s="23" t="e" vm="60">
        <v>#VALUE!</v>
      </c>
      <c r="B37" s="23" t="s">
        <v>271</v>
      </c>
      <c r="C37" s="23" t="s">
        <v>271</v>
      </c>
    </row>
    <row r="38" spans="1:3">
      <c r="A38" s="23" t="e" vm="10">
        <v>#VALUE!</v>
      </c>
      <c r="B38" s="23" t="s">
        <v>272</v>
      </c>
      <c r="C38" s="23" t="s">
        <v>273</v>
      </c>
    </row>
    <row r="39" spans="1:3">
      <c r="A39" s="23" t="e" vm="61">
        <v>#VALUE!</v>
      </c>
      <c r="B39" s="23" t="s">
        <v>274</v>
      </c>
      <c r="C39" s="23" t="s">
        <v>275</v>
      </c>
    </row>
    <row r="40" spans="1:3">
      <c r="A40" s="23" t="e" vm="62">
        <v>#VALUE!</v>
      </c>
      <c r="B40" s="23" t="s">
        <v>276</v>
      </c>
      <c r="C40" s="23" t="s">
        <v>277</v>
      </c>
    </row>
    <row r="41" spans="1:3">
      <c r="A41" s="23" t="e" vm="63">
        <v>#VALUE!</v>
      </c>
      <c r="B41" s="23" t="s">
        <v>278</v>
      </c>
      <c r="C41" s="23" t="s">
        <v>279</v>
      </c>
    </row>
    <row r="42" spans="1:3">
      <c r="A42" s="23" t="e" vm="64">
        <v>#VALUE!</v>
      </c>
      <c r="B42" s="23" t="s">
        <v>280</v>
      </c>
      <c r="C42" s="23" t="s">
        <v>281</v>
      </c>
    </row>
    <row r="43" spans="1:3">
      <c r="A43" s="23" t="e" vm="65">
        <v>#VALUE!</v>
      </c>
      <c r="B43" s="23" t="s">
        <v>282</v>
      </c>
      <c r="C43" s="23" t="s">
        <v>283</v>
      </c>
    </row>
    <row r="44" spans="1:3">
      <c r="A44" s="23" t="e" vm="66">
        <v>#VALUE!</v>
      </c>
      <c r="B44" s="23" t="s">
        <v>284</v>
      </c>
      <c r="C44" s="23" t="s">
        <v>285</v>
      </c>
    </row>
    <row r="45" spans="1:3">
      <c r="A45" s="23" t="e" vm="67">
        <v>#VALUE!</v>
      </c>
      <c r="B45" s="23" t="s">
        <v>286</v>
      </c>
      <c r="C45" s="23" t="s">
        <v>287</v>
      </c>
    </row>
    <row r="46" spans="1:3">
      <c r="A46" s="23" t="e" vm="68">
        <v>#VALUE!</v>
      </c>
      <c r="B46" s="23" t="s">
        <v>288</v>
      </c>
      <c r="C46" s="23" t="s">
        <v>289</v>
      </c>
    </row>
    <row r="47" spans="1:3">
      <c r="A47" s="23" t="e" vm="69">
        <v>#VALUE!</v>
      </c>
      <c r="B47" s="23" t="s">
        <v>290</v>
      </c>
      <c r="C47" s="23" t="s">
        <v>291</v>
      </c>
    </row>
    <row r="48" spans="1:3">
      <c r="A48" s="23" t="e" vm="70">
        <v>#VALUE!</v>
      </c>
      <c r="B48" s="23" t="s">
        <v>292</v>
      </c>
      <c r="C48" s="23" t="s">
        <v>293</v>
      </c>
    </row>
    <row r="49" spans="1:3">
      <c r="A49" s="23" t="e" vm="71">
        <v>#VALUE!</v>
      </c>
      <c r="B49" s="23" t="s">
        <v>294</v>
      </c>
      <c r="C49" s="23" t="s">
        <v>295</v>
      </c>
    </row>
    <row r="50" spans="1:3">
      <c r="A50" s="23" t="e" vm="72">
        <v>#VALUE!</v>
      </c>
      <c r="B50" s="23" t="s">
        <v>296</v>
      </c>
      <c r="C50" s="23" t="s">
        <v>297</v>
      </c>
    </row>
    <row r="51" spans="1:3">
      <c r="A51" s="23" t="e" vm="73">
        <v>#VALUE!</v>
      </c>
      <c r="B51" s="23" t="s">
        <v>298</v>
      </c>
      <c r="C51" s="23" t="s">
        <v>299</v>
      </c>
    </row>
    <row r="52" spans="1:3">
      <c r="A52" s="23" t="e" vm="74">
        <v>#VALUE!</v>
      </c>
      <c r="B52" s="23" t="s">
        <v>300</v>
      </c>
      <c r="C52" s="23" t="s">
        <v>301</v>
      </c>
    </row>
    <row r="53" spans="1:3">
      <c r="A53" s="23" t="e" vm="75">
        <v>#VALUE!</v>
      </c>
      <c r="B53" s="23" t="s">
        <v>302</v>
      </c>
      <c r="C53" s="23" t="s">
        <v>303</v>
      </c>
    </row>
    <row r="54" spans="1:3">
      <c r="A54" s="23" t="e" vm="76">
        <v>#VALUE!</v>
      </c>
      <c r="B54" s="23" t="s">
        <v>304</v>
      </c>
      <c r="C54" s="23" t="s">
        <v>305</v>
      </c>
    </row>
    <row r="55" spans="1:3">
      <c r="A55" s="23" t="e" vm="77">
        <v>#VALUE!</v>
      </c>
      <c r="B55" s="23" t="s">
        <v>306</v>
      </c>
      <c r="C55" s="23" t="s">
        <v>307</v>
      </c>
    </row>
    <row r="56" spans="1:3">
      <c r="A56" s="23" t="e" vm="78">
        <v>#VALUE!</v>
      </c>
      <c r="B56" s="23" t="s">
        <v>308</v>
      </c>
      <c r="C56" s="23" t="s">
        <v>309</v>
      </c>
    </row>
    <row r="57" spans="1:3">
      <c r="A57" s="23" t="e" vm="79">
        <v>#VALUE!</v>
      </c>
      <c r="B57" s="23" t="s">
        <v>310</v>
      </c>
      <c r="C57" s="23" t="s">
        <v>311</v>
      </c>
    </row>
    <row r="58" spans="1:3">
      <c r="A58" s="23" t="e" vm="80">
        <v>#VALUE!</v>
      </c>
      <c r="B58" s="23" t="s">
        <v>312</v>
      </c>
      <c r="C58" s="23" t="s">
        <v>313</v>
      </c>
    </row>
    <row r="59" spans="1:3">
      <c r="A59" s="23" t="e" vm="21">
        <v>#VALUE!</v>
      </c>
      <c r="B59" s="23" t="s">
        <v>314</v>
      </c>
      <c r="C59" s="23" t="s">
        <v>315</v>
      </c>
    </row>
    <row r="60" spans="1:3">
      <c r="A60" s="23" t="s">
        <v>316</v>
      </c>
      <c r="B60" s="23" t="s">
        <v>20</v>
      </c>
      <c r="C60" s="23" t="s">
        <v>316</v>
      </c>
    </row>
    <row r="61" spans="1:3">
      <c r="A61" s="23" t="s">
        <v>318</v>
      </c>
      <c r="B61" s="23" t="s">
        <v>317</v>
      </c>
      <c r="C61" s="23" t="s">
        <v>318</v>
      </c>
    </row>
    <row r="62" spans="1:3">
      <c r="A62" s="23" t="s">
        <v>320</v>
      </c>
      <c r="B62" s="23" t="s">
        <v>319</v>
      </c>
      <c r="C62" s="23" t="s">
        <v>320</v>
      </c>
    </row>
    <row r="63" spans="1:3">
      <c r="A63" s="23" t="e" vm="81">
        <v>#VALUE!</v>
      </c>
      <c r="B63" s="23" t="s">
        <v>321</v>
      </c>
      <c r="C63" s="23" t="s">
        <v>322</v>
      </c>
    </row>
    <row r="64" spans="1:3">
      <c r="A64" s="23" t="s">
        <v>324</v>
      </c>
      <c r="B64" s="23" t="s">
        <v>323</v>
      </c>
      <c r="C64" s="23" t="s">
        <v>324</v>
      </c>
    </row>
    <row r="65" spans="1:3">
      <c r="A65" s="23" t="e" vm="82">
        <v>#VALUE!</v>
      </c>
      <c r="B65" s="23" t="s">
        <v>325</v>
      </c>
      <c r="C65" s="23" t="s">
        <v>326</v>
      </c>
    </row>
    <row r="66" spans="1:3">
      <c r="A66" s="23" t="e" vm="83">
        <v>#VALUE!</v>
      </c>
      <c r="B66" s="23" t="s">
        <v>327</v>
      </c>
      <c r="C66" s="23" t="s">
        <v>328</v>
      </c>
    </row>
    <row r="67" spans="1:3">
      <c r="A67" s="23" t="s">
        <v>330</v>
      </c>
      <c r="B67" s="23" t="s">
        <v>329</v>
      </c>
      <c r="C67" s="23" t="s">
        <v>330</v>
      </c>
    </row>
    <row r="68" spans="1:3">
      <c r="A68" s="23" t="e" vm="84">
        <v>#VALUE!</v>
      </c>
      <c r="B68" s="23" t="s">
        <v>331</v>
      </c>
      <c r="C68" s="23" t="s">
        <v>332</v>
      </c>
    </row>
    <row r="69" spans="1:3">
      <c r="A69" s="23" t="e" vm="85">
        <v>#VALUE!</v>
      </c>
      <c r="B69" s="23" t="s">
        <v>333</v>
      </c>
      <c r="C69" s="23" t="s">
        <v>334</v>
      </c>
    </row>
    <row r="70" spans="1:3">
      <c r="A70" s="23" t="e" vm="86">
        <v>#VALUE!</v>
      </c>
      <c r="B70" s="23" t="s">
        <v>335</v>
      </c>
      <c r="C70" s="23" t="s">
        <v>336</v>
      </c>
    </row>
    <row r="71" spans="1:3">
      <c r="A71" s="23" t="e" vm="87">
        <v>#VALUE!</v>
      </c>
      <c r="B71" s="23" t="s">
        <v>337</v>
      </c>
      <c r="C71" s="23" t="s">
        <v>338</v>
      </c>
    </row>
    <row r="72" spans="1:3">
      <c r="A72" s="23" t="s">
        <v>340</v>
      </c>
      <c r="B72" s="23" t="s">
        <v>339</v>
      </c>
      <c r="C72" s="23" t="s">
        <v>340</v>
      </c>
    </row>
    <row r="73" spans="1:3">
      <c r="A73" s="23" t="e" vm="88">
        <v>#VALUE!</v>
      </c>
      <c r="B73" s="23" t="s">
        <v>341</v>
      </c>
      <c r="C73" s="23" t="s">
        <v>342</v>
      </c>
    </row>
    <row r="74" spans="1:3">
      <c r="A74" s="23" t="s">
        <v>344</v>
      </c>
      <c r="B74" s="23" t="s">
        <v>343</v>
      </c>
      <c r="C74" s="23" t="s">
        <v>344</v>
      </c>
    </row>
    <row r="75" spans="1:3">
      <c r="A75" s="23" t="e" vm="89">
        <v>#VALUE!</v>
      </c>
      <c r="B75" s="23" t="s">
        <v>345</v>
      </c>
      <c r="C75" s="23" t="s">
        <v>346</v>
      </c>
    </row>
    <row r="76" spans="1:3">
      <c r="A76" s="23" t="e" vm="90">
        <v>#VALUE!</v>
      </c>
      <c r="B76" s="23" t="s">
        <v>347</v>
      </c>
      <c r="C76" s="23" t="s">
        <v>348</v>
      </c>
    </row>
    <row r="77" spans="1:3">
      <c r="A77" s="23" t="s">
        <v>350</v>
      </c>
      <c r="B77" s="23" t="s">
        <v>349</v>
      </c>
      <c r="C77" s="23" t="s">
        <v>350</v>
      </c>
    </row>
    <row r="78" spans="1:3">
      <c r="A78" s="23" t="e" vm="91">
        <v>#VALUE!</v>
      </c>
      <c r="B78" s="23" t="s">
        <v>351</v>
      </c>
      <c r="C78" s="23" t="s">
        <v>352</v>
      </c>
    </row>
    <row r="79" spans="1:3">
      <c r="A79" s="23" t="e" vm="92">
        <v>#VALUE!</v>
      </c>
      <c r="B79" s="23" t="s">
        <v>353</v>
      </c>
      <c r="C79" s="23" t="s">
        <v>354</v>
      </c>
    </row>
    <row r="80" spans="1:3">
      <c r="A80" s="23" t="s">
        <v>356</v>
      </c>
      <c r="B80" s="23" t="s">
        <v>355</v>
      </c>
      <c r="C80" s="23" t="s">
        <v>356</v>
      </c>
    </row>
    <row r="81" spans="1:3">
      <c r="A81" s="23" t="e" vm="93">
        <v>#VALUE!</v>
      </c>
      <c r="B81" s="23" t="s">
        <v>357</v>
      </c>
      <c r="C81" s="23" t="s">
        <v>358</v>
      </c>
    </row>
    <row r="82" spans="1:3">
      <c r="A82" s="23" t="e" vm="21">
        <v>#VALUE!</v>
      </c>
      <c r="B82" s="23" t="s">
        <v>359</v>
      </c>
      <c r="C82" s="23" t="s">
        <v>360</v>
      </c>
    </row>
    <row r="83" spans="1:3">
      <c r="A83" s="23" t="e" vm="94">
        <v>#VALUE!</v>
      </c>
      <c r="B83" s="23" t="s">
        <v>361</v>
      </c>
      <c r="C83" s="23" t="s">
        <v>362</v>
      </c>
    </row>
    <row r="84" spans="1:3">
      <c r="A84" s="23" t="e" vm="21">
        <v>#VALUE!</v>
      </c>
      <c r="B84" s="23" t="s">
        <v>363</v>
      </c>
      <c r="C84" s="23" t="s">
        <v>364</v>
      </c>
    </row>
    <row r="85" spans="1:3">
      <c r="A85" s="23" t="e" vm="95">
        <v>#VALUE!</v>
      </c>
      <c r="B85" s="23" t="s">
        <v>365</v>
      </c>
      <c r="C85" s="23" t="s">
        <v>366</v>
      </c>
    </row>
    <row r="86" spans="1:3">
      <c r="A86" s="23" t="s">
        <v>368</v>
      </c>
      <c r="B86" s="23" t="s">
        <v>367</v>
      </c>
      <c r="C86" s="23" t="s">
        <v>368</v>
      </c>
    </row>
    <row r="87" spans="1:3">
      <c r="A87" s="23" t="e" vm="21">
        <v>#VALUE!</v>
      </c>
      <c r="B87" s="23" t="s">
        <v>369</v>
      </c>
      <c r="C87" s="23" t="s">
        <v>370</v>
      </c>
    </row>
    <row r="88" spans="1:3">
      <c r="A88" s="23" t="s">
        <v>372</v>
      </c>
      <c r="B88" s="23" t="s">
        <v>371</v>
      </c>
      <c r="C88" s="23" t="s">
        <v>372</v>
      </c>
    </row>
    <row r="89" spans="1:3">
      <c r="A89" s="23" t="e" vm="96">
        <v>#VALUE!</v>
      </c>
      <c r="B89" s="23" t="s">
        <v>373</v>
      </c>
      <c r="C89" s="23" t="s">
        <v>374</v>
      </c>
    </row>
    <row r="90" spans="1:3">
      <c r="A90" s="23" t="e" vm="97">
        <v>#VALUE!</v>
      </c>
      <c r="B90" s="23" t="s">
        <v>375</v>
      </c>
      <c r="C90" s="23" t="s">
        <v>376</v>
      </c>
    </row>
    <row r="91" spans="1:3">
      <c r="A91" s="23" t="e" vm="98">
        <v>#VALUE!</v>
      </c>
      <c r="B91" s="23" t="s">
        <v>377</v>
      </c>
      <c r="C91" s="23" t="s">
        <v>378</v>
      </c>
    </row>
    <row r="92" spans="1:3">
      <c r="A92" s="23" t="e" vm="30">
        <v>#VALUE!</v>
      </c>
      <c r="B92" s="23" t="s">
        <v>379</v>
      </c>
      <c r="C92" s="23" t="s">
        <v>380</v>
      </c>
    </row>
    <row r="93" spans="1:3">
      <c r="A93" s="23" t="s">
        <v>382</v>
      </c>
      <c r="B93" s="23" t="s">
        <v>381</v>
      </c>
      <c r="C93" s="23" t="s">
        <v>382</v>
      </c>
    </row>
    <row r="94" spans="1:3">
      <c r="A94" s="23" t="e" vm="99">
        <v>#VALUE!</v>
      </c>
      <c r="B94" s="23" t="s">
        <v>383</v>
      </c>
      <c r="C94" s="23" t="s">
        <v>384</v>
      </c>
    </row>
    <row r="95" spans="1:3">
      <c r="A95" s="23" t="e" vm="100">
        <v>#VALUE!</v>
      </c>
      <c r="B95" s="23" t="s">
        <v>385</v>
      </c>
      <c r="C95" s="23" t="s">
        <v>386</v>
      </c>
    </row>
    <row r="96" spans="1:3">
      <c r="A96" s="23" t="e" vm="21">
        <v>#VALUE!</v>
      </c>
      <c r="B96" s="23" t="s">
        <v>387</v>
      </c>
      <c r="C96" s="23" t="s">
        <v>388</v>
      </c>
    </row>
    <row r="97" spans="1:3">
      <c r="A97" s="23" t="s">
        <v>390</v>
      </c>
      <c r="B97" s="23" t="s">
        <v>389</v>
      </c>
      <c r="C97" s="23" t="s">
        <v>390</v>
      </c>
    </row>
    <row r="98" spans="1:3">
      <c r="A98" s="23" t="e" vm="101">
        <v>#VALUE!</v>
      </c>
      <c r="B98" s="23" t="s">
        <v>391</v>
      </c>
      <c r="C98" s="23" t="s">
        <v>392</v>
      </c>
    </row>
    <row r="99" spans="1:3">
      <c r="A99" s="23" t="e" vm="24">
        <v>#VALUE!</v>
      </c>
      <c r="B99" s="23" t="s">
        <v>393</v>
      </c>
      <c r="C99" s="23" t="s">
        <v>394</v>
      </c>
    </row>
    <row r="100" spans="1:3">
      <c r="A100" s="23" t="s">
        <v>196</v>
      </c>
      <c r="B100" s="23" t="s">
        <v>195</v>
      </c>
      <c r="C100" s="23" t="s">
        <v>196</v>
      </c>
    </row>
    <row r="101" spans="1:3">
      <c r="A101" s="23" t="e" vm="21">
        <v>#VALUE!</v>
      </c>
      <c r="B101" s="23" t="s">
        <v>395</v>
      </c>
      <c r="C101" s="23" t="s">
        <v>396</v>
      </c>
    </row>
    <row r="102" spans="1:3">
      <c r="A102" s="23" t="s">
        <v>398</v>
      </c>
      <c r="B102" s="23" t="s">
        <v>397</v>
      </c>
      <c r="C102" s="23" t="s">
        <v>398</v>
      </c>
    </row>
    <row r="103" spans="1:3">
      <c r="A103" s="23" t="e" vm="102">
        <v>#VALUE!</v>
      </c>
      <c r="B103" s="23" t="s">
        <v>399</v>
      </c>
      <c r="C103" s="23" t="s">
        <v>400</v>
      </c>
    </row>
    <row r="104" spans="1:3">
      <c r="A104" s="23" t="e" vm="103">
        <v>#VALUE!</v>
      </c>
      <c r="B104" s="23" t="s">
        <v>401</v>
      </c>
      <c r="C104" s="23" t="s">
        <v>402</v>
      </c>
    </row>
    <row r="105" spans="1:3">
      <c r="A105" s="23" t="e" vm="5">
        <v>#VALUE!</v>
      </c>
      <c r="B105" s="23" t="s">
        <v>403</v>
      </c>
      <c r="C105" s="23" t="s">
        <v>404</v>
      </c>
    </row>
    <row r="106" spans="1:3">
      <c r="A106" s="23" t="s">
        <v>406</v>
      </c>
      <c r="B106" s="23" t="s">
        <v>405</v>
      </c>
      <c r="C106" s="23" t="s">
        <v>406</v>
      </c>
    </row>
    <row r="107" spans="1:3">
      <c r="A107" s="23" t="e" vm="104">
        <v>#VALUE!</v>
      </c>
      <c r="B107" s="23" t="s">
        <v>407</v>
      </c>
      <c r="C107" s="23" t="s">
        <v>408</v>
      </c>
    </row>
    <row r="108" spans="1:3">
      <c r="A108" s="23" t="e" vm="13">
        <v>#VALUE!</v>
      </c>
      <c r="B108" s="23" t="s">
        <v>409</v>
      </c>
      <c r="C108" s="23" t="s">
        <v>410</v>
      </c>
    </row>
    <row r="109" spans="1:3">
      <c r="A109" s="23" t="e" vm="105">
        <v>#VALUE!</v>
      </c>
      <c r="B109" s="23" t="s">
        <v>411</v>
      </c>
      <c r="C109" s="23" t="s">
        <v>412</v>
      </c>
    </row>
    <row r="110" spans="1:3">
      <c r="A110" s="23" t="s">
        <v>414</v>
      </c>
      <c r="B110" s="23" t="s">
        <v>413</v>
      </c>
      <c r="C110" s="23" t="s">
        <v>414</v>
      </c>
    </row>
    <row r="111" spans="1:3">
      <c r="A111" s="23" t="e" vm="21">
        <v>#VALUE!</v>
      </c>
      <c r="B111" s="23" t="s">
        <v>415</v>
      </c>
      <c r="C111" s="23" t="s">
        <v>416</v>
      </c>
    </row>
    <row r="112" spans="1:3">
      <c r="A112" s="23" t="e" vm="30">
        <v>#VALUE!</v>
      </c>
      <c r="B112" s="23" t="s">
        <v>417</v>
      </c>
      <c r="C112" s="23" t="s">
        <v>418</v>
      </c>
    </row>
    <row r="113" spans="1:3">
      <c r="A113" s="23" t="e" vm="102">
        <v>#VALUE!</v>
      </c>
      <c r="B113" s="23" t="s">
        <v>419</v>
      </c>
      <c r="C113" s="23" t="s">
        <v>420</v>
      </c>
    </row>
    <row r="114" spans="1:3">
      <c r="A114" s="23" t="e" vm="106">
        <v>#VALUE!</v>
      </c>
      <c r="B114" s="23" t="s">
        <v>421</v>
      </c>
      <c r="C114" s="23" t="s">
        <v>422</v>
      </c>
    </row>
    <row r="115" spans="1:3">
      <c r="A115" s="23" t="e" vm="21">
        <v>#VALUE!</v>
      </c>
      <c r="B115" s="23" t="s">
        <v>423</v>
      </c>
      <c r="C115" s="23" t="s">
        <v>424</v>
      </c>
    </row>
    <row r="116" spans="1:3">
      <c r="A116" s="23" t="s">
        <v>426</v>
      </c>
      <c r="B116" s="23" t="s">
        <v>425</v>
      </c>
      <c r="C116" s="23" t="s">
        <v>426</v>
      </c>
    </row>
    <row r="117" spans="1:3">
      <c r="A117" s="23" t="e" vm="21">
        <v>#VALUE!</v>
      </c>
      <c r="B117" s="23" t="s">
        <v>427</v>
      </c>
      <c r="C117" s="23" t="s">
        <v>428</v>
      </c>
    </row>
    <row r="118" spans="1:3">
      <c r="A118" s="23" t="e" vm="107">
        <v>#VALUE!</v>
      </c>
      <c r="B118" s="23" t="s">
        <v>429</v>
      </c>
      <c r="C118" s="23" t="s">
        <v>430</v>
      </c>
    </row>
    <row r="119" spans="1:3">
      <c r="A119" s="23" t="e" vm="30">
        <v>#VALUE!</v>
      </c>
      <c r="B119" s="23" t="s">
        <v>431</v>
      </c>
      <c r="C119" s="23" t="s">
        <v>432</v>
      </c>
    </row>
    <row r="120" spans="1:3">
      <c r="A120" s="23" t="s">
        <v>434</v>
      </c>
      <c r="B120" s="23" t="s">
        <v>433</v>
      </c>
      <c r="C120" s="23" t="s">
        <v>434</v>
      </c>
    </row>
    <row r="121" spans="1:3">
      <c r="A121" s="23" t="e" vm="108">
        <v>#VALUE!</v>
      </c>
      <c r="B121" s="23" t="s">
        <v>435</v>
      </c>
      <c r="C121" s="23" t="s">
        <v>436</v>
      </c>
    </row>
    <row r="122" spans="1:3">
      <c r="A122" s="23" t="e" vm="109">
        <v>#VALUE!</v>
      </c>
      <c r="B122" s="23" t="s">
        <v>437</v>
      </c>
      <c r="C122" s="23" t="s">
        <v>438</v>
      </c>
    </row>
    <row r="123" spans="1:3">
      <c r="A123" s="23" t="e" vm="110">
        <v>#VALUE!</v>
      </c>
      <c r="B123" s="23" t="s">
        <v>439</v>
      </c>
      <c r="C123" s="23" t="s">
        <v>440</v>
      </c>
    </row>
    <row r="124" spans="1:3">
      <c r="A124" s="23" t="e" vm="111">
        <v>#VALUE!</v>
      </c>
      <c r="B124" s="23" t="s">
        <v>441</v>
      </c>
      <c r="C124" s="23" t="s">
        <v>442</v>
      </c>
    </row>
    <row r="125" spans="1:3">
      <c r="A125" s="23" t="e" vm="112">
        <v>#VALUE!</v>
      </c>
      <c r="B125" s="23" t="s">
        <v>443</v>
      </c>
      <c r="C125" s="23" t="s">
        <v>444</v>
      </c>
    </row>
    <row r="126" spans="1:3">
      <c r="A126" s="23" t="e" vm="21">
        <v>#VALUE!</v>
      </c>
      <c r="B126" s="23" t="s">
        <v>445</v>
      </c>
      <c r="C126" s="23" t="s">
        <v>446</v>
      </c>
    </row>
    <row r="127" spans="1:3">
      <c r="A127" s="23" t="e" vm="102">
        <v>#VALUE!</v>
      </c>
      <c r="B127" s="23" t="s">
        <v>447</v>
      </c>
      <c r="C127" s="23" t="s">
        <v>448</v>
      </c>
    </row>
    <row r="128" spans="1:3">
      <c r="A128" s="23" t="e" vm="21">
        <v>#VALUE!</v>
      </c>
      <c r="B128" s="23" t="s">
        <v>449</v>
      </c>
      <c r="C128" s="23" t="s">
        <v>450</v>
      </c>
    </row>
    <row r="129" spans="1:3">
      <c r="A129" s="23" t="s">
        <v>452</v>
      </c>
      <c r="B129" s="23" t="s">
        <v>451</v>
      </c>
      <c r="C129" s="23" t="s">
        <v>452</v>
      </c>
    </row>
    <row r="130" spans="1:3">
      <c r="A130" s="23" t="s">
        <v>201</v>
      </c>
      <c r="B130" s="23" t="s">
        <v>17</v>
      </c>
      <c r="C130" s="23" t="s">
        <v>201</v>
      </c>
    </row>
    <row r="131" spans="1:3">
      <c r="A131" s="23" t="s">
        <v>454</v>
      </c>
      <c r="B131" s="23" t="s">
        <v>453</v>
      </c>
      <c r="C131" s="23" t="s">
        <v>454</v>
      </c>
    </row>
    <row r="132" spans="1:3">
      <c r="A132" s="23" t="e" vm="113">
        <v>#VALUE!</v>
      </c>
      <c r="B132" s="23" t="s">
        <v>455</v>
      </c>
      <c r="C132" s="23" t="s">
        <v>456</v>
      </c>
    </row>
    <row r="133" spans="1:3">
      <c r="A133" s="23" t="s">
        <v>458</v>
      </c>
      <c r="B133" s="23" t="s">
        <v>457</v>
      </c>
      <c r="C133" s="23" t="s">
        <v>458</v>
      </c>
    </row>
    <row r="134" spans="1:3">
      <c r="A134" s="23" t="e" vm="114">
        <v>#VALUE!</v>
      </c>
      <c r="B134" s="23" t="s">
        <v>459</v>
      </c>
      <c r="C134" s="23" t="s">
        <v>460</v>
      </c>
    </row>
    <row r="135" spans="1:3">
      <c r="A135" s="23" t="e" vm="115">
        <v>#VALUE!</v>
      </c>
      <c r="B135" s="23" t="s">
        <v>461</v>
      </c>
      <c r="C135" s="23" t="s">
        <v>462</v>
      </c>
    </row>
    <row r="136" spans="1:3">
      <c r="A136" s="23" t="s">
        <v>464</v>
      </c>
      <c r="B136" s="23" t="s">
        <v>463</v>
      </c>
      <c r="C136" s="23" t="s">
        <v>464</v>
      </c>
    </row>
    <row r="137" spans="1:3">
      <c r="A137" s="23" t="e" vm="116">
        <v>#VALUE!</v>
      </c>
      <c r="B137" s="23" t="s">
        <v>465</v>
      </c>
      <c r="C137" s="23" t="s">
        <v>466</v>
      </c>
    </row>
    <row r="138" spans="1:3">
      <c r="A138" s="23" t="s">
        <v>468</v>
      </c>
      <c r="B138" s="23" t="s">
        <v>467</v>
      </c>
      <c r="C138" s="23" t="s">
        <v>468</v>
      </c>
    </row>
    <row r="139" spans="1:3">
      <c r="A139" s="23" t="e" vm="117">
        <v>#VALUE!</v>
      </c>
      <c r="B139" s="23" t="s">
        <v>469</v>
      </c>
      <c r="C139" s="23" t="s">
        <v>470</v>
      </c>
    </row>
    <row r="140" spans="1:3">
      <c r="A140" s="23" t="e" vm="118">
        <v>#VALUE!</v>
      </c>
      <c r="B140" s="23" t="s">
        <v>471</v>
      </c>
      <c r="C140" s="23" t="s">
        <v>472</v>
      </c>
    </row>
    <row r="141" spans="1:3">
      <c r="A141" s="23" t="e" vm="119">
        <v>#VALUE!</v>
      </c>
      <c r="B141" s="23" t="s">
        <v>473</v>
      </c>
      <c r="C141" s="23" t="s">
        <v>474</v>
      </c>
    </row>
    <row r="142" spans="1:3">
      <c r="A142" s="23" t="s">
        <v>476</v>
      </c>
      <c r="B142" s="23" t="s">
        <v>475</v>
      </c>
      <c r="C142" s="23" t="s">
        <v>476</v>
      </c>
    </row>
    <row r="143" spans="1:3">
      <c r="A143" s="23" t="e" vm="21">
        <v>#VALUE!</v>
      </c>
      <c r="B143" s="23" t="s">
        <v>477</v>
      </c>
      <c r="C143" s="23" t="s">
        <v>478</v>
      </c>
    </row>
    <row r="144" spans="1:3">
      <c r="A144" s="23" t="e" vm="120">
        <v>#VALUE!</v>
      </c>
      <c r="B144" s="23" t="s">
        <v>479</v>
      </c>
      <c r="C144" s="23" t="s">
        <v>480</v>
      </c>
    </row>
    <row r="145" spans="1:3">
      <c r="A145" s="23" t="e" vm="21">
        <v>#VALUE!</v>
      </c>
      <c r="B145" s="23" t="s">
        <v>481</v>
      </c>
      <c r="C145" s="23" t="s">
        <v>482</v>
      </c>
    </row>
    <row r="146" spans="1:3">
      <c r="A146" s="23" t="s">
        <v>484</v>
      </c>
      <c r="B146" s="23" t="s">
        <v>483</v>
      </c>
      <c r="C146" s="23" t="s">
        <v>484</v>
      </c>
    </row>
    <row r="147" spans="1:3">
      <c r="A147" s="23" t="e" vm="121">
        <v>#VALUE!</v>
      </c>
      <c r="B147" s="23" t="s">
        <v>485</v>
      </c>
      <c r="C147" s="23" t="s">
        <v>486</v>
      </c>
    </row>
    <row r="148" spans="1:3">
      <c r="A148" s="23" t="s">
        <v>488</v>
      </c>
      <c r="B148" s="23" t="s">
        <v>487</v>
      </c>
      <c r="C148" s="23" t="s">
        <v>488</v>
      </c>
    </row>
    <row r="149" spans="1:3">
      <c r="A149" s="23" t="e" vm="122">
        <v>#VALUE!</v>
      </c>
      <c r="B149" s="23" t="s">
        <v>489</v>
      </c>
      <c r="C149" s="23" t="s">
        <v>490</v>
      </c>
    </row>
    <row r="150" spans="1:3">
      <c r="A150" s="23" t="e" vm="21">
        <v>#VALUE!</v>
      </c>
      <c r="B150" s="23" t="s">
        <v>491</v>
      </c>
      <c r="C150" s="23" t="s">
        <v>492</v>
      </c>
    </row>
    <row r="151" spans="1:3">
      <c r="A151" s="23" t="s">
        <v>494</v>
      </c>
      <c r="B151" s="23" t="s">
        <v>493</v>
      </c>
      <c r="C151" s="23" t="s">
        <v>494</v>
      </c>
    </row>
    <row r="152" spans="1:3">
      <c r="A152" s="23" t="s">
        <v>496</v>
      </c>
      <c r="B152" s="23" t="s">
        <v>495</v>
      </c>
      <c r="C152" s="23" t="s">
        <v>496</v>
      </c>
    </row>
    <row r="153" spans="1:3">
      <c r="A153" s="23" t="e" vm="21">
        <v>#VALUE!</v>
      </c>
      <c r="B153" s="23" t="s">
        <v>497</v>
      </c>
      <c r="C153" s="23" t="s">
        <v>498</v>
      </c>
    </row>
    <row r="154" spans="1:3">
      <c r="A154" s="23" t="e" vm="123">
        <v>#VALUE!</v>
      </c>
      <c r="B154" s="23" t="s">
        <v>499</v>
      </c>
      <c r="C154" s="23" t="s">
        <v>500</v>
      </c>
    </row>
    <row r="155" spans="1:3">
      <c r="A155" s="23" t="e" vm="124">
        <v>#VALUE!</v>
      </c>
      <c r="B155" s="23" t="s">
        <v>501</v>
      </c>
      <c r="C155" s="23" t="s">
        <v>502</v>
      </c>
    </row>
    <row r="156" spans="1:3">
      <c r="A156" s="23" t="e" vm="125">
        <v>#VALUE!</v>
      </c>
      <c r="B156" s="23" t="s">
        <v>503</v>
      </c>
      <c r="C156" s="23" t="s">
        <v>504</v>
      </c>
    </row>
    <row r="157" spans="1:3">
      <c r="A157" s="23" t="s">
        <v>506</v>
      </c>
      <c r="B157" s="23" t="s">
        <v>505</v>
      </c>
      <c r="C157" s="23" t="s">
        <v>506</v>
      </c>
    </row>
    <row r="158" spans="1:3">
      <c r="A158" s="23" t="e" vm="21">
        <v>#VALUE!</v>
      </c>
      <c r="B158" s="23" t="s">
        <v>507</v>
      </c>
      <c r="C158" s="23" t="s">
        <v>508</v>
      </c>
    </row>
    <row r="159" spans="1:3">
      <c r="A159" s="23" t="s">
        <v>510</v>
      </c>
      <c r="B159" s="23" t="s">
        <v>509</v>
      </c>
      <c r="C159" s="23" t="s">
        <v>510</v>
      </c>
    </row>
    <row r="160" spans="1:3">
      <c r="A160" s="23" t="e" vm="126">
        <v>#VALUE!</v>
      </c>
      <c r="B160" s="23" t="s">
        <v>511</v>
      </c>
      <c r="C160" s="23" t="s">
        <v>512</v>
      </c>
    </row>
    <row r="161" spans="1:24">
      <c r="A161" s="23" t="s">
        <v>514</v>
      </c>
      <c r="B161" s="23" t="s">
        <v>513</v>
      </c>
      <c r="C161" s="23" t="s">
        <v>514</v>
      </c>
    </row>
    <row r="162" spans="1:24">
      <c r="A162" s="23" t="e" vm="127">
        <v>#VALUE!</v>
      </c>
      <c r="B162" s="23" t="s">
        <v>515</v>
      </c>
      <c r="C162" s="23" t="s">
        <v>516</v>
      </c>
    </row>
    <row r="163" spans="1:24">
      <c r="A163" s="23" t="e" vm="21">
        <v>#VALUE!</v>
      </c>
      <c r="B163" s="23" t="s">
        <v>517</v>
      </c>
      <c r="C163" s="23" t="s">
        <v>518</v>
      </c>
    </row>
    <row r="164" spans="1:24">
      <c r="A164" s="23" t="e" vm="128">
        <v>#VALUE!</v>
      </c>
      <c r="B164" s="23" t="s">
        <v>519</v>
      </c>
      <c r="C164" s="23" t="s">
        <v>520</v>
      </c>
    </row>
    <row r="167" spans="1:24" s="12" customFormat="1">
      <c r="A167" s="12" t="s">
        <v>521</v>
      </c>
    </row>
    <row r="168" spans="1:24">
      <c r="B168" s="39" t="s">
        <v>36</v>
      </c>
      <c r="C168" s="40" t="s">
        <v>1</v>
      </c>
      <c r="D168" s="41" t="s">
        <v>2</v>
      </c>
      <c r="E168" s="42" t="s">
        <v>60</v>
      </c>
      <c r="F168" s="43" t="s">
        <v>4</v>
      </c>
      <c r="G168" s="43" t="s">
        <v>62</v>
      </c>
      <c r="H168" s="43" t="s">
        <v>172</v>
      </c>
      <c r="I168" s="43" t="s">
        <v>64</v>
      </c>
      <c r="J168" s="43" t="s">
        <v>65</v>
      </c>
      <c r="K168" s="44" t="s">
        <v>173</v>
      </c>
      <c r="L168" s="44" t="s">
        <v>174</v>
      </c>
      <c r="M168" s="44" t="s">
        <v>175</v>
      </c>
      <c r="N168" s="44" t="s">
        <v>176</v>
      </c>
      <c r="O168" s="45" t="s">
        <v>177</v>
      </c>
      <c r="P168" s="46" t="s">
        <v>522</v>
      </c>
      <c r="Q168" s="47" t="s">
        <v>523</v>
      </c>
      <c r="R168" s="47" t="s">
        <v>524</v>
      </c>
      <c r="S168" s="45">
        <v>2025</v>
      </c>
      <c r="T168" s="46" t="s">
        <v>525</v>
      </c>
      <c r="U168" s="44">
        <v>2023</v>
      </c>
      <c r="V168" s="44">
        <v>2024</v>
      </c>
      <c r="W168" s="45">
        <v>2025</v>
      </c>
      <c r="X168" s="23" t="s">
        <v>158</v>
      </c>
    </row>
    <row r="169" spans="1:24">
      <c r="A169" t="e" vm="129">
        <v>#VALUE!</v>
      </c>
      <c r="B169" s="23" t="s">
        <v>526</v>
      </c>
      <c r="C169" s="23" t="s">
        <v>527</v>
      </c>
      <c r="D169" s="23"/>
      <c r="E169" s="23"/>
      <c r="F169" s="23"/>
      <c r="G169" s="23"/>
      <c r="H169" s="23"/>
      <c r="I169" s="23"/>
      <c r="J169" s="23"/>
      <c r="K169" s="23"/>
      <c r="L169" s="23"/>
      <c r="M169" s="23"/>
      <c r="N169" s="23"/>
      <c r="O169" s="23"/>
      <c r="P169" s="23"/>
      <c r="Q169" s="23"/>
      <c r="R169" s="23"/>
      <c r="S169" s="23"/>
      <c r="T169" s="23"/>
      <c r="U169" s="23"/>
      <c r="V169" s="23"/>
      <c r="W169" s="23"/>
      <c r="X169" s="23"/>
    </row>
    <row r="170" spans="1:24">
      <c r="B170" s="23" t="s">
        <v>528</v>
      </c>
      <c r="C170" s="23" t="s">
        <v>529</v>
      </c>
      <c r="D170" s="23"/>
      <c r="E170" s="23"/>
      <c r="F170" s="23"/>
      <c r="G170" s="23"/>
      <c r="H170" s="23"/>
      <c r="I170" s="23"/>
      <c r="J170" s="23"/>
      <c r="K170" s="23"/>
      <c r="L170" s="23"/>
      <c r="M170" s="23"/>
      <c r="N170" s="23"/>
      <c r="O170" s="23"/>
      <c r="P170" s="23"/>
      <c r="Q170" s="23"/>
      <c r="R170" s="23"/>
      <c r="S170" s="23"/>
      <c r="T170" s="23"/>
      <c r="U170" s="23"/>
      <c r="V170" s="23"/>
      <c r="W170" s="23"/>
      <c r="X170" s="23"/>
    </row>
    <row r="171" spans="1:24">
      <c r="B171" s="23" t="s">
        <v>530</v>
      </c>
      <c r="C171" s="23" t="s">
        <v>531</v>
      </c>
      <c r="D171" s="23"/>
      <c r="E171" s="23"/>
      <c r="F171" s="23"/>
      <c r="G171" s="23"/>
      <c r="H171" s="23"/>
      <c r="I171" s="23"/>
      <c r="J171" s="23"/>
      <c r="K171" s="23"/>
      <c r="L171" s="23"/>
      <c r="M171" s="23"/>
      <c r="N171" s="23"/>
      <c r="O171" s="23"/>
      <c r="P171" s="23"/>
      <c r="Q171" s="23"/>
      <c r="R171" s="23"/>
      <c r="S171" s="23"/>
      <c r="T171" s="23"/>
      <c r="U171" s="23"/>
      <c r="V171" s="23"/>
      <c r="W171" s="23"/>
      <c r="X171" s="23"/>
    </row>
    <row r="172" spans="1:24">
      <c r="B172" s="23" t="s">
        <v>532</v>
      </c>
      <c r="C172" s="23" t="s">
        <v>533</v>
      </c>
      <c r="D172" s="23"/>
      <c r="E172" s="23"/>
      <c r="F172" s="23"/>
      <c r="G172" s="23"/>
      <c r="H172" s="23"/>
      <c r="I172" s="23"/>
      <c r="J172" s="23"/>
      <c r="K172" s="23"/>
      <c r="L172" s="23"/>
      <c r="M172" s="23"/>
      <c r="N172" s="23"/>
      <c r="O172" s="23"/>
      <c r="P172" s="23"/>
      <c r="Q172" s="23"/>
      <c r="R172" s="23"/>
      <c r="S172" s="23"/>
      <c r="T172" s="23"/>
      <c r="U172" s="23"/>
      <c r="V172" s="23"/>
      <c r="W172" s="23"/>
      <c r="X172" s="23"/>
    </row>
    <row r="173" spans="1:24">
      <c r="B173" s="23" t="s">
        <v>534</v>
      </c>
      <c r="C173" s="23" t="s">
        <v>535</v>
      </c>
      <c r="D173" s="23"/>
      <c r="E173" s="23"/>
      <c r="F173" s="23"/>
      <c r="G173" s="23"/>
      <c r="H173" s="23"/>
      <c r="I173" s="23"/>
      <c r="J173" s="23"/>
      <c r="K173" s="23"/>
      <c r="L173" s="23"/>
      <c r="M173" s="23"/>
      <c r="N173" s="23"/>
      <c r="O173" s="23"/>
      <c r="P173" s="23"/>
      <c r="Q173" s="23"/>
      <c r="R173" s="23"/>
      <c r="S173" s="23"/>
      <c r="T173" s="23"/>
      <c r="U173" s="23"/>
      <c r="V173" s="23"/>
      <c r="W173" s="23"/>
      <c r="X173" s="23"/>
    </row>
    <row r="174" spans="1:24">
      <c r="B174" s="23" t="s">
        <v>536</v>
      </c>
      <c r="C174" s="23" t="s">
        <v>537</v>
      </c>
      <c r="D174" s="23"/>
      <c r="E174" s="23"/>
      <c r="F174" s="23"/>
      <c r="G174" s="23"/>
      <c r="H174" s="23"/>
      <c r="I174" s="23"/>
      <c r="J174" s="23"/>
      <c r="K174" s="23"/>
      <c r="L174" s="23"/>
      <c r="M174" s="23"/>
      <c r="N174" s="23"/>
      <c r="O174" s="23"/>
      <c r="P174" s="23"/>
      <c r="Q174" s="23"/>
      <c r="R174" s="23"/>
      <c r="S174" s="23"/>
      <c r="T174" s="23"/>
      <c r="U174" s="23"/>
      <c r="V174" s="23"/>
      <c r="W174" s="23"/>
      <c r="X174" s="23"/>
    </row>
    <row r="175" spans="1:24">
      <c r="B175" s="23" t="s">
        <v>538</v>
      </c>
      <c r="C175" s="23" t="s">
        <v>539</v>
      </c>
      <c r="D175" s="23"/>
      <c r="E175" s="23"/>
      <c r="F175" s="23"/>
      <c r="G175" s="23"/>
      <c r="H175" s="23"/>
      <c r="I175" s="23"/>
      <c r="J175" s="23"/>
      <c r="K175" s="23"/>
      <c r="L175" s="23"/>
      <c r="M175" s="23"/>
      <c r="N175" s="23"/>
      <c r="O175" s="23"/>
      <c r="P175" s="23"/>
      <c r="Q175" s="23"/>
      <c r="R175" s="23"/>
      <c r="S175" s="23"/>
      <c r="T175" s="23"/>
      <c r="U175" s="23"/>
      <c r="V175" s="23"/>
      <c r="W175" s="23"/>
      <c r="X175" s="23"/>
    </row>
    <row r="176" spans="1:24">
      <c r="B176" s="23" t="s">
        <v>540</v>
      </c>
      <c r="C176" s="23" t="s">
        <v>541</v>
      </c>
      <c r="D176" s="23"/>
      <c r="E176" s="23"/>
      <c r="F176" s="23"/>
      <c r="G176" s="23"/>
      <c r="H176" s="23"/>
      <c r="I176" s="23"/>
      <c r="J176" s="23"/>
      <c r="K176" s="23"/>
      <c r="L176" s="23"/>
      <c r="M176" s="23"/>
      <c r="N176" s="23"/>
      <c r="O176" s="23"/>
      <c r="P176" s="23"/>
      <c r="Q176" s="23"/>
      <c r="R176" s="23"/>
      <c r="S176" s="23"/>
      <c r="T176" s="23"/>
      <c r="U176" s="23"/>
      <c r="V176" s="23"/>
      <c r="W176" s="23"/>
      <c r="X176" s="23"/>
    </row>
    <row r="177" spans="2:24">
      <c r="B177" s="23" t="s">
        <v>542</v>
      </c>
      <c r="C177" s="23" t="s">
        <v>543</v>
      </c>
      <c r="D177" s="23"/>
      <c r="E177" s="23"/>
      <c r="F177" s="23"/>
      <c r="G177" s="23"/>
      <c r="H177" s="23"/>
      <c r="I177" s="23"/>
      <c r="J177" s="23"/>
      <c r="K177" s="23"/>
      <c r="L177" s="23"/>
      <c r="M177" s="23"/>
      <c r="N177" s="23"/>
      <c r="O177" s="23"/>
      <c r="P177" s="23"/>
      <c r="Q177" s="23"/>
      <c r="R177" s="23"/>
      <c r="S177" s="23"/>
      <c r="T177" s="23"/>
      <c r="U177" s="23"/>
      <c r="V177" s="23"/>
      <c r="W177" s="23"/>
      <c r="X177" s="23"/>
    </row>
    <row r="178" spans="2:24">
      <c r="B178" s="23" t="s">
        <v>544</v>
      </c>
      <c r="C178" s="23" t="s">
        <v>545</v>
      </c>
      <c r="D178" s="23"/>
      <c r="E178" s="23"/>
      <c r="F178" s="23"/>
      <c r="G178" s="23"/>
      <c r="H178" s="23"/>
      <c r="I178" s="23"/>
      <c r="J178" s="23"/>
      <c r="K178" s="23"/>
      <c r="L178" s="23"/>
      <c r="M178" s="23"/>
      <c r="N178" s="23"/>
      <c r="O178" s="23"/>
      <c r="P178" s="23"/>
      <c r="Q178" s="23"/>
      <c r="R178" s="23"/>
      <c r="S178" s="23"/>
      <c r="T178" s="23"/>
      <c r="U178" s="23"/>
      <c r="V178" s="23"/>
      <c r="W178" s="23"/>
      <c r="X178" s="23"/>
    </row>
    <row r="179" spans="2:24">
      <c r="B179" s="23" t="s">
        <v>546</v>
      </c>
      <c r="C179" s="23" t="s">
        <v>547</v>
      </c>
      <c r="D179" s="23"/>
      <c r="E179" s="23"/>
      <c r="F179" s="23"/>
      <c r="G179" s="23"/>
      <c r="H179" s="23"/>
      <c r="I179" s="23"/>
      <c r="J179" s="23"/>
      <c r="K179" s="23"/>
      <c r="L179" s="23"/>
      <c r="M179" s="23"/>
      <c r="N179" s="23"/>
      <c r="O179" s="23"/>
      <c r="P179" s="23"/>
      <c r="Q179" s="23"/>
      <c r="R179" s="23"/>
      <c r="S179" s="23"/>
      <c r="T179" s="23"/>
      <c r="U179" s="23"/>
      <c r="V179" s="23"/>
      <c r="W179" s="23"/>
      <c r="X179" s="23"/>
    </row>
    <row r="180" spans="2:24">
      <c r="B180" s="23" t="s">
        <v>548</v>
      </c>
      <c r="C180" s="23" t="s">
        <v>549</v>
      </c>
      <c r="D180" s="23"/>
      <c r="E180" s="23"/>
      <c r="F180" s="23"/>
      <c r="G180" s="23"/>
      <c r="H180" s="23"/>
      <c r="I180" s="23"/>
      <c r="J180" s="23"/>
      <c r="K180" s="23"/>
      <c r="L180" s="23"/>
      <c r="M180" s="23"/>
      <c r="N180" s="23"/>
      <c r="O180" s="23"/>
      <c r="P180" s="23"/>
      <c r="Q180" s="23"/>
      <c r="R180" s="23"/>
      <c r="S180" s="23"/>
      <c r="T180" s="23"/>
      <c r="U180" s="23"/>
      <c r="V180" s="23"/>
      <c r="W180" s="23"/>
      <c r="X180" s="23"/>
    </row>
    <row r="181" spans="2:24">
      <c r="B181" s="23" t="s">
        <v>550</v>
      </c>
      <c r="C181" s="23" t="s">
        <v>551</v>
      </c>
      <c r="D181" s="23"/>
      <c r="E181" s="23"/>
      <c r="F181" s="23"/>
      <c r="G181" s="23"/>
      <c r="H181" s="23"/>
      <c r="I181" s="23"/>
      <c r="J181" s="23"/>
      <c r="K181" s="23"/>
      <c r="L181" s="23"/>
      <c r="M181" s="23"/>
      <c r="N181" s="23"/>
      <c r="O181" s="23"/>
      <c r="P181" s="23"/>
      <c r="Q181" s="23"/>
      <c r="R181" s="23"/>
      <c r="S181" s="23"/>
      <c r="T181" s="23"/>
      <c r="U181" s="23"/>
      <c r="V181" s="23"/>
      <c r="W181" s="23"/>
      <c r="X181" s="23"/>
    </row>
    <row r="182" spans="2:24">
      <c r="B182" s="23" t="s">
        <v>552</v>
      </c>
      <c r="C182" s="23" t="s">
        <v>553</v>
      </c>
      <c r="D182" s="23"/>
      <c r="E182" s="23"/>
      <c r="F182" s="23"/>
      <c r="G182" s="23"/>
      <c r="H182" s="23"/>
      <c r="I182" s="23"/>
      <c r="J182" s="23"/>
      <c r="K182" s="23"/>
      <c r="L182" s="23"/>
      <c r="M182" s="23"/>
      <c r="N182" s="23"/>
      <c r="O182" s="23"/>
      <c r="P182" s="23"/>
      <c r="Q182" s="23"/>
      <c r="R182" s="23"/>
      <c r="S182" s="23"/>
      <c r="T182" s="23"/>
      <c r="U182" s="23"/>
      <c r="V182" s="23"/>
      <c r="W182" s="23"/>
      <c r="X182" s="23"/>
    </row>
    <row r="183" spans="2:24">
      <c r="B183" s="23" t="s">
        <v>554</v>
      </c>
      <c r="C183" s="23" t="s">
        <v>555</v>
      </c>
    </row>
    <row r="184" spans="2:24">
      <c r="B184" s="23" t="s">
        <v>556</v>
      </c>
      <c r="C184" s="23" t="s">
        <v>557</v>
      </c>
    </row>
    <row r="185" spans="2:24">
      <c r="B185" s="23" t="s">
        <v>558</v>
      </c>
      <c r="C185" s="23" t="s">
        <v>559</v>
      </c>
    </row>
    <row r="186" spans="2:24">
      <c r="B186" s="23" t="s">
        <v>560</v>
      </c>
      <c r="C186" s="23" t="s">
        <v>561</v>
      </c>
    </row>
    <row r="187" spans="2:24">
      <c r="B187" s="23" t="s">
        <v>562</v>
      </c>
      <c r="C187" s="23" t="s">
        <v>563</v>
      </c>
    </row>
    <row r="188" spans="2:24">
      <c r="B188" s="23" t="s">
        <v>564</v>
      </c>
      <c r="C188" s="23" t="s">
        <v>565</v>
      </c>
    </row>
    <row r="189" spans="2:24">
      <c r="B189" s="23" t="s">
        <v>566</v>
      </c>
      <c r="C189" s="23" t="s">
        <v>567</v>
      </c>
    </row>
    <row r="190" spans="2:24">
      <c r="B190" s="23" t="s">
        <v>568</v>
      </c>
      <c r="C190" s="23" t="s">
        <v>569</v>
      </c>
    </row>
    <row r="191" spans="2:24">
      <c r="B191" s="23" t="s">
        <v>570</v>
      </c>
      <c r="C191" s="23" t="s">
        <v>571</v>
      </c>
    </row>
    <row r="192" spans="2:24">
      <c r="B192" s="23" t="s">
        <v>572</v>
      </c>
      <c r="C192" s="23" t="s">
        <v>573</v>
      </c>
    </row>
    <row r="193" spans="2:3">
      <c r="B193" s="23" t="s">
        <v>574</v>
      </c>
      <c r="C193" s="23" t="s">
        <v>575</v>
      </c>
    </row>
    <row r="194" spans="2:3">
      <c r="B194" s="23" t="s">
        <v>576</v>
      </c>
      <c r="C194" s="23" t="s">
        <v>577</v>
      </c>
    </row>
    <row r="195" spans="2:3">
      <c r="B195" s="23" t="s">
        <v>578</v>
      </c>
      <c r="C195" s="23" t="s">
        <v>579</v>
      </c>
    </row>
    <row r="196" spans="2:3">
      <c r="B196" s="23" t="s">
        <v>580</v>
      </c>
      <c r="C196" s="23" t="s">
        <v>581</v>
      </c>
    </row>
    <row r="197" spans="2:3">
      <c r="B197" s="23" t="s">
        <v>582</v>
      </c>
      <c r="C197" s="23" t="s">
        <v>583</v>
      </c>
    </row>
    <row r="198" spans="2:3">
      <c r="B198" s="23" t="s">
        <v>584</v>
      </c>
      <c r="C198" s="23" t="s">
        <v>585</v>
      </c>
    </row>
    <row r="199" spans="2:3">
      <c r="B199" s="23" t="s">
        <v>586</v>
      </c>
      <c r="C199" s="23" t="s">
        <v>587</v>
      </c>
    </row>
    <row r="200" spans="2:3">
      <c r="B200" s="23" t="s">
        <v>588</v>
      </c>
      <c r="C200" s="23" t="s">
        <v>589</v>
      </c>
    </row>
    <row r="201" spans="2:3">
      <c r="B201" s="23" t="s">
        <v>590</v>
      </c>
      <c r="C201" s="23" t="s">
        <v>591</v>
      </c>
    </row>
    <row r="202" spans="2:3">
      <c r="B202" s="23" t="s">
        <v>592</v>
      </c>
      <c r="C202" s="23"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F5E8A-3066-4C2E-AC08-3B7954738C77}">
  <dimension ref="B2:K22"/>
  <sheetViews>
    <sheetView workbookViewId="0">
      <selection activeCell="G30" sqref="G30"/>
    </sheetView>
  </sheetViews>
  <sheetFormatPr defaultRowHeight="14.5"/>
  <sheetData>
    <row r="2" spans="2:11">
      <c r="B2" s="39" t="s">
        <v>36</v>
      </c>
      <c r="C2" s="40" t="s">
        <v>1</v>
      </c>
      <c r="D2" s="41" t="s">
        <v>2</v>
      </c>
      <c r="E2" s="42" t="s">
        <v>60</v>
      </c>
      <c r="F2" s="43" t="s">
        <v>4</v>
      </c>
      <c r="G2" s="43" t="s">
        <v>62</v>
      </c>
      <c r="H2" s="43" t="s">
        <v>172</v>
      </c>
      <c r="I2" s="43" t="s">
        <v>64</v>
      </c>
      <c r="J2" s="43" t="s">
        <v>65</v>
      </c>
      <c r="K2" s="44" t="s">
        <v>173</v>
      </c>
    </row>
    <row r="3" spans="2:11">
      <c r="B3" t="s">
        <v>2138</v>
      </c>
      <c r="C3" s="33" t="s">
        <v>2139</v>
      </c>
      <c r="D3" s="24">
        <v>541.28</v>
      </c>
      <c r="E3" s="26">
        <v>212067.52935135999</v>
      </c>
      <c r="F3" s="26">
        <v>-28372</v>
      </c>
      <c r="G3" s="26">
        <v>240439.52935135999</v>
      </c>
      <c r="H3" s="26">
        <v>391.78896200000003</v>
      </c>
      <c r="I3" s="24" t="s">
        <v>2140</v>
      </c>
      <c r="J3" s="27">
        <v>44823</v>
      </c>
      <c r="K3" s="23"/>
    </row>
    <row r="4" spans="2:11">
      <c r="B4" s="23" t="s">
        <v>2141</v>
      </c>
      <c r="C4" s="33" t="s">
        <v>2142</v>
      </c>
      <c r="D4" s="24"/>
      <c r="E4" s="24"/>
      <c r="F4" s="24"/>
      <c r="G4" s="24"/>
      <c r="H4" s="24"/>
      <c r="I4" s="23"/>
      <c r="J4" s="23"/>
      <c r="K4" s="23"/>
    </row>
    <row r="5" spans="2:11">
      <c r="B5" s="23" t="s">
        <v>2055</v>
      </c>
      <c r="C5" s="33" t="s">
        <v>1020</v>
      </c>
      <c r="D5" s="23"/>
      <c r="E5" s="23"/>
      <c r="F5" s="23"/>
      <c r="G5" s="23"/>
      <c r="H5" s="23"/>
      <c r="I5" s="23"/>
      <c r="J5" s="23"/>
      <c r="K5" s="23"/>
    </row>
    <row r="6" spans="2:11">
      <c r="B6" s="23" t="s">
        <v>2143</v>
      </c>
      <c r="C6" s="33" t="s">
        <v>2144</v>
      </c>
      <c r="D6" s="24"/>
      <c r="E6" s="24"/>
      <c r="F6" s="24"/>
      <c r="G6" s="24"/>
      <c r="H6" s="24"/>
      <c r="I6" s="23"/>
      <c r="J6" s="23"/>
      <c r="K6" s="23"/>
    </row>
    <row r="7" spans="2:11">
      <c r="B7" s="23" t="s">
        <v>2071</v>
      </c>
      <c r="C7" s="33" t="s">
        <v>2072</v>
      </c>
      <c r="D7" s="24"/>
      <c r="E7" s="24"/>
      <c r="F7" s="24"/>
      <c r="G7" s="24"/>
      <c r="H7" s="24"/>
      <c r="I7" s="23"/>
      <c r="J7" s="23"/>
      <c r="K7" s="23"/>
    </row>
    <row r="8" spans="2:11">
      <c r="B8" s="23" t="s">
        <v>2060</v>
      </c>
      <c r="C8" s="33" t="s">
        <v>2061</v>
      </c>
      <c r="D8" s="23"/>
      <c r="E8" s="23"/>
      <c r="F8" s="23"/>
      <c r="G8" s="23"/>
      <c r="H8" s="23"/>
      <c r="I8" s="23"/>
      <c r="J8" s="23"/>
      <c r="K8" s="23"/>
    </row>
    <row r="9" spans="2:11">
      <c r="B9" s="23" t="s">
        <v>2068</v>
      </c>
      <c r="C9" s="33" t="s">
        <v>2069</v>
      </c>
      <c r="D9" s="23"/>
      <c r="E9" s="23"/>
      <c r="F9" s="23"/>
      <c r="G9" s="23"/>
      <c r="H9" s="23"/>
      <c r="I9" s="23"/>
      <c r="J9" s="23"/>
      <c r="K9" s="23"/>
    </row>
    <row r="10" spans="2:11">
      <c r="B10" s="23" t="s">
        <v>2145</v>
      </c>
      <c r="C10" s="33" t="s">
        <v>2146</v>
      </c>
      <c r="D10" s="24"/>
      <c r="E10" s="24"/>
      <c r="F10" s="24"/>
      <c r="G10" s="24"/>
      <c r="H10" s="24"/>
      <c r="I10" s="23"/>
      <c r="J10" s="23"/>
      <c r="K10" s="23"/>
    </row>
    <row r="11" spans="2:11">
      <c r="B11" s="23" t="s">
        <v>2147</v>
      </c>
      <c r="C11" s="33" t="s">
        <v>2148</v>
      </c>
      <c r="D11" s="23"/>
      <c r="E11" s="23"/>
      <c r="F11" s="23"/>
      <c r="G11" s="23"/>
      <c r="H11" s="23"/>
      <c r="I11" s="23"/>
      <c r="J11" s="23"/>
      <c r="K11" s="23"/>
    </row>
    <row r="12" spans="2:11">
      <c r="B12" s="23" t="s">
        <v>2149</v>
      </c>
      <c r="C12" s="33" t="s">
        <v>2150</v>
      </c>
      <c r="D12" s="23"/>
      <c r="E12" s="23"/>
      <c r="F12" s="23"/>
      <c r="G12" s="23"/>
      <c r="H12" s="23"/>
      <c r="I12" s="23"/>
      <c r="J12" s="23"/>
      <c r="K12" s="23"/>
    </row>
    <row r="13" spans="2:11">
      <c r="B13" s="23" t="s">
        <v>2151</v>
      </c>
      <c r="C13" s="33" t="s">
        <v>2152</v>
      </c>
      <c r="D13" s="23"/>
      <c r="E13" s="23"/>
      <c r="F13" s="23"/>
      <c r="G13" s="23"/>
      <c r="H13" s="23"/>
      <c r="I13" s="23"/>
      <c r="J13" s="23"/>
      <c r="K13" s="23"/>
    </row>
    <row r="14" spans="2:11">
      <c r="B14" s="23" t="s">
        <v>2153</v>
      </c>
      <c r="C14" s="33" t="s">
        <v>2154</v>
      </c>
      <c r="D14" s="23"/>
      <c r="E14" s="23"/>
      <c r="F14" s="23"/>
      <c r="G14" s="23"/>
      <c r="H14" s="23"/>
      <c r="I14" s="23"/>
      <c r="J14" s="23"/>
      <c r="K14" s="23"/>
    </row>
    <row r="15" spans="2:11">
      <c r="B15" s="23" t="s">
        <v>2155</v>
      </c>
      <c r="C15" s="33" t="s">
        <v>2156</v>
      </c>
      <c r="D15" s="23"/>
      <c r="E15" s="23"/>
      <c r="F15" s="23"/>
      <c r="G15" s="23"/>
      <c r="H15" s="23"/>
      <c r="I15" s="23"/>
      <c r="J15" s="23"/>
      <c r="K15" s="23"/>
    </row>
    <row r="16" spans="2:11">
      <c r="B16" s="23" t="s">
        <v>2157</v>
      </c>
      <c r="C16" s="33" t="s">
        <v>2158</v>
      </c>
      <c r="D16" s="23"/>
      <c r="E16" s="23"/>
      <c r="F16" s="23"/>
      <c r="G16" s="23"/>
      <c r="H16" s="23"/>
      <c r="I16" s="23"/>
      <c r="J16" s="23"/>
      <c r="K16" s="23"/>
    </row>
    <row r="17" spans="2:7">
      <c r="B17" s="23" t="s">
        <v>2159</v>
      </c>
      <c r="C17" s="33" t="s">
        <v>2160</v>
      </c>
      <c r="D17" s="23"/>
      <c r="E17" s="23"/>
      <c r="F17" s="23"/>
      <c r="G17" s="23"/>
    </row>
    <row r="18" spans="2:7">
      <c r="B18" s="23" t="s">
        <v>2161</v>
      </c>
      <c r="C18" s="33" t="s">
        <v>2162</v>
      </c>
      <c r="D18" s="23"/>
      <c r="E18" s="23"/>
      <c r="F18" s="23"/>
      <c r="G18" s="23"/>
    </row>
    <row r="19" spans="2:7">
      <c r="B19" s="23" t="s">
        <v>2163</v>
      </c>
      <c r="C19" s="33" t="s">
        <v>2164</v>
      </c>
      <c r="D19" s="23"/>
      <c r="E19" s="23"/>
      <c r="F19" s="23"/>
      <c r="G19" s="23"/>
    </row>
    <row r="20" spans="2:7">
      <c r="B20" s="23" t="s">
        <v>2165</v>
      </c>
      <c r="C20" s="33" t="s">
        <v>2166</v>
      </c>
      <c r="D20" s="23"/>
      <c r="E20" s="23"/>
      <c r="F20" s="23"/>
      <c r="G20" s="23"/>
    </row>
    <row r="21" spans="2:7">
      <c r="B21" s="23" t="s">
        <v>2167</v>
      </c>
      <c r="C21" s="23"/>
      <c r="D21" s="23"/>
      <c r="E21" s="23"/>
      <c r="F21" s="23"/>
      <c r="G21" s="23"/>
    </row>
    <row r="22" spans="2:7">
      <c r="B22" s="23" t="s">
        <v>2168</v>
      </c>
      <c r="C22" s="33" t="s">
        <v>2169</v>
      </c>
      <c r="D22" s="23"/>
      <c r="E22" s="23"/>
      <c r="F22" s="23"/>
      <c r="G2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D504-3AF6-4796-BEC0-FA0D7E369050}">
  <dimension ref="B2:K58"/>
  <sheetViews>
    <sheetView zoomScale="190" zoomScaleNormal="190" workbookViewId="0">
      <selection activeCell="E25" sqref="E25"/>
    </sheetView>
  </sheetViews>
  <sheetFormatPr defaultRowHeight="14.5"/>
  <sheetData>
    <row r="2" spans="2:11">
      <c r="B2" s="23" t="s">
        <v>36</v>
      </c>
      <c r="C2" s="33" t="s">
        <v>1</v>
      </c>
      <c r="D2" s="24" t="s">
        <v>2</v>
      </c>
      <c r="E2" s="24" t="s">
        <v>60</v>
      </c>
      <c r="F2" s="24" t="s">
        <v>61</v>
      </c>
      <c r="G2" s="24" t="s">
        <v>62</v>
      </c>
      <c r="H2" s="24" t="s">
        <v>63</v>
      </c>
      <c r="I2" s="24" t="s">
        <v>64</v>
      </c>
      <c r="J2" s="24" t="s">
        <v>65</v>
      </c>
      <c r="K2" s="24" t="s">
        <v>158</v>
      </c>
    </row>
    <row r="3" spans="2:11">
      <c r="B3" t="s">
        <v>2029</v>
      </c>
      <c r="C3" s="33" t="s">
        <v>2030</v>
      </c>
      <c r="D3" s="24">
        <v>112.33</v>
      </c>
      <c r="E3" s="26">
        <v>195855.64237041</v>
      </c>
      <c r="F3" s="26">
        <v>-5743</v>
      </c>
      <c r="G3" s="26">
        <v>201598.64237041</v>
      </c>
      <c r="H3" s="26">
        <v>1743.5737770000001</v>
      </c>
      <c r="I3" s="24" t="s">
        <v>68</v>
      </c>
      <c r="J3" s="27">
        <v>44932</v>
      </c>
      <c r="K3" s="23"/>
    </row>
    <row r="4" spans="2:11">
      <c r="B4" t="s">
        <v>2031</v>
      </c>
      <c r="C4" s="33" t="s">
        <v>2032</v>
      </c>
      <c r="D4" s="25">
        <v>79.069999999999993</v>
      </c>
      <c r="E4" s="26">
        <v>105196.60259155999</v>
      </c>
      <c r="F4" s="26">
        <v>-13541</v>
      </c>
      <c r="G4" s="26">
        <v>118737.60259155999</v>
      </c>
      <c r="H4" s="26"/>
      <c r="I4" s="24" t="s">
        <v>2033</v>
      </c>
      <c r="J4" s="27">
        <v>45014</v>
      </c>
      <c r="K4" s="23"/>
    </row>
    <row r="5" spans="2:11">
      <c r="B5" t="s">
        <v>2034</v>
      </c>
      <c r="C5" s="33" t="s">
        <v>2035</v>
      </c>
      <c r="D5" s="25">
        <v>198.5</v>
      </c>
      <c r="E5" s="26">
        <v>75063.584880000009</v>
      </c>
      <c r="F5" s="26">
        <v>-12569</v>
      </c>
      <c r="G5" s="26">
        <v>87632.584880000009</v>
      </c>
      <c r="H5" s="26"/>
      <c r="I5" s="24" t="s">
        <v>2033</v>
      </c>
      <c r="J5" s="23"/>
      <c r="K5" s="23"/>
    </row>
    <row r="6" spans="2:11">
      <c r="B6" t="s">
        <v>2036</v>
      </c>
      <c r="C6" s="33" t="s">
        <v>2037</v>
      </c>
      <c r="D6" s="25">
        <v>245</v>
      </c>
      <c r="E6" s="26">
        <v>69555.902289999998</v>
      </c>
      <c r="F6" s="26">
        <v>-15711</v>
      </c>
      <c r="G6" s="26">
        <v>85266.902289999998</v>
      </c>
      <c r="H6" s="26">
        <v>283.90164199999998</v>
      </c>
      <c r="I6" s="24" t="s">
        <v>2038</v>
      </c>
      <c r="J6" s="27">
        <v>44961</v>
      </c>
      <c r="K6" s="23">
        <v>1897</v>
      </c>
    </row>
    <row r="7" spans="2:11">
      <c r="B7" t="s">
        <v>2039</v>
      </c>
      <c r="C7" s="33" t="s">
        <v>2040</v>
      </c>
      <c r="D7" s="24">
        <v>224.75</v>
      </c>
      <c r="E7" s="26">
        <v>80675.475847249996</v>
      </c>
      <c r="F7" s="26">
        <v>8401.7999999999993</v>
      </c>
      <c r="G7" s="26">
        <v>72273.675847249993</v>
      </c>
      <c r="H7" s="26"/>
      <c r="I7" s="24" t="s">
        <v>2033</v>
      </c>
      <c r="J7" s="23"/>
      <c r="K7" s="23"/>
    </row>
    <row r="8" spans="2:11">
      <c r="B8" t="s">
        <v>2041</v>
      </c>
      <c r="C8" s="33" t="s">
        <v>2042</v>
      </c>
      <c r="D8" s="24">
        <v>103.77</v>
      </c>
      <c r="E8" s="26">
        <v>64519.177644720003</v>
      </c>
      <c r="F8" s="26">
        <v>2523.7000000000003</v>
      </c>
      <c r="G8" s="26">
        <v>61995.477644720006</v>
      </c>
      <c r="H8" s="26"/>
      <c r="I8" s="24" t="s">
        <v>2033</v>
      </c>
      <c r="J8" s="23"/>
      <c r="K8" s="23"/>
    </row>
    <row r="9" spans="2:11">
      <c r="B9" s="23" t="s">
        <v>2043</v>
      </c>
      <c r="C9" s="33" t="s">
        <v>2044</v>
      </c>
      <c r="D9" s="23"/>
      <c r="E9" s="26"/>
      <c r="F9" s="26"/>
      <c r="G9" s="26"/>
      <c r="H9" s="26"/>
      <c r="I9" s="23"/>
      <c r="J9" s="23"/>
      <c r="K9" s="23"/>
    </row>
    <row r="10" spans="2:11">
      <c r="B10" s="23" t="s">
        <v>2045</v>
      </c>
      <c r="C10" s="33" t="s">
        <v>2046</v>
      </c>
      <c r="D10" s="23"/>
      <c r="E10" s="23"/>
      <c r="F10" s="23"/>
      <c r="G10" s="23"/>
      <c r="H10" s="23"/>
      <c r="I10" s="23"/>
      <c r="J10" s="23"/>
      <c r="K10" s="23"/>
    </row>
    <row r="11" spans="2:11">
      <c r="B11" s="23" t="s">
        <v>2047</v>
      </c>
      <c r="C11" s="33" t="s">
        <v>2048</v>
      </c>
      <c r="D11" s="23"/>
      <c r="E11" s="23"/>
      <c r="F11" s="23"/>
      <c r="G11" s="23"/>
      <c r="H11" s="23"/>
      <c r="I11" s="23"/>
      <c r="J11" s="23"/>
      <c r="K11" s="23"/>
    </row>
    <row r="12" spans="2:11">
      <c r="B12" s="23" t="s">
        <v>2049</v>
      </c>
      <c r="C12" s="33" t="s">
        <v>2050</v>
      </c>
      <c r="D12" s="23"/>
      <c r="E12" s="23"/>
      <c r="F12" s="23"/>
      <c r="G12" s="23"/>
      <c r="H12" s="23"/>
      <c r="I12" s="23"/>
      <c r="J12" s="23"/>
      <c r="K12" s="23"/>
    </row>
    <row r="13" spans="2:11">
      <c r="B13" s="23" t="s">
        <v>2051</v>
      </c>
      <c r="C13" s="33" t="s">
        <v>2052</v>
      </c>
      <c r="D13" s="23"/>
      <c r="E13" s="23"/>
      <c r="F13" s="23"/>
      <c r="G13" s="23"/>
      <c r="H13" s="23"/>
      <c r="I13" s="23"/>
      <c r="J13" s="23"/>
      <c r="K13" s="23"/>
    </row>
    <row r="14" spans="2:11">
      <c r="B14" s="23" t="s">
        <v>2053</v>
      </c>
      <c r="C14" s="33" t="s">
        <v>2054</v>
      </c>
      <c r="D14" s="23"/>
      <c r="E14" s="23"/>
      <c r="F14" s="23"/>
      <c r="G14" s="23"/>
      <c r="H14" s="23"/>
      <c r="I14" s="23"/>
      <c r="J14" s="23"/>
      <c r="K14" s="23"/>
    </row>
    <row r="15" spans="2:11">
      <c r="B15" s="23" t="s">
        <v>2055</v>
      </c>
      <c r="C15" s="33" t="s">
        <v>1020</v>
      </c>
      <c r="D15" s="23"/>
      <c r="E15" s="23"/>
      <c r="F15" s="23"/>
      <c r="G15" s="23"/>
      <c r="H15" s="23"/>
      <c r="I15" s="23"/>
      <c r="J15" s="23"/>
      <c r="K15" s="23"/>
    </row>
    <row r="16" spans="2:11">
      <c r="B16" s="23" t="s">
        <v>367</v>
      </c>
      <c r="C16" s="33" t="s">
        <v>368</v>
      </c>
      <c r="D16" s="23"/>
      <c r="E16" s="23"/>
      <c r="F16" s="23"/>
      <c r="G16" s="23"/>
      <c r="H16" s="23"/>
      <c r="I16" s="23"/>
      <c r="J16" s="23"/>
      <c r="K16" s="23"/>
    </row>
    <row r="17" spans="2:3">
      <c r="B17" s="23" t="s">
        <v>2056</v>
      </c>
      <c r="C17" s="33" t="s">
        <v>2057</v>
      </c>
    </row>
    <row r="18" spans="2:3">
      <c r="B18" s="23" t="s">
        <v>2058</v>
      </c>
      <c r="C18" s="33" t="s">
        <v>2059</v>
      </c>
    </row>
    <row r="19" spans="2:3">
      <c r="B19" s="23" t="s">
        <v>2060</v>
      </c>
      <c r="C19" s="33" t="s">
        <v>2061</v>
      </c>
    </row>
    <row r="20" spans="2:3">
      <c r="B20" s="23" t="s">
        <v>2062</v>
      </c>
      <c r="C20" s="33" t="s">
        <v>2063</v>
      </c>
    </row>
    <row r="21" spans="2:3">
      <c r="B21" s="23" t="s">
        <v>2064</v>
      </c>
      <c r="C21" s="33" t="s">
        <v>2065</v>
      </c>
    </row>
    <row r="22" spans="2:3">
      <c r="B22" s="23" t="s">
        <v>2066</v>
      </c>
      <c r="C22" s="33" t="s">
        <v>2067</v>
      </c>
    </row>
    <row r="23" spans="2:3">
      <c r="B23" s="23" t="s">
        <v>2068</v>
      </c>
      <c r="C23" s="33" t="s">
        <v>2069</v>
      </c>
    </row>
    <row r="24" spans="2:3">
      <c r="B24" s="23" t="s">
        <v>2070</v>
      </c>
      <c r="C24" s="33" t="s">
        <v>200</v>
      </c>
    </row>
    <row r="25" spans="2:3">
      <c r="B25" s="23" t="s">
        <v>2071</v>
      </c>
      <c r="C25" s="33" t="s">
        <v>2072</v>
      </c>
    </row>
    <row r="26" spans="2:3">
      <c r="B26" s="23" t="s">
        <v>2073</v>
      </c>
      <c r="C26" s="33" t="s">
        <v>2074</v>
      </c>
    </row>
    <row r="27" spans="2:3">
      <c r="B27" s="23" t="s">
        <v>2075</v>
      </c>
      <c r="C27" s="33" t="s">
        <v>2076</v>
      </c>
    </row>
    <row r="28" spans="2:3">
      <c r="B28" s="23" t="s">
        <v>2077</v>
      </c>
      <c r="C28" s="33" t="s">
        <v>2078</v>
      </c>
    </row>
    <row r="29" spans="2:3">
      <c r="B29" s="23" t="s">
        <v>2079</v>
      </c>
      <c r="C29" s="33" t="s">
        <v>2080</v>
      </c>
    </row>
    <row r="30" spans="2:3">
      <c r="B30" s="23" t="s">
        <v>2081</v>
      </c>
      <c r="C30" s="33" t="s">
        <v>2082</v>
      </c>
    </row>
    <row r="31" spans="2:3">
      <c r="B31" s="23" t="s">
        <v>2083</v>
      </c>
      <c r="C31" s="33" t="s">
        <v>2084</v>
      </c>
    </row>
    <row r="32" spans="2:3">
      <c r="B32" s="23" t="s">
        <v>2085</v>
      </c>
      <c r="C32" s="33" t="s">
        <v>2086</v>
      </c>
    </row>
    <row r="33" spans="2:3">
      <c r="B33" s="23" t="s">
        <v>2087</v>
      </c>
      <c r="C33" s="33" t="s">
        <v>2088</v>
      </c>
    </row>
    <row r="34" spans="2:3">
      <c r="B34" s="23" t="s">
        <v>2089</v>
      </c>
      <c r="C34" s="33" t="s">
        <v>2090</v>
      </c>
    </row>
    <row r="35" spans="2:3">
      <c r="B35" s="23" t="s">
        <v>23</v>
      </c>
      <c r="C35" s="33" t="s">
        <v>2091</v>
      </c>
    </row>
    <row r="36" spans="2:3">
      <c r="B36" s="23" t="s">
        <v>2092</v>
      </c>
      <c r="C36" s="33" t="s">
        <v>2093</v>
      </c>
    </row>
    <row r="37" spans="2:3">
      <c r="B37" s="23" t="s">
        <v>2094</v>
      </c>
      <c r="C37" s="33" t="s">
        <v>2095</v>
      </c>
    </row>
    <row r="38" spans="2:3">
      <c r="B38" s="23" t="s">
        <v>2096</v>
      </c>
      <c r="C38" s="33" t="s">
        <v>2097</v>
      </c>
    </row>
    <row r="39" spans="2:3">
      <c r="B39" s="23" t="s">
        <v>2098</v>
      </c>
      <c r="C39" s="33" t="s">
        <v>2099</v>
      </c>
    </row>
    <row r="40" spans="2:3">
      <c r="B40" s="23" t="s">
        <v>2100</v>
      </c>
      <c r="C40" s="33" t="s">
        <v>2101</v>
      </c>
    </row>
    <row r="41" spans="2:3">
      <c r="B41" s="64" t="s">
        <v>2102</v>
      </c>
      <c r="C41" s="65" t="s">
        <v>2103</v>
      </c>
    </row>
    <row r="42" spans="2:3">
      <c r="B42" s="23" t="s">
        <v>2104</v>
      </c>
      <c r="C42" s="33" t="s">
        <v>2105</v>
      </c>
    </row>
    <row r="43" spans="2:3">
      <c r="B43" s="23" t="s">
        <v>2106</v>
      </c>
      <c r="C43" s="33" t="s">
        <v>2107</v>
      </c>
    </row>
    <row r="44" spans="2:3">
      <c r="B44" s="23" t="s">
        <v>2108</v>
      </c>
      <c r="C44" s="33" t="s">
        <v>2109</v>
      </c>
    </row>
    <row r="45" spans="2:3">
      <c r="B45" s="23" t="s">
        <v>2110</v>
      </c>
      <c r="C45" s="33" t="s">
        <v>2111</v>
      </c>
    </row>
    <row r="46" spans="2:3">
      <c r="B46" s="23" t="s">
        <v>2112</v>
      </c>
      <c r="C46" s="33" t="s">
        <v>2113</v>
      </c>
    </row>
    <row r="47" spans="2:3">
      <c r="B47" s="23" t="s">
        <v>2114</v>
      </c>
      <c r="C47" s="33" t="s">
        <v>2115</v>
      </c>
    </row>
    <row r="48" spans="2:3">
      <c r="B48" s="23" t="s">
        <v>2116</v>
      </c>
      <c r="C48" s="33" t="s">
        <v>2117</v>
      </c>
    </row>
    <row r="49" spans="2:8">
      <c r="B49" s="23" t="s">
        <v>2118</v>
      </c>
      <c r="C49" s="33" t="s">
        <v>2119</v>
      </c>
      <c r="D49" s="23"/>
      <c r="E49" s="23"/>
      <c r="F49" s="23"/>
      <c r="G49" s="23"/>
      <c r="H49" s="23"/>
    </row>
    <row r="50" spans="2:8">
      <c r="B50" s="23" t="s">
        <v>2120</v>
      </c>
      <c r="C50" s="33" t="s">
        <v>2121</v>
      </c>
      <c r="D50" s="23"/>
      <c r="E50" s="23"/>
      <c r="F50" s="23"/>
      <c r="G50" s="23"/>
      <c r="H50" s="23"/>
    </row>
    <row r="51" spans="2:8">
      <c r="B51" s="23" t="s">
        <v>2122</v>
      </c>
      <c r="C51" s="33" t="s">
        <v>2123</v>
      </c>
      <c r="D51" s="23"/>
      <c r="E51" s="23"/>
      <c r="F51" s="23"/>
      <c r="G51" s="23"/>
      <c r="H51" s="23"/>
    </row>
    <row r="52" spans="2:8">
      <c r="B52" s="23" t="s">
        <v>2124</v>
      </c>
      <c r="C52" s="33" t="s">
        <v>2125</v>
      </c>
      <c r="D52" s="23"/>
      <c r="E52" s="23"/>
      <c r="F52" s="23"/>
      <c r="G52" s="23"/>
      <c r="H52" s="23"/>
    </row>
    <row r="53" spans="2:8">
      <c r="B53" s="23" t="s">
        <v>2126</v>
      </c>
      <c r="C53" s="33" t="s">
        <v>2127</v>
      </c>
      <c r="D53" s="23"/>
      <c r="E53" s="23"/>
      <c r="F53" s="23"/>
      <c r="G53" s="23"/>
      <c r="H53" s="23"/>
    </row>
    <row r="54" spans="2:8">
      <c r="B54" s="23" t="s">
        <v>2128</v>
      </c>
      <c r="C54" s="33" t="s">
        <v>2129</v>
      </c>
      <c r="D54" s="23"/>
      <c r="E54" s="23"/>
      <c r="F54" s="23"/>
      <c r="G54" s="23"/>
      <c r="H54" s="23"/>
    </row>
    <row r="55" spans="2:8">
      <c r="B55" s="23" t="s">
        <v>2130</v>
      </c>
      <c r="C55" s="33" t="s">
        <v>2131</v>
      </c>
      <c r="D55" s="23"/>
      <c r="E55" s="23"/>
      <c r="F55" s="23"/>
      <c r="G55" s="23"/>
      <c r="H55" s="23"/>
    </row>
    <row r="56" spans="2:8">
      <c r="B56" s="23" t="s">
        <v>2132</v>
      </c>
      <c r="C56" s="33" t="s">
        <v>2133</v>
      </c>
      <c r="D56" s="23"/>
      <c r="E56" s="23"/>
      <c r="F56" s="23"/>
      <c r="G56" s="23"/>
      <c r="H56" s="23"/>
    </row>
    <row r="57" spans="2:8">
      <c r="B57" s="23" t="s">
        <v>2134</v>
      </c>
      <c r="C57" s="33" t="s">
        <v>2135</v>
      </c>
      <c r="D57" s="23"/>
      <c r="E57" s="23"/>
      <c r="F57" s="23"/>
      <c r="G57" s="23"/>
      <c r="H57" s="23"/>
    </row>
    <row r="58" spans="2:8">
      <c r="B58" s="23" t="s">
        <v>2136</v>
      </c>
      <c r="C58" s="33" t="s">
        <v>2137</v>
      </c>
      <c r="D58" s="23"/>
      <c r="E58" s="23"/>
      <c r="F58" s="23"/>
      <c r="G58" s="23"/>
      <c r="H58"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A728-C2F6-4267-B937-4EE348637EA2}">
  <dimension ref="A2:J14"/>
  <sheetViews>
    <sheetView workbookViewId="0">
      <pane xSplit="3" ySplit="2" topLeftCell="D3" activePane="bottomRight" state="frozen"/>
      <selection pane="topRight" activeCell="D1" sqref="D1"/>
      <selection pane="bottomLeft" activeCell="A3" sqref="A3"/>
      <selection pane="bottomRight" activeCell="L51" sqref="L51"/>
    </sheetView>
  </sheetViews>
  <sheetFormatPr defaultRowHeight="14.5"/>
  <cols>
    <col min="1" max="1" width="5.36328125" customWidth="1"/>
    <col min="4" max="4" width="12.453125" customWidth="1"/>
    <col min="5" max="5" width="9.90625" bestFit="1" customWidth="1"/>
    <col min="8" max="8" width="8.81640625" bestFit="1" customWidth="1"/>
  </cols>
  <sheetData>
    <row r="2" spans="1:10">
      <c r="B2" s="23" t="s">
        <v>36</v>
      </c>
      <c r="C2" s="23" t="s">
        <v>1</v>
      </c>
      <c r="D2" s="24" t="s">
        <v>2</v>
      </c>
      <c r="E2" s="24" t="s">
        <v>157</v>
      </c>
      <c r="F2" s="24" t="s">
        <v>61</v>
      </c>
      <c r="G2" s="24" t="s">
        <v>62</v>
      </c>
      <c r="H2" s="24" t="s">
        <v>63</v>
      </c>
      <c r="I2" s="24" t="s">
        <v>64</v>
      </c>
      <c r="J2" s="24" t="s">
        <v>65</v>
      </c>
    </row>
    <row r="3" spans="1:10" s="29" customFormat="1">
      <c r="A3" s="29" t="e" vm="130">
        <v>#VALUE!</v>
      </c>
      <c r="B3" s="30" t="s">
        <v>133</v>
      </c>
      <c r="C3" s="30" t="s">
        <v>134</v>
      </c>
      <c r="D3" s="30" cm="1">
        <f t="array" ref="D3">_FV(A3,"Price")</f>
        <v>81.05</v>
      </c>
      <c r="E3" s="30" cm="1">
        <f t="array" ref="E3">_FV(A3,"Market cap",TRUE)/1000000</f>
        <v>148303.58794999999</v>
      </c>
      <c r="F3" s="30"/>
      <c r="G3" s="30"/>
      <c r="H3" s="30" cm="1">
        <f t="array" ref="H3">_FV(A3,"Shares outstanding",TRUE)/1000000</f>
        <v>1829.779</v>
      </c>
      <c r="I3" s="30"/>
      <c r="J3" s="30"/>
    </row>
    <row r="4" spans="1:10" s="29" customFormat="1">
      <c r="A4" s="30" t="e" vm="131">
        <v>#VALUE!</v>
      </c>
      <c r="B4" s="30" t="s">
        <v>135</v>
      </c>
      <c r="C4" s="30" t="s">
        <v>136</v>
      </c>
      <c r="D4" s="30" cm="1">
        <f t="array" ref="D4">_FV(A4,"Price")</f>
        <v>82.41</v>
      </c>
      <c r="E4" s="30" cm="1">
        <f t="array" ref="E4">_FV(A4,"Market cap",TRUE)/1000000</f>
        <v>103393.7</v>
      </c>
      <c r="F4" s="25"/>
      <c r="G4" s="25"/>
      <c r="H4" s="30" cm="1">
        <f t="array" ref="H4">_FV(A4,"Shares outstanding",TRUE)/1000000</f>
        <v>1261.0820000000001</v>
      </c>
      <c r="I4" s="25"/>
      <c r="J4" s="30"/>
    </row>
    <row r="5" spans="1:10" s="29" customFormat="1">
      <c r="A5" s="30" t="e" vm="132">
        <v>#VALUE!</v>
      </c>
      <c r="B5" s="30" t="s">
        <v>137</v>
      </c>
      <c r="C5" s="30" t="s">
        <v>138</v>
      </c>
      <c r="D5" s="30" cm="1">
        <f t="array" ref="D5">_FV(A5,"Price")</f>
        <v>377.6</v>
      </c>
      <c r="E5" s="30" cm="1">
        <f t="array" ref="E5">_FV(A5,"Market cap",TRUE)/1000000</f>
        <v>167332.23168</v>
      </c>
      <c r="F5" s="25"/>
      <c r="G5" s="25"/>
      <c r="H5" s="30" cm="1">
        <f t="array" ref="H5">_FV(A5,"Shares outstanding",TRUE)/1000000</f>
        <v>443.14679999999998</v>
      </c>
      <c r="I5" s="25"/>
      <c r="J5" s="30"/>
    </row>
    <row r="6" spans="1:10" s="29" customFormat="1">
      <c r="A6" s="30" t="e" vm="133">
        <v>#VALUE!</v>
      </c>
      <c r="B6" s="30" t="s">
        <v>139</v>
      </c>
      <c r="C6" s="30" t="s">
        <v>140</v>
      </c>
      <c r="D6" s="30" cm="1">
        <f t="array" ref="D6">_FV(A6,"Price")</f>
        <v>24.81</v>
      </c>
      <c r="E6" s="30" cm="1">
        <f t="array" ref="E6">_FV(A6,"Market cap",TRUE)/1000000</f>
        <v>45030.69</v>
      </c>
      <c r="F6" s="25"/>
      <c r="G6" s="25"/>
      <c r="H6" s="30" cm="1">
        <f t="array" ref="H6">_FV(A6,"Shares outstanding",TRUE)/1000000</f>
        <v>1820.893</v>
      </c>
      <c r="I6" s="25"/>
      <c r="J6" s="30"/>
    </row>
    <row r="7" spans="1:10" s="29" customFormat="1">
      <c r="A7" s="30" t="e" vm="134">
        <v>#VALUE!</v>
      </c>
      <c r="B7" s="30" t="s">
        <v>141</v>
      </c>
      <c r="C7" s="30" t="s">
        <v>142</v>
      </c>
      <c r="D7" s="30" cm="1">
        <f t="array" ref="D7">_FV(A7,"Price")</f>
        <v>10.86</v>
      </c>
      <c r="E7" s="30" cm="1">
        <f t="array" ref="E7">_FV(A7,"Market cap",TRUE)/1000000</f>
        <v>26470.001100000001</v>
      </c>
      <c r="F7" s="25"/>
      <c r="G7" s="25"/>
      <c r="H7" s="30" cm="1">
        <f t="array" ref="H7">_FV(A7,"Shares outstanding",TRUE)/1000000</f>
        <v>2437.3850000000002</v>
      </c>
      <c r="I7" s="25"/>
      <c r="J7" s="30"/>
    </row>
    <row r="8" spans="1:10" s="29" customFormat="1">
      <c r="A8" s="30" t="e" vm="135">
        <v>#VALUE!</v>
      </c>
      <c r="B8" s="30" t="s">
        <v>143</v>
      </c>
      <c r="C8" s="30" t="s">
        <v>144</v>
      </c>
      <c r="D8" s="30" cm="1">
        <f t="array" ref="D8">_FV(A8,"Price")</f>
        <v>2766</v>
      </c>
      <c r="E8" s="30" cm="1">
        <f t="array" ref="E8">_FV(A8,"Market cap",TRUE)/1000000</f>
        <v>52454.04</v>
      </c>
      <c r="F8" s="25"/>
      <c r="G8" s="25"/>
      <c r="H8" s="30" cm="1">
        <f t="array" ref="H8">_FV(A8,"Shares outstanding",TRUE)/1000000</f>
        <v>1890.2349999999999</v>
      </c>
      <c r="I8" s="25"/>
      <c r="J8" s="30"/>
    </row>
    <row r="9" spans="1:10" s="29" customFormat="1">
      <c r="A9" s="30" t="e" vm="136">
        <v>#VALUE!</v>
      </c>
      <c r="B9" s="30" t="s">
        <v>145</v>
      </c>
      <c r="C9" s="30" t="s">
        <v>146</v>
      </c>
      <c r="D9" s="30" cm="1">
        <f t="array" ref="D9">_FV(A9,"Price")</f>
        <v>316.17</v>
      </c>
      <c r="E9" s="30" cm="1">
        <f t="array" ref="E9">_FV(A9,"Market cap",TRUE)/1000000</f>
        <v>58017.195</v>
      </c>
      <c r="F9" s="25"/>
      <c r="G9" s="25"/>
      <c r="H9" s="30" cm="1">
        <f t="array" ref="H9">_FV(A9,"Shares outstanding",TRUE)/1000000</f>
        <v>183.5</v>
      </c>
      <c r="I9" s="25"/>
      <c r="J9" s="30"/>
    </row>
    <row r="10" spans="1:10" s="29" customFormat="1">
      <c r="A10" s="30" t="e" vm="137">
        <v>#VALUE!</v>
      </c>
      <c r="B10" s="30" t="s">
        <v>147</v>
      </c>
      <c r="C10" s="30" t="s">
        <v>148</v>
      </c>
      <c r="D10" s="30" cm="1">
        <f t="array" ref="D10">_FV(A10,"Price")</f>
        <v>122.32</v>
      </c>
      <c r="E10" s="30" cm="1">
        <f t="array" ref="E10">_FV(A10,"Market cap",TRUE)/1000000</f>
        <v>75932.84</v>
      </c>
      <c r="F10" s="25"/>
      <c r="G10" s="25"/>
      <c r="H10" s="30" cm="1">
        <f t="array" ref="H10">_FV(A10,"Shares outstanding",TRUE)/1000000</f>
        <v>455.34210000000002</v>
      </c>
      <c r="I10" s="25"/>
      <c r="J10" s="30"/>
    </row>
    <row r="11" spans="1:10" s="29" customFormat="1">
      <c r="A11" s="30" t="e" vm="138">
        <v>#VALUE!</v>
      </c>
      <c r="B11" s="30" t="s">
        <v>149</v>
      </c>
      <c r="C11" s="30" t="s">
        <v>150</v>
      </c>
      <c r="D11" s="30" cm="1">
        <f t="array" ref="D11">_FV(A11,"Price")</f>
        <v>114.5</v>
      </c>
      <c r="E11" s="30" cm="1">
        <f t="array" ref="E11">_FV(A11,"Market cap",TRUE)/1000000</f>
        <v>28492.38</v>
      </c>
      <c r="F11" s="25"/>
      <c r="G11" s="25"/>
      <c r="H11" s="30" cm="1">
        <f t="array" ref="H11">_FV(A11,"Shares outstanding",TRUE)/1000000</f>
        <v>248.51609999999999</v>
      </c>
      <c r="I11" s="25"/>
      <c r="J11" s="30"/>
    </row>
    <row r="12" spans="1:10" s="29" customFormat="1">
      <c r="A12" s="30" t="e" vm="139">
        <v>#VALUE!</v>
      </c>
      <c r="B12" s="30" t="s">
        <v>151</v>
      </c>
      <c r="C12" s="30" t="s">
        <v>152</v>
      </c>
      <c r="D12" s="30" cm="1">
        <f t="array" ref="D12">_FV(A12,"Price")</f>
        <v>4.5199999999999996</v>
      </c>
      <c r="E12" s="30" cm="1">
        <f t="array" ref="E12">_FV(A12,"Market cap",TRUE)/1000000</f>
        <v>17367.66156</v>
      </c>
      <c r="F12" s="25"/>
      <c r="G12" s="25"/>
      <c r="H12" s="30" cm="1">
        <f t="array" ref="H12">_FV(A12,"Shares outstanding",TRUE)/1000000</f>
        <v>3842.4029999999998</v>
      </c>
      <c r="I12" s="25"/>
      <c r="J12" s="30"/>
    </row>
    <row r="13" spans="1:10" s="29" customFormat="1">
      <c r="A13" s="30" t="e" vm="140">
        <v>#VALUE!</v>
      </c>
      <c r="B13" s="30" t="s">
        <v>153</v>
      </c>
      <c r="C13" s="30" t="s">
        <v>154</v>
      </c>
      <c r="D13" s="30" cm="1">
        <f t="array" ref="D13">_FV(A13,"Price")</f>
        <v>76.89</v>
      </c>
      <c r="E13" s="30" cm="1">
        <f t="array" ref="E13">_FV(A13,"Market cap",TRUE)/1000000</f>
        <v>31397.001174000001</v>
      </c>
      <c r="F13" s="25"/>
      <c r="G13" s="25"/>
      <c r="H13" s="30" cm="1">
        <f t="array" ref="H13">_FV(A13,"Shares outstanding",TRUE)/1000000</f>
        <v>408.33659999999998</v>
      </c>
      <c r="I13" s="25"/>
      <c r="J13" s="30"/>
    </row>
    <row r="14" spans="1:10" s="29" customFormat="1">
      <c r="A14" s="30" t="e" vm="141">
        <v>#VALUE!</v>
      </c>
      <c r="B14" s="30" t="s">
        <v>155</v>
      </c>
      <c r="C14" s="30" t="s">
        <v>156</v>
      </c>
      <c r="D14" s="30" cm="1">
        <f t="array" ref="D14">_FV(A14,"Price")</f>
        <v>183.18</v>
      </c>
      <c r="E14" s="30" cm="1">
        <f t="array" ref="E14">_FV(A14,"Market cap",TRUE)/1000000</f>
        <v>22479.867918</v>
      </c>
      <c r="F14" s="25"/>
      <c r="G14" s="25"/>
      <c r="H14" s="30" cm="1">
        <f t="array" ref="H14">_FV(A14,"Shares outstanding",TRUE)/1000000</f>
        <v>122.7201</v>
      </c>
      <c r="I14" s="25"/>
      <c r="J14" s="30"/>
    </row>
  </sheetData>
  <pageMargins left="0.7" right="0.7" top="0.75" bottom="0.75" header="0.3" footer="0.3"/>
  <ignoredErrors>
    <ignoredError xmlns:x16r3="http://schemas.microsoft.com/office/spreadsheetml/2018/08/main" sqref="D11" x16r3:misleadingForma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A8DD-806A-4A02-B04F-AB8033230513}">
  <dimension ref="A2:K9"/>
  <sheetViews>
    <sheetView workbookViewId="0">
      <pane xSplit="3" ySplit="2" topLeftCell="D3" activePane="bottomRight" state="frozen"/>
      <selection pane="topRight" activeCell="D1" sqref="D1"/>
      <selection pane="bottomLeft" activeCell="A3" sqref="A3"/>
      <selection pane="bottomRight" activeCell="J53" sqref="J53"/>
    </sheetView>
  </sheetViews>
  <sheetFormatPr defaultRowHeight="14.5"/>
  <sheetData>
    <row r="2" spans="1:11">
      <c r="B2" s="23" t="s">
        <v>36</v>
      </c>
      <c r="C2" s="23" t="s">
        <v>1</v>
      </c>
      <c r="D2" s="33" t="s">
        <v>2</v>
      </c>
      <c r="E2" s="33" t="s">
        <v>60</v>
      </c>
      <c r="F2" s="23" t="s">
        <v>61</v>
      </c>
      <c r="G2" s="23" t="s">
        <v>62</v>
      </c>
      <c r="H2" s="23" t="s">
        <v>63</v>
      </c>
      <c r="I2" s="23" t="s">
        <v>64</v>
      </c>
      <c r="J2" s="23" t="s">
        <v>65</v>
      </c>
      <c r="K2" s="23" t="s">
        <v>158</v>
      </c>
    </row>
    <row r="3" spans="1:11">
      <c r="A3" s="23" t="e" vm="142">
        <v>#VALUE!</v>
      </c>
      <c r="B3" t="s">
        <v>159</v>
      </c>
      <c r="C3" s="23" t="s">
        <v>160</v>
      </c>
      <c r="D3" s="31" cm="1">
        <f t="array" ref="D3">_FV(A3,"Price")</f>
        <v>53.76</v>
      </c>
      <c r="E3" s="34">
        <f t="shared" ref="E3:E9" si="0">D3*H3</f>
        <v>217989.16608</v>
      </c>
      <c r="F3" s="23"/>
      <c r="G3" s="23"/>
      <c r="H3" s="23" cm="1">
        <f t="array" ref="H3">_FV(A3,"Shares outstanding",TRUE)/1000000</f>
        <v>4054.8580000000002</v>
      </c>
      <c r="I3" s="23"/>
      <c r="J3" s="23"/>
      <c r="K3" s="23"/>
    </row>
    <row r="4" spans="1:11">
      <c r="A4" s="23" t="e" vm="143">
        <v>#VALUE!</v>
      </c>
      <c r="B4" s="23" t="s">
        <v>161</v>
      </c>
      <c r="C4" s="23" t="s">
        <v>162</v>
      </c>
      <c r="D4" s="31" cm="1">
        <f t="array" ref="D4">_FV(A4,"Price")</f>
        <v>54.13</v>
      </c>
      <c r="E4" s="34">
        <f t="shared" si="0"/>
        <v>46703.364000000001</v>
      </c>
      <c r="F4" s="23"/>
      <c r="G4" s="23"/>
      <c r="H4" s="23" cm="1">
        <f t="array" ref="H4">_FV(A4,"Shares outstanding",TRUE)/1000000</f>
        <v>862.8</v>
      </c>
      <c r="I4" s="23"/>
      <c r="J4" s="23"/>
      <c r="K4" s="23"/>
    </row>
    <row r="5" spans="1:11">
      <c r="A5" s="23" t="e" vm="144">
        <v>#VALUE!</v>
      </c>
      <c r="B5" s="23" t="s">
        <v>15</v>
      </c>
      <c r="C5" s="23" t="s">
        <v>163</v>
      </c>
      <c r="D5" s="31" cm="1">
        <f t="array" ref="D5">_FV(A5,"Price")</f>
        <v>272.24</v>
      </c>
      <c r="E5" s="34">
        <f t="shared" si="0"/>
        <v>45469.415904000001</v>
      </c>
      <c r="F5" s="23"/>
      <c r="G5" s="23"/>
      <c r="H5" s="23" cm="1">
        <f t="array" ref="H5">_FV(A5,"Shares outstanding",TRUE)/1000000</f>
        <v>167.0196</v>
      </c>
      <c r="I5" s="23"/>
      <c r="J5" s="23"/>
      <c r="K5" s="23"/>
    </row>
    <row r="6" spans="1:11">
      <c r="A6" s="23" t="e" vm="145">
        <v>#VALUE!</v>
      </c>
      <c r="B6" s="23" t="s">
        <v>164</v>
      </c>
      <c r="C6" s="23" t="s">
        <v>165</v>
      </c>
      <c r="D6" s="31" cm="1">
        <f t="array" ref="D6">_FV(A6,"Price")</f>
        <v>27.79</v>
      </c>
      <c r="E6" s="34">
        <f t="shared" si="0"/>
        <v>8930.5971789999985</v>
      </c>
      <c r="F6" s="23"/>
      <c r="G6" s="23"/>
      <c r="H6" s="23" cm="1">
        <f t="array" ref="H6">_FV(A6,"Shares outstanding",TRUE)/1000000</f>
        <v>321.36009999999999</v>
      </c>
      <c r="I6" s="23"/>
      <c r="J6" s="23"/>
      <c r="K6" s="23"/>
    </row>
    <row r="7" spans="1:11">
      <c r="A7" s="23" t="e" vm="146">
        <v>#VALUE!</v>
      </c>
      <c r="B7" s="23" t="s">
        <v>166</v>
      </c>
      <c r="C7" s="23" t="s">
        <v>167</v>
      </c>
      <c r="D7" s="31" cm="1">
        <f t="array" ref="D7">_FV(A7,"Price")</f>
        <v>183.93</v>
      </c>
      <c r="E7" s="34">
        <f t="shared" si="0"/>
        <v>56941.159758000002</v>
      </c>
      <c r="F7" s="23"/>
      <c r="G7" s="23"/>
      <c r="H7" s="23" cm="1">
        <f t="array" ref="H7">_FV(A7,"Shares outstanding",TRUE)/1000000</f>
        <v>309.5806</v>
      </c>
      <c r="I7" s="23"/>
      <c r="J7" s="23"/>
      <c r="K7" s="23"/>
    </row>
    <row r="8" spans="1:11">
      <c r="A8" s="23" t="e" vm="147">
        <v>#VALUE!</v>
      </c>
      <c r="B8" s="23" t="s">
        <v>168</v>
      </c>
      <c r="C8" s="23" t="s">
        <v>169</v>
      </c>
      <c r="D8" s="31" cm="1">
        <f t="array" ref="D8">_FV(A8,"Price")</f>
        <v>3.74</v>
      </c>
      <c r="E8" s="34">
        <f t="shared" si="0"/>
        <v>21064.790779999999</v>
      </c>
      <c r="F8" s="23"/>
      <c r="G8" s="23"/>
      <c r="H8" s="23" cm="1">
        <f t="array" ref="H8">_FV(A8,"Shares outstanding",TRUE)/1000000</f>
        <v>5632.2969999999996</v>
      </c>
      <c r="I8" s="23"/>
      <c r="J8" s="23"/>
      <c r="K8" s="23"/>
    </row>
    <row r="9" spans="1:11">
      <c r="A9" s="23" t="e" vm="148">
        <v>#VALUE!</v>
      </c>
      <c r="B9" s="23" t="s">
        <v>170</v>
      </c>
      <c r="C9" s="23" t="s">
        <v>171</v>
      </c>
      <c r="D9" s="31" cm="1">
        <f t="array" ref="D9">_FV(A9,"Price")</f>
        <v>53.55</v>
      </c>
      <c r="E9" s="34">
        <f t="shared" si="0"/>
        <v>179079.33960000001</v>
      </c>
      <c r="F9" s="23"/>
      <c r="G9" s="23"/>
      <c r="H9" s="23" cm="1">
        <f t="array" ref="H9">_FV(A9,"Shares outstanding",TRUE)/1000000</f>
        <v>3344.152</v>
      </c>
      <c r="I9" s="23"/>
      <c r="J9" s="23"/>
      <c r="K9" s="23"/>
    </row>
  </sheetData>
  <pageMargins left="0.7" right="0.7" top="0.75" bottom="0.75" header="0.3" footer="0.3"/>
  <ignoredErrors>
    <ignoredError xmlns:x16r3="http://schemas.microsoft.com/office/spreadsheetml/2018/08/main" sqref="D9" x16r3:misleadingForma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F384-D694-4D3C-84DD-B47FF2FD8038}">
  <dimension ref="A2:I46"/>
  <sheetViews>
    <sheetView workbookViewId="0">
      <pane xSplit="3" ySplit="2" topLeftCell="D3" activePane="bottomRight" state="frozen"/>
      <selection pane="topRight" activeCell="D1" sqref="D1"/>
      <selection pane="bottomLeft" activeCell="A3" sqref="A3"/>
      <selection pane="bottomRight" activeCell="E48" sqref="E48"/>
    </sheetView>
  </sheetViews>
  <sheetFormatPr defaultRowHeight="14.5"/>
  <cols>
    <col min="1" max="1" width="2.7265625" customWidth="1"/>
    <col min="2" max="2" width="20.6328125" customWidth="1"/>
    <col min="5" max="5" width="18.26953125" customWidth="1"/>
  </cols>
  <sheetData>
    <row r="2" spans="1:6">
      <c r="B2" t="s">
        <v>0</v>
      </c>
      <c r="C2" t="s">
        <v>1</v>
      </c>
      <c r="D2" t="s">
        <v>2</v>
      </c>
      <c r="E2" t="s">
        <v>3</v>
      </c>
      <c r="F2" t="s">
        <v>4</v>
      </c>
    </row>
    <row r="3" spans="1:6">
      <c r="A3" t="e" vm="149">
        <v>#VALUE!</v>
      </c>
      <c r="B3" t="str" cm="1">
        <f t="array" ref="B3">_FV(A3,"Name")</f>
        <v>NVIDIA CORPORATION</v>
      </c>
      <c r="C3" t="str" cm="1">
        <f t="array" ref="C3">_FV(A3,"Ticker symbol",TRUE)</f>
        <v>NVDA</v>
      </c>
      <c r="D3" s="1" cm="1">
        <f t="array" ref="D3">_FV(A3,"Price")</f>
        <v>434.99</v>
      </c>
      <c r="E3" s="2" cm="1">
        <f t="array" ref="E3">_FV(A3,"Market cap",TRUE)/1000000</f>
        <v>1074425.3</v>
      </c>
    </row>
    <row r="4" spans="1:6">
      <c r="A4" t="e" vm="150">
        <v>#VALUE!</v>
      </c>
      <c r="B4" t="str" cm="1">
        <f t="array" ref="B4">_FV(A4,"Name")</f>
        <v>Taiwan Semiconductor Manufacturing Co., Ltd.</v>
      </c>
      <c r="C4" t="str" cm="1">
        <f t="array" ref="C4">_FV(A4,"Ticker symbol",TRUE)</f>
        <v>TSM</v>
      </c>
      <c r="D4" s="1" cm="1">
        <f t="array" ref="D4">_FV(A4,"Price")</f>
        <v>86.9</v>
      </c>
      <c r="E4" s="2" cm="1">
        <f t="array" ref="E4">_FV(A4,"Market cap",TRUE)/1000000</f>
        <v>420607</v>
      </c>
    </row>
    <row r="5" spans="1:6">
      <c r="A5" t="e" vm="151">
        <v>#VALUE!</v>
      </c>
      <c r="B5" t="str" cm="1">
        <f t="array" ref="B5">_FV(A5,"Name")</f>
        <v>Broadcom Inc.</v>
      </c>
      <c r="C5" t="str" cm="1">
        <f t="array" ref="C5">_FV(A5,"Ticker symbol",TRUE)</f>
        <v>AVGO</v>
      </c>
      <c r="D5" s="1" cm="1">
        <f t="array" ref="D5">_FV(A5,"Price")</f>
        <v>830.58</v>
      </c>
      <c r="E5" s="2" cm="1">
        <f t="array" ref="E5">_FV(A5,"Market cap",TRUE)/1000000</f>
        <v>342809.85158999998</v>
      </c>
    </row>
    <row r="6" spans="1:6">
      <c r="A6" t="e" vm="152">
        <v>#VALUE!</v>
      </c>
      <c r="B6" t="str" cm="1">
        <f t="array" ref="B6">_FV(A6,"Name")</f>
        <v>ASML Holding NV</v>
      </c>
      <c r="C6" t="str" cm="1">
        <f t="array" ref="C6">_FV(A6,"Ticker symbol",TRUE)</f>
        <v>ASML</v>
      </c>
      <c r="D6" s="1" cm="1">
        <f t="array" ref="D6">_FV(A6,"Price")</f>
        <v>588.66</v>
      </c>
      <c r="E6" s="2" cm="1">
        <f t="array" ref="E6">_FV(A6,"Market cap",TRUE)/1000000</f>
        <v>237994</v>
      </c>
    </row>
    <row r="7" spans="1:6">
      <c r="A7" t="e" vm="153">
        <v>#VALUE!</v>
      </c>
      <c r="B7" t="str" cm="1">
        <f t="array" ref="B7">_FV(A7,"Name")</f>
        <v>ADVANCED MICRO DEVICES, INC.</v>
      </c>
      <c r="C7" t="str" cm="1">
        <f t="array" ref="C7">_FV(A7,"Ticker symbol",TRUE)</f>
        <v>AMD</v>
      </c>
      <c r="D7" s="1" cm="1">
        <f t="array" ref="D7">_FV(A7,"Price")</f>
        <v>102.82</v>
      </c>
      <c r="E7" s="2" cm="1">
        <f t="array" ref="E7">_FV(A7,"Market cap",TRUE)/1000000</f>
        <v>166123.29222</v>
      </c>
    </row>
    <row r="8" spans="1:6">
      <c r="A8" t="e" vm="154">
        <v>#VALUE!</v>
      </c>
      <c r="B8" t="str" cm="1">
        <f t="array" ref="B8">_FV(A8,"Name")</f>
        <v>TEXAS INSTRUMENTS INCORPORATED</v>
      </c>
      <c r="C8" t="str" cm="1">
        <f t="array" ref="C8">_FV(A8,"Ticker symbol",TRUE)</f>
        <v>TXN</v>
      </c>
      <c r="D8" s="1" cm="1">
        <f t="array" ref="D8">_FV(A8,"Price")</f>
        <v>159.01</v>
      </c>
      <c r="E8" s="2" cm="1">
        <f t="array" ref="E8">_FV(A8,"Market cap",TRUE)/1000000</f>
        <v>144375.72136299999</v>
      </c>
    </row>
    <row r="9" spans="1:6">
      <c r="A9" t="e" vm="155">
        <v>#VALUE!</v>
      </c>
      <c r="B9" t="str" cm="1">
        <f t="array" ref="B9">_FV(A9,"Name")</f>
        <v>INTEL CORPORATION</v>
      </c>
      <c r="C9" t="str" cm="1">
        <f t="array" ref="C9">_FV(A9,"Ticker symbol",TRUE)</f>
        <v>INTC</v>
      </c>
      <c r="D9" s="1" cm="1">
        <f t="array" ref="D9">_FV(A9,"Price")</f>
        <v>35.549999999999997</v>
      </c>
      <c r="E9" s="2" cm="1">
        <f t="array" ref="E9">_FV(A9,"Market cap",TRUE)/1000000</f>
        <v>148883.4</v>
      </c>
    </row>
    <row r="10" spans="1:6">
      <c r="A10" t="e" vm="156">
        <v>#VALUE!</v>
      </c>
      <c r="B10" t="str" cm="1">
        <f t="array" ref="B10">_FV(A10,"Name")</f>
        <v>APPLIED MATERIALS, INC.</v>
      </c>
      <c r="C10" t="str" cm="1">
        <f t="array" ref="C10">_FV(A10,"Ticker symbol",TRUE)</f>
        <v>AMAT</v>
      </c>
      <c r="D10" s="1" cm="1">
        <f t="array" ref="D10">_FV(A10,"Price")</f>
        <v>138.44999999999999</v>
      </c>
      <c r="E10" s="2" cm="1">
        <f t="array" ref="E10">_FV(A10,"Market cap",TRUE)/1000000</f>
        <v>115818.118454</v>
      </c>
    </row>
    <row r="11" spans="1:6">
      <c r="A11" t="e" vm="157">
        <v>#VALUE!</v>
      </c>
      <c r="B11" t="str" cm="1">
        <f t="array" ref="B11">_FV(A11,"Name")</f>
        <v>LAM RESEARCH CORPORATION</v>
      </c>
      <c r="C11" t="str" cm="1">
        <f t="array" ref="C11">_FV(A11,"Ticker symbol",TRUE)</f>
        <v>LRCX</v>
      </c>
      <c r="D11" s="1" cm="1">
        <f t="array" ref="D11">_FV(A11,"Price")</f>
        <v>626.77</v>
      </c>
      <c r="E11" s="2" cm="1">
        <f t="array" ref="E11">_FV(A11,"Market cap",TRUE)/1000000</f>
        <v>82873.033647999997</v>
      </c>
    </row>
    <row r="12" spans="1:6">
      <c r="A12" t="e" vm="158">
        <v>#VALUE!</v>
      </c>
      <c r="B12" t="str" cm="1">
        <f t="array" ref="B12">_FV(A12,"Name")</f>
        <v>MICRON TECHNOLOGY, INC.</v>
      </c>
      <c r="C12" t="str" cm="1">
        <f t="array" ref="C12">_FV(A12,"Ticker symbol",TRUE)</f>
        <v>MU</v>
      </c>
      <c r="D12" s="1" cm="1">
        <f t="array" ref="D12">_FV(A12,"Price")</f>
        <v>68.03</v>
      </c>
      <c r="E12" s="2" cm="1">
        <f t="array" ref="E12">_FV(A12,"Market cap",TRUE)/1000000</f>
        <v>71413.66</v>
      </c>
    </row>
    <row r="26" spans="1:9" s="13" customFormat="1">
      <c r="A26" s="12"/>
      <c r="B26" s="12" t="s">
        <v>28</v>
      </c>
      <c r="C26" s="12"/>
      <c r="D26" s="12"/>
      <c r="E26" s="12"/>
      <c r="F26" s="12"/>
      <c r="G26" s="12"/>
      <c r="H26" s="12"/>
      <c r="I26" s="12"/>
    </row>
    <row r="27" spans="1:9">
      <c r="A27" s="3"/>
      <c r="B27" s="3">
        <v>1990</v>
      </c>
      <c r="C27" s="3">
        <f>B27+10</f>
        <v>2000</v>
      </c>
      <c r="D27" s="3">
        <f t="shared" ref="D27:E27" si="0">C27+10</f>
        <v>2010</v>
      </c>
      <c r="E27" s="3">
        <f t="shared" si="0"/>
        <v>2020</v>
      </c>
      <c r="F27" s="3">
        <v>2022</v>
      </c>
      <c r="G27" s="3"/>
      <c r="H27" s="3"/>
      <c r="I27" s="3"/>
    </row>
    <row r="28" spans="1:9">
      <c r="A28" s="3">
        <v>1</v>
      </c>
      <c r="B28" t="s">
        <v>5</v>
      </c>
      <c r="C28" s="4" t="s">
        <v>6</v>
      </c>
      <c r="D28" s="4" t="s">
        <v>6</v>
      </c>
      <c r="E28" s="4" t="s">
        <v>7</v>
      </c>
      <c r="F28" s="5" t="s">
        <v>8</v>
      </c>
    </row>
    <row r="29" spans="1:9">
      <c r="A29" s="3">
        <v>2</v>
      </c>
      <c r="B29" t="s">
        <v>9</v>
      </c>
      <c r="C29" t="s">
        <v>9</v>
      </c>
      <c r="D29" s="6" t="s">
        <v>10</v>
      </c>
      <c r="E29" s="6" t="s">
        <v>10</v>
      </c>
      <c r="F29" s="6" t="s">
        <v>10</v>
      </c>
    </row>
    <row r="30" spans="1:9">
      <c r="A30" s="3">
        <v>3</v>
      </c>
      <c r="B30" t="s">
        <v>11</v>
      </c>
      <c r="C30" t="s">
        <v>5</v>
      </c>
      <c r="D30" s="5" t="s">
        <v>8</v>
      </c>
      <c r="E30" s="5" t="s">
        <v>8</v>
      </c>
      <c r="F30" s="4" t="s">
        <v>6</v>
      </c>
    </row>
    <row r="31" spans="1:9">
      <c r="A31" s="3">
        <v>4</v>
      </c>
      <c r="B31" s="4" t="s">
        <v>6</v>
      </c>
      <c r="C31" s="7" t="s">
        <v>10</v>
      </c>
      <c r="D31" s="8" t="s">
        <v>12</v>
      </c>
      <c r="E31" t="s">
        <v>13</v>
      </c>
      <c r="F31" s="9" t="s">
        <v>14</v>
      </c>
    </row>
    <row r="32" spans="1:9">
      <c r="A32" s="3">
        <v>5</v>
      </c>
      <c r="B32" t="s">
        <v>15</v>
      </c>
      <c r="C32" s="8" t="s">
        <v>12</v>
      </c>
      <c r="D32" t="s">
        <v>9</v>
      </c>
      <c r="E32" s="10" t="s">
        <v>16</v>
      </c>
      <c r="F32" t="s">
        <v>13</v>
      </c>
    </row>
    <row r="33" spans="1:6">
      <c r="A33" s="3">
        <v>6</v>
      </c>
      <c r="B33" t="s">
        <v>17</v>
      </c>
      <c r="C33" t="s">
        <v>15</v>
      </c>
      <c r="D33" t="s">
        <v>18</v>
      </c>
      <c r="E33" s="9" t="s">
        <v>14</v>
      </c>
      <c r="F33" t="s">
        <v>19</v>
      </c>
    </row>
    <row r="34" spans="1:6">
      <c r="A34" s="3">
        <v>7</v>
      </c>
      <c r="B34" t="s">
        <v>20</v>
      </c>
      <c r="C34" t="s">
        <v>21</v>
      </c>
      <c r="D34" s="9" t="s">
        <v>14</v>
      </c>
      <c r="E34" t="s">
        <v>19</v>
      </c>
      <c r="F34" s="10" t="s">
        <v>16</v>
      </c>
    </row>
    <row r="35" spans="1:6">
      <c r="A35" s="3">
        <v>8</v>
      </c>
      <c r="B35" s="8" t="s">
        <v>12</v>
      </c>
      <c r="C35" t="s">
        <v>11</v>
      </c>
      <c r="D35" t="s">
        <v>21</v>
      </c>
      <c r="E35" s="11" t="s">
        <v>22</v>
      </c>
      <c r="F35" s="11" t="s">
        <v>22</v>
      </c>
    </row>
    <row r="36" spans="1:6">
      <c r="A36" s="3">
        <v>9</v>
      </c>
      <c r="B36" t="s">
        <v>23</v>
      </c>
      <c r="C36" t="s">
        <v>24</v>
      </c>
      <c r="D36" t="s">
        <v>25</v>
      </c>
      <c r="E36" s="8" t="s">
        <v>12</v>
      </c>
      <c r="F36" t="s">
        <v>26</v>
      </c>
    </row>
    <row r="37" spans="1:6">
      <c r="A37" s="3">
        <v>10</v>
      </c>
      <c r="B37" t="s">
        <v>27</v>
      </c>
      <c r="C37" t="s">
        <v>23</v>
      </c>
      <c r="D37" s="10" t="s">
        <v>16</v>
      </c>
      <c r="E37" t="s">
        <v>24</v>
      </c>
      <c r="F37" s="8" t="s">
        <v>12</v>
      </c>
    </row>
    <row r="38" spans="1:6">
      <c r="A38" s="3"/>
    </row>
    <row r="39" spans="1:6">
      <c r="A39" s="3"/>
    </row>
    <row r="40" spans="1:6">
      <c r="A40" s="3"/>
    </row>
    <row r="41" spans="1:6">
      <c r="A41" s="3"/>
    </row>
    <row r="42" spans="1:6">
      <c r="A42" s="3"/>
    </row>
    <row r="43" spans="1:6">
      <c r="A43" s="3"/>
    </row>
    <row r="44" spans="1:6">
      <c r="A44" s="3"/>
    </row>
    <row r="45" spans="1:6">
      <c r="A45" s="3"/>
    </row>
    <row r="46" spans="1:6">
      <c r="A46"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F909-A59F-4100-AA25-A2D5BE2EB0F9}">
  <dimension ref="B1:O25"/>
  <sheetViews>
    <sheetView workbookViewId="0">
      <pane xSplit="2" ySplit="3" topLeftCell="C4" activePane="bottomRight" state="frozen"/>
      <selection pane="topRight" activeCell="C1" sqref="C1"/>
      <selection pane="bottomLeft" activeCell="A4" sqref="A4"/>
      <selection pane="bottomRight" activeCell="G32" sqref="G32"/>
    </sheetView>
  </sheetViews>
  <sheetFormatPr defaultRowHeight="14.5"/>
  <sheetData>
    <row r="1" spans="2:15">
      <c r="B1" s="16"/>
      <c r="C1" s="16"/>
      <c r="D1" s="16"/>
      <c r="E1" s="16"/>
      <c r="F1" s="16"/>
      <c r="G1" s="16"/>
      <c r="H1" s="16"/>
      <c r="I1" s="16"/>
      <c r="J1" s="16"/>
      <c r="K1" s="16"/>
      <c r="L1" s="16"/>
      <c r="M1" s="16"/>
      <c r="N1" s="16"/>
      <c r="O1" s="16"/>
    </row>
    <row r="2" spans="2:15" s="20" customFormat="1">
      <c r="B2" s="19" t="s">
        <v>59</v>
      </c>
      <c r="C2" s="19">
        <v>2010</v>
      </c>
      <c r="D2" s="19">
        <f>C2+1</f>
        <v>2011</v>
      </c>
      <c r="E2" s="19">
        <f t="shared" ref="E2:O2" si="0">D2+1</f>
        <v>2012</v>
      </c>
      <c r="F2" s="19">
        <f t="shared" si="0"/>
        <v>2013</v>
      </c>
      <c r="G2" s="19">
        <f t="shared" si="0"/>
        <v>2014</v>
      </c>
      <c r="H2" s="19">
        <f t="shared" si="0"/>
        <v>2015</v>
      </c>
      <c r="I2" s="19">
        <f t="shared" si="0"/>
        <v>2016</v>
      </c>
      <c r="J2" s="19">
        <f t="shared" si="0"/>
        <v>2017</v>
      </c>
      <c r="K2" s="19">
        <f t="shared" si="0"/>
        <v>2018</v>
      </c>
      <c r="L2" s="19">
        <f t="shared" si="0"/>
        <v>2019</v>
      </c>
      <c r="M2" s="19">
        <f t="shared" si="0"/>
        <v>2020</v>
      </c>
      <c r="N2" s="19">
        <f t="shared" si="0"/>
        <v>2021</v>
      </c>
      <c r="O2" s="19">
        <f t="shared" si="0"/>
        <v>2022</v>
      </c>
    </row>
    <row r="3" spans="2:15" s="13" customFormat="1">
      <c r="B3" s="21" t="s">
        <v>37</v>
      </c>
      <c r="C3" s="22">
        <f>SUM(C5:C25)</f>
        <v>62484</v>
      </c>
      <c r="D3" s="22">
        <f t="shared" ref="D3:O3" si="1">SUM(D5:D25)</f>
        <v>69943</v>
      </c>
      <c r="E3" s="22">
        <f t="shared" si="1"/>
        <v>119762</v>
      </c>
      <c r="F3" s="22">
        <f t="shared" si="1"/>
        <v>141240</v>
      </c>
      <c r="G3" s="22">
        <f t="shared" si="1"/>
        <v>169944</v>
      </c>
      <c r="H3" s="22">
        <f t="shared" si="1"/>
        <v>194377</v>
      </c>
      <c r="I3" s="22">
        <f t="shared" si="1"/>
        <v>253177</v>
      </c>
      <c r="J3" s="22">
        <f t="shared" si="1"/>
        <v>305432</v>
      </c>
      <c r="K3" s="22">
        <f t="shared" si="1"/>
        <v>371389</v>
      </c>
      <c r="L3" s="22">
        <f t="shared" si="1"/>
        <v>436330</v>
      </c>
      <c r="M3" s="22">
        <f t="shared" si="1"/>
        <v>503965</v>
      </c>
      <c r="N3" s="22">
        <f t="shared" si="1"/>
        <v>718643</v>
      </c>
      <c r="O3" s="22">
        <f t="shared" si="1"/>
        <v>825015.8</v>
      </c>
    </row>
    <row r="4" spans="2:15">
      <c r="B4" s="16"/>
      <c r="C4" s="16"/>
      <c r="D4" s="16"/>
      <c r="E4" s="16"/>
      <c r="F4" s="16"/>
      <c r="G4" s="16"/>
      <c r="H4" s="16"/>
      <c r="I4" s="16"/>
      <c r="J4" s="16"/>
      <c r="K4" s="16"/>
      <c r="L4" s="16"/>
      <c r="M4" s="16"/>
      <c r="N4" s="16"/>
      <c r="O4" s="16"/>
    </row>
    <row r="5" spans="2:15">
      <c r="B5" s="16" t="s">
        <v>38</v>
      </c>
      <c r="C5" s="16"/>
      <c r="D5" s="16"/>
      <c r="E5" s="17">
        <v>46039</v>
      </c>
      <c r="F5" s="17">
        <v>55519</v>
      </c>
      <c r="G5" s="17">
        <v>66001</v>
      </c>
      <c r="H5" s="17">
        <v>74989</v>
      </c>
      <c r="I5" s="17">
        <v>90272</v>
      </c>
      <c r="J5" s="17">
        <v>110855</v>
      </c>
      <c r="K5" s="17">
        <v>136819</v>
      </c>
      <c r="L5" s="17">
        <v>161857</v>
      </c>
      <c r="M5" s="17">
        <v>182527</v>
      </c>
      <c r="N5" s="17">
        <v>257637</v>
      </c>
      <c r="O5" s="17">
        <v>282836</v>
      </c>
    </row>
    <row r="6" spans="2:15">
      <c r="B6" s="16" t="s">
        <v>39</v>
      </c>
      <c r="C6" s="17">
        <v>62484</v>
      </c>
      <c r="D6" s="17">
        <v>69943</v>
      </c>
      <c r="E6" s="17">
        <v>73723</v>
      </c>
      <c r="F6" s="17">
        <v>77849</v>
      </c>
      <c r="G6" s="17">
        <v>86833</v>
      </c>
      <c r="H6" s="17">
        <v>93580</v>
      </c>
      <c r="I6" s="17">
        <v>85320</v>
      </c>
      <c r="J6" s="17">
        <v>96571</v>
      </c>
      <c r="K6" s="17">
        <v>110360</v>
      </c>
      <c r="L6" s="17">
        <v>125843</v>
      </c>
      <c r="M6" s="17">
        <v>143015</v>
      </c>
      <c r="N6" s="17">
        <v>184903</v>
      </c>
      <c r="O6" s="17">
        <v>204094</v>
      </c>
    </row>
    <row r="7" spans="2:15">
      <c r="B7" s="16" t="s">
        <v>40</v>
      </c>
      <c r="C7" s="16"/>
      <c r="D7" s="16"/>
      <c r="E7" s="16"/>
      <c r="F7" s="17">
        <v>7872</v>
      </c>
      <c r="G7" s="17">
        <v>12466</v>
      </c>
      <c r="H7" s="17">
        <v>17928</v>
      </c>
      <c r="I7" s="17">
        <v>27638</v>
      </c>
      <c r="J7" s="17">
        <v>40653</v>
      </c>
      <c r="K7" s="17">
        <v>55838</v>
      </c>
      <c r="L7" s="17">
        <v>70697</v>
      </c>
      <c r="M7" s="17">
        <v>85965</v>
      </c>
      <c r="N7" s="17">
        <v>117929</v>
      </c>
      <c r="O7" s="17">
        <v>116609</v>
      </c>
    </row>
    <row r="8" spans="2:15">
      <c r="B8" s="16" t="s">
        <v>41</v>
      </c>
      <c r="C8" s="16"/>
      <c r="D8" s="16"/>
      <c r="E8" s="16"/>
      <c r="F8" s="16"/>
      <c r="G8" s="17">
        <v>4644</v>
      </c>
      <c r="H8" s="17">
        <v>7880</v>
      </c>
      <c r="I8" s="17">
        <v>12219</v>
      </c>
      <c r="J8" s="17">
        <v>17459</v>
      </c>
      <c r="K8" s="17">
        <v>25655</v>
      </c>
      <c r="L8" s="17">
        <v>35026</v>
      </c>
      <c r="M8" s="17">
        <v>45370</v>
      </c>
      <c r="N8" s="17">
        <v>62202</v>
      </c>
      <c r="O8" s="17">
        <v>80096</v>
      </c>
    </row>
    <row r="9" spans="2:15">
      <c r="B9" s="16" t="s">
        <v>42</v>
      </c>
      <c r="C9" s="16"/>
      <c r="D9" s="16"/>
      <c r="E9" s="16"/>
      <c r="F9" s="16"/>
      <c r="G9" s="16"/>
      <c r="H9" s="16"/>
      <c r="I9" s="17">
        <v>37728</v>
      </c>
      <c r="J9" s="17">
        <v>39831</v>
      </c>
      <c r="K9" s="17">
        <v>39506</v>
      </c>
      <c r="L9" s="17">
        <v>39068</v>
      </c>
      <c r="M9" s="17">
        <v>40479</v>
      </c>
      <c r="N9" s="17">
        <v>42440</v>
      </c>
      <c r="O9" s="17">
        <v>46073</v>
      </c>
    </row>
    <row r="10" spans="2:15">
      <c r="B10" s="16" t="s">
        <v>43</v>
      </c>
      <c r="C10" s="16"/>
      <c r="D10" s="16"/>
      <c r="E10" s="16"/>
      <c r="F10" s="16"/>
      <c r="G10" s="16"/>
      <c r="H10" s="16"/>
      <c r="I10" s="16"/>
      <c r="J10" s="16"/>
      <c r="K10" s="16"/>
      <c r="L10" s="16"/>
      <c r="M10" s="16"/>
      <c r="N10" s="17">
        <v>27843</v>
      </c>
      <c r="O10" s="18">
        <f>N10*1.1</f>
        <v>30627.300000000003</v>
      </c>
    </row>
    <row r="11" spans="2:15">
      <c r="B11" s="16" t="s">
        <v>44</v>
      </c>
      <c r="C11" s="16"/>
      <c r="D11" s="16"/>
      <c r="E11" s="16"/>
      <c r="F11" s="16"/>
      <c r="G11" s="16"/>
      <c r="H11" s="16"/>
      <c r="I11" s="16"/>
      <c r="J11" s="16"/>
      <c r="K11" s="16"/>
      <c r="L11" s="16"/>
      <c r="M11" s="16"/>
      <c r="N11" s="16"/>
      <c r="O11" s="18">
        <v>30294</v>
      </c>
    </row>
    <row r="12" spans="2:15">
      <c r="B12" s="16" t="s">
        <v>45</v>
      </c>
      <c r="C12" s="16"/>
      <c r="D12" s="16"/>
      <c r="E12" s="16"/>
      <c r="F12" s="16"/>
      <c r="G12" s="16"/>
      <c r="H12" s="16"/>
      <c r="I12" s="16"/>
      <c r="J12" s="16"/>
      <c r="K12" s="16"/>
      <c r="L12" s="16"/>
      <c r="M12" s="16"/>
      <c r="N12" s="17">
        <v>15785</v>
      </c>
      <c r="O12" s="18">
        <f>N12*1.1</f>
        <v>17363.5</v>
      </c>
    </row>
    <row r="13" spans="2:15">
      <c r="B13" s="16" t="s">
        <v>46</v>
      </c>
      <c r="C13" s="16"/>
      <c r="D13" s="16"/>
      <c r="E13" s="16"/>
      <c r="F13" s="16"/>
      <c r="G13" s="16"/>
      <c r="H13" s="16"/>
      <c r="I13" s="16"/>
      <c r="J13" s="17">
        <v>63</v>
      </c>
      <c r="K13" s="17">
        <v>150</v>
      </c>
      <c r="L13" s="17">
        <v>350</v>
      </c>
      <c r="M13" s="17">
        <v>2640</v>
      </c>
      <c r="N13" s="17">
        <v>4697</v>
      </c>
      <c r="O13" s="17">
        <v>9401</v>
      </c>
    </row>
    <row r="14" spans="2:15">
      <c r="B14" s="16" t="s">
        <v>47</v>
      </c>
      <c r="C14" s="16"/>
      <c r="D14" s="16"/>
      <c r="E14" s="16"/>
      <c r="F14" s="16"/>
      <c r="G14" s="16"/>
      <c r="H14" s="16"/>
      <c r="I14" s="16"/>
      <c r="J14" s="16"/>
      <c r="K14" s="16"/>
      <c r="L14" s="16"/>
      <c r="M14" s="16"/>
      <c r="N14" s="16"/>
      <c r="O14" s="16"/>
    </row>
    <row r="15" spans="2:15">
      <c r="B15" s="16" t="s">
        <v>48</v>
      </c>
      <c r="C15" s="16"/>
      <c r="D15" s="16"/>
      <c r="E15" s="16"/>
      <c r="F15" s="16"/>
      <c r="G15" s="16"/>
      <c r="H15" s="16"/>
      <c r="I15" s="16"/>
      <c r="J15" s="16"/>
      <c r="K15" s="16"/>
      <c r="L15" s="16"/>
      <c r="M15" s="16"/>
      <c r="N15" s="16"/>
      <c r="O15" s="16"/>
    </row>
    <row r="16" spans="2:15">
      <c r="B16" s="16" t="s">
        <v>49</v>
      </c>
      <c r="C16" s="16"/>
      <c r="D16" s="16"/>
      <c r="E16" s="16"/>
      <c r="F16" s="16"/>
      <c r="G16" s="16"/>
      <c r="H16" s="16"/>
      <c r="I16" s="16"/>
      <c r="J16" s="16"/>
      <c r="K16" s="16"/>
      <c r="L16" s="16"/>
      <c r="M16" s="16"/>
      <c r="N16" s="16"/>
      <c r="O16" s="16"/>
    </row>
    <row r="17" spans="2:15">
      <c r="B17" s="16" t="s">
        <v>50</v>
      </c>
      <c r="C17" s="16"/>
      <c r="D17" s="16"/>
      <c r="E17" s="16"/>
      <c r="F17" s="16"/>
      <c r="G17" s="16"/>
      <c r="H17" s="16"/>
      <c r="I17" s="16"/>
      <c r="J17" s="16"/>
      <c r="K17" s="16"/>
      <c r="L17" s="16"/>
      <c r="M17" s="16"/>
      <c r="N17" s="16"/>
      <c r="O17" s="16"/>
    </row>
    <row r="18" spans="2:15">
      <c r="B18" s="16" t="s">
        <v>51</v>
      </c>
      <c r="C18" s="16"/>
      <c r="D18" s="16"/>
      <c r="E18" s="16"/>
      <c r="F18" s="16"/>
      <c r="G18" s="16"/>
      <c r="H18" s="16"/>
      <c r="I18" s="16"/>
      <c r="J18" s="16"/>
      <c r="K18" s="16"/>
      <c r="L18" s="16"/>
      <c r="M18" s="16"/>
      <c r="N18" s="16"/>
      <c r="O18" s="16"/>
    </row>
    <row r="19" spans="2:15">
      <c r="B19" s="16" t="s">
        <v>52</v>
      </c>
      <c r="C19" s="16"/>
      <c r="D19" s="16"/>
      <c r="E19" s="16"/>
      <c r="F19" s="16"/>
      <c r="G19" s="16"/>
      <c r="H19" s="16"/>
      <c r="I19" s="16"/>
      <c r="J19" s="16"/>
      <c r="K19" s="17">
        <v>3061</v>
      </c>
      <c r="L19" s="17">
        <v>3489</v>
      </c>
      <c r="M19" s="17">
        <v>3969</v>
      </c>
      <c r="N19" s="17">
        <v>5107</v>
      </c>
      <c r="O19" s="17">
        <v>6622</v>
      </c>
    </row>
    <row r="20" spans="2:15">
      <c r="B20" s="16" t="s">
        <v>53</v>
      </c>
      <c r="C20" s="16"/>
      <c r="D20" s="16"/>
      <c r="E20" s="16"/>
      <c r="F20" s="16"/>
      <c r="G20" s="16"/>
      <c r="H20" s="16"/>
      <c r="I20" s="16"/>
      <c r="J20" s="16"/>
      <c r="K20" s="16"/>
      <c r="L20" s="16"/>
      <c r="M20" s="16"/>
      <c r="N20" s="16"/>
      <c r="O20" s="16"/>
    </row>
    <row r="21" spans="2:15">
      <c r="B21" s="16" t="s">
        <v>54</v>
      </c>
      <c r="C21" s="16"/>
      <c r="D21" s="16"/>
      <c r="E21" s="16"/>
      <c r="F21" s="16"/>
      <c r="G21" s="16"/>
      <c r="H21" s="16"/>
      <c r="I21" s="16"/>
      <c r="J21" s="16"/>
      <c r="K21" s="16"/>
      <c r="L21" s="16"/>
      <c r="M21" s="16"/>
      <c r="N21" s="17">
        <v>100</v>
      </c>
      <c r="O21" s="17">
        <v>1000</v>
      </c>
    </row>
    <row r="22" spans="2:15">
      <c r="B22" s="16" t="s">
        <v>55</v>
      </c>
      <c r="C22" s="16"/>
      <c r="D22" s="16"/>
      <c r="E22" s="16"/>
      <c r="F22" s="16"/>
      <c r="G22" s="16"/>
      <c r="H22" s="16"/>
      <c r="I22" s="16"/>
      <c r="J22" s="16"/>
      <c r="K22" s="16"/>
      <c r="L22" s="16"/>
      <c r="M22" s="16"/>
      <c r="N22" s="16"/>
      <c r="O22" s="16"/>
    </row>
    <row r="23" spans="2:15">
      <c r="B23" s="16" t="s">
        <v>56</v>
      </c>
      <c r="C23" s="16"/>
      <c r="D23" s="16"/>
      <c r="E23" s="16"/>
      <c r="F23" s="16"/>
      <c r="G23" s="16"/>
      <c r="H23" s="16"/>
      <c r="I23" s="16"/>
      <c r="J23" s="16"/>
      <c r="K23" s="16"/>
      <c r="L23" s="16"/>
      <c r="M23" s="16"/>
      <c r="N23" s="16"/>
      <c r="O23" s="16"/>
    </row>
    <row r="24" spans="2:15">
      <c r="B24" s="16" t="s">
        <v>57</v>
      </c>
      <c r="C24" s="16"/>
      <c r="D24" s="16"/>
      <c r="E24" s="16"/>
      <c r="F24" s="16"/>
      <c r="G24" s="16"/>
      <c r="H24" s="16"/>
      <c r="I24" s="16"/>
      <c r="J24" s="16"/>
      <c r="K24" s="16"/>
      <c r="L24" s="16"/>
      <c r="M24" s="16"/>
      <c r="N24" s="16"/>
      <c r="O24" s="16"/>
    </row>
    <row r="25" spans="2:15">
      <c r="B25" s="16" t="s">
        <v>58</v>
      </c>
      <c r="C25" s="16"/>
      <c r="D25" s="16"/>
      <c r="E25" s="16"/>
      <c r="F25" s="16"/>
      <c r="G25" s="16"/>
      <c r="H25" s="16"/>
      <c r="I25" s="16"/>
      <c r="J25" s="16"/>
      <c r="K25" s="16"/>
      <c r="L25" s="16"/>
      <c r="M25" s="16"/>
      <c r="N25" s="16"/>
      <c r="O25"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0EB3-3AF6-4698-BBED-F2BCF65CFA7D}">
  <dimension ref="B2:J35"/>
  <sheetViews>
    <sheetView workbookViewId="0">
      <pane xSplit="2" ySplit="2" topLeftCell="C3" activePane="bottomRight" state="frozen"/>
      <selection pane="topRight" activeCell="C1" sqref="C1"/>
      <selection pane="bottomLeft" activeCell="A2" sqref="A2"/>
      <selection pane="bottomRight" activeCell="D25" sqref="D25"/>
    </sheetView>
  </sheetViews>
  <sheetFormatPr defaultRowHeight="14.5"/>
  <cols>
    <col min="10" max="10" width="14.7265625" customWidth="1"/>
  </cols>
  <sheetData>
    <row r="2" spans="2:10">
      <c r="B2" s="23" t="s">
        <v>36</v>
      </c>
      <c r="C2" s="23" t="s">
        <v>1</v>
      </c>
      <c r="D2" s="24" t="s">
        <v>2</v>
      </c>
      <c r="E2" s="24" t="s">
        <v>60</v>
      </c>
      <c r="F2" s="24" t="s">
        <v>61</v>
      </c>
      <c r="G2" s="24" t="s">
        <v>62</v>
      </c>
      <c r="H2" s="24" t="s">
        <v>63</v>
      </c>
      <c r="I2" s="24" t="s">
        <v>64</v>
      </c>
      <c r="J2" s="24" t="s">
        <v>65</v>
      </c>
    </row>
    <row r="3" spans="2:10">
      <c r="B3" t="s">
        <v>66</v>
      </c>
      <c r="C3" s="23" t="s">
        <v>67</v>
      </c>
      <c r="D3" s="24">
        <v>38.409999999999997</v>
      </c>
      <c r="E3" s="26">
        <v>177400</v>
      </c>
      <c r="F3" s="26">
        <v>-144742</v>
      </c>
      <c r="G3" s="26">
        <v>322142</v>
      </c>
      <c r="H3" s="28">
        <v>4199.8817447000001</v>
      </c>
      <c r="I3" s="24" t="s">
        <v>68</v>
      </c>
      <c r="J3" s="27">
        <v>44921</v>
      </c>
    </row>
    <row r="4" spans="2:10">
      <c r="B4" t="s">
        <v>69</v>
      </c>
      <c r="C4" s="23" t="s">
        <v>70</v>
      </c>
      <c r="D4" s="25">
        <v>18.309999999999999</v>
      </c>
      <c r="E4" s="26">
        <v>130495.37</v>
      </c>
      <c r="F4" s="26">
        <v>-127364</v>
      </c>
      <c r="G4" s="26">
        <v>257859.37</v>
      </c>
      <c r="H4" s="28">
        <v>7127</v>
      </c>
      <c r="I4" s="24" t="s">
        <v>68</v>
      </c>
      <c r="J4" s="27">
        <v>44921</v>
      </c>
    </row>
    <row r="5" spans="2:10">
      <c r="B5" s="23" t="s">
        <v>71</v>
      </c>
      <c r="C5" s="23" t="s">
        <v>72</v>
      </c>
      <c r="D5" s="23"/>
      <c r="E5" s="26">
        <v>182710</v>
      </c>
      <c r="F5" s="23"/>
      <c r="G5" s="23"/>
      <c r="H5" s="23"/>
      <c r="I5" s="23"/>
      <c r="J5" s="23"/>
    </row>
    <row r="6" spans="2:10">
      <c r="B6" s="23" t="s">
        <v>73</v>
      </c>
      <c r="C6" s="23" t="s">
        <v>74</v>
      </c>
      <c r="D6" s="23"/>
      <c r="E6" s="26"/>
      <c r="F6" s="23"/>
      <c r="G6" s="23"/>
      <c r="H6" s="23"/>
      <c r="I6" s="23"/>
      <c r="J6" s="23"/>
    </row>
    <row r="7" spans="2:10">
      <c r="B7" s="23" t="s">
        <v>75</v>
      </c>
      <c r="C7" s="23" t="s">
        <v>76</v>
      </c>
      <c r="D7" s="23"/>
      <c r="E7" s="26">
        <v>100000</v>
      </c>
      <c r="F7" s="23"/>
      <c r="G7" s="23"/>
      <c r="H7" s="23"/>
      <c r="I7" s="23"/>
      <c r="J7" s="23"/>
    </row>
    <row r="8" spans="2:10">
      <c r="B8" s="23" t="s">
        <v>77</v>
      </c>
      <c r="C8" s="23" t="s">
        <v>78</v>
      </c>
      <c r="D8" s="24">
        <v>261.19</v>
      </c>
      <c r="E8" s="26"/>
      <c r="F8" s="23"/>
      <c r="G8" s="23"/>
      <c r="H8" s="23"/>
      <c r="I8" s="23"/>
      <c r="J8" s="23"/>
    </row>
    <row r="9" spans="2:10">
      <c r="B9" s="23" t="s">
        <v>79</v>
      </c>
      <c r="C9" s="23" t="s">
        <v>80</v>
      </c>
      <c r="D9" s="23"/>
      <c r="E9" s="26"/>
      <c r="F9" s="23"/>
      <c r="G9" s="23"/>
      <c r="H9" s="23"/>
      <c r="I9" s="23"/>
      <c r="J9" s="23"/>
    </row>
    <row r="10" spans="2:10">
      <c r="B10" s="23" t="s">
        <v>81</v>
      </c>
      <c r="C10" s="23" t="s">
        <v>82</v>
      </c>
      <c r="D10" s="23"/>
      <c r="E10" s="26">
        <v>100000</v>
      </c>
      <c r="F10" s="23"/>
      <c r="G10" s="23"/>
      <c r="H10" s="23"/>
      <c r="I10" s="23"/>
      <c r="J10" s="23"/>
    </row>
    <row r="11" spans="2:10">
      <c r="B11" s="23" t="s">
        <v>83</v>
      </c>
      <c r="C11" s="23" t="s">
        <v>84</v>
      </c>
      <c r="D11" s="23"/>
      <c r="E11" s="26"/>
      <c r="F11" s="23"/>
      <c r="G11" s="23"/>
      <c r="H11" s="23"/>
      <c r="I11" s="23"/>
      <c r="J11" s="23"/>
    </row>
    <row r="12" spans="2:10">
      <c r="B12" s="23" t="s">
        <v>85</v>
      </c>
      <c r="C12" s="23" t="s">
        <v>86</v>
      </c>
      <c r="D12" s="23"/>
      <c r="E12" s="26"/>
      <c r="F12" s="23"/>
      <c r="G12" s="23"/>
      <c r="H12" s="23"/>
      <c r="I12" s="23"/>
      <c r="J12" s="23"/>
    </row>
    <row r="13" spans="2:10">
      <c r="B13" s="23" t="s">
        <v>87</v>
      </c>
      <c r="C13" s="23" t="s">
        <v>88</v>
      </c>
      <c r="D13" s="23"/>
      <c r="E13" s="26"/>
      <c r="F13" s="23"/>
      <c r="G13" s="23"/>
      <c r="H13" s="23"/>
      <c r="I13" s="23"/>
      <c r="J13" s="23"/>
    </row>
    <row r="14" spans="2:10">
      <c r="B14" s="23" t="s">
        <v>89</v>
      </c>
      <c r="C14" s="23" t="s">
        <v>90</v>
      </c>
      <c r="D14" s="23"/>
      <c r="E14" s="26"/>
      <c r="F14" s="23"/>
      <c r="G14" s="23"/>
      <c r="H14" s="23"/>
      <c r="I14" s="23"/>
      <c r="J14" s="23"/>
    </row>
    <row r="15" spans="2:10">
      <c r="B15" s="23" t="s">
        <v>91</v>
      </c>
      <c r="C15" s="23" t="s">
        <v>92</v>
      </c>
      <c r="D15" s="23"/>
      <c r="E15" s="26"/>
      <c r="F15" s="23"/>
      <c r="G15" s="23"/>
      <c r="H15" s="23"/>
      <c r="I15" s="23"/>
      <c r="J15" s="23"/>
    </row>
    <row r="16" spans="2:10">
      <c r="B16" s="23" t="s">
        <v>93</v>
      </c>
      <c r="C16" s="23" t="s">
        <v>94</v>
      </c>
      <c r="D16" s="23"/>
      <c r="E16" s="26">
        <v>55000</v>
      </c>
      <c r="F16" s="23"/>
      <c r="G16" s="23"/>
      <c r="H16" s="23"/>
      <c r="I16" s="23"/>
      <c r="J16" s="23"/>
    </row>
    <row r="17" spans="2:5">
      <c r="B17" s="23" t="s">
        <v>95</v>
      </c>
      <c r="C17" s="23" t="s">
        <v>96</v>
      </c>
      <c r="D17" s="23"/>
      <c r="E17" s="26">
        <v>50000</v>
      </c>
    </row>
    <row r="18" spans="2:5">
      <c r="B18" s="23" t="s">
        <v>97</v>
      </c>
      <c r="C18" s="23" t="s">
        <v>98</v>
      </c>
      <c r="D18" s="23"/>
      <c r="E18" s="26"/>
    </row>
    <row r="19" spans="2:5">
      <c r="B19" s="23" t="s">
        <v>99</v>
      </c>
      <c r="C19" s="23" t="s">
        <v>100</v>
      </c>
      <c r="D19" s="23"/>
      <c r="E19" s="26">
        <v>54843.333333333336</v>
      </c>
    </row>
    <row r="20" spans="2:5">
      <c r="B20" s="23" t="s">
        <v>101</v>
      </c>
      <c r="C20" s="23" t="s">
        <v>102</v>
      </c>
      <c r="D20" s="23"/>
      <c r="E20" s="26">
        <v>50000</v>
      </c>
    </row>
    <row r="21" spans="2:5">
      <c r="B21" s="23" t="s">
        <v>103</v>
      </c>
      <c r="C21" s="23" t="s">
        <v>104</v>
      </c>
      <c r="D21" s="23"/>
      <c r="E21" s="26">
        <v>44000</v>
      </c>
    </row>
    <row r="22" spans="2:5">
      <c r="B22" s="23" t="s">
        <v>105</v>
      </c>
      <c r="C22" s="23" t="s">
        <v>106</v>
      </c>
      <c r="D22" s="23"/>
      <c r="E22" s="26"/>
    </row>
    <row r="23" spans="2:5">
      <c r="B23" s="23" t="s">
        <v>107</v>
      </c>
      <c r="C23" s="23" t="s">
        <v>108</v>
      </c>
      <c r="D23" s="23"/>
      <c r="E23" s="26">
        <v>35000</v>
      </c>
    </row>
    <row r="24" spans="2:5">
      <c r="B24" s="23" t="s">
        <v>109</v>
      </c>
      <c r="C24" s="23" t="s">
        <v>110</v>
      </c>
      <c r="D24" s="23"/>
      <c r="E24" s="26"/>
    </row>
    <row r="25" spans="2:5">
      <c r="B25" s="23" t="s">
        <v>111</v>
      </c>
      <c r="C25" s="23" t="s">
        <v>112</v>
      </c>
      <c r="D25" s="23"/>
      <c r="E25" s="26"/>
    </row>
    <row r="26" spans="2:5">
      <c r="B26" s="23" t="s">
        <v>113</v>
      </c>
      <c r="C26" s="23" t="s">
        <v>114</v>
      </c>
      <c r="D26" s="23"/>
      <c r="E26" s="26"/>
    </row>
    <row r="27" spans="2:5">
      <c r="B27" s="23" t="s">
        <v>115</v>
      </c>
      <c r="C27" s="23" t="s">
        <v>116</v>
      </c>
      <c r="D27" s="23"/>
      <c r="E27" s="26">
        <v>31000</v>
      </c>
    </row>
    <row r="28" spans="2:5">
      <c r="B28" s="23" t="s">
        <v>117</v>
      </c>
      <c r="C28" s="23" t="s">
        <v>118</v>
      </c>
      <c r="D28" s="23"/>
      <c r="E28" s="26">
        <v>31000</v>
      </c>
    </row>
    <row r="29" spans="2:5">
      <c r="B29" s="23" t="s">
        <v>119</v>
      </c>
      <c r="C29" s="23" t="s">
        <v>120</v>
      </c>
      <c r="D29" s="23"/>
      <c r="E29" s="26"/>
    </row>
    <row r="30" spans="2:5">
      <c r="B30" s="23" t="s">
        <v>121</v>
      </c>
      <c r="C30" s="23" t="s">
        <v>122</v>
      </c>
      <c r="D30" s="23"/>
      <c r="E30" s="26">
        <v>27000</v>
      </c>
    </row>
    <row r="31" spans="2:5">
      <c r="B31" s="23" t="s">
        <v>123</v>
      </c>
      <c r="C31" s="23" t="s">
        <v>124</v>
      </c>
      <c r="D31" s="23"/>
      <c r="E31" s="26">
        <v>26000</v>
      </c>
    </row>
    <row r="32" spans="2:5">
      <c r="B32" s="23" t="s">
        <v>125</v>
      </c>
      <c r="C32" s="23" t="s">
        <v>126</v>
      </c>
      <c r="D32" s="23"/>
      <c r="E32" s="26"/>
    </row>
    <row r="33" spans="2:3">
      <c r="B33" s="23" t="s">
        <v>127</v>
      </c>
      <c r="C33" s="23" t="s">
        <v>128</v>
      </c>
    </row>
    <row r="34" spans="2:3">
      <c r="B34" s="23" t="s">
        <v>129</v>
      </c>
      <c r="C34" s="23" t="s">
        <v>130</v>
      </c>
    </row>
    <row r="35" spans="2:3">
      <c r="B35" s="23" t="s">
        <v>131</v>
      </c>
      <c r="C35" s="2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Aerospace &amp; Defense</vt:lpstr>
      <vt:lpstr>Crypto</vt:lpstr>
      <vt:lpstr>Electronic-Computers</vt:lpstr>
      <vt:lpstr>Industrials</vt:lpstr>
      <vt:lpstr>Life Sciences + Diagnosis</vt:lpstr>
      <vt:lpstr>Medical-Devices</vt:lpstr>
      <vt:lpstr>Media</vt:lpstr>
      <vt:lpstr>Networking</vt:lpstr>
      <vt:lpstr>Semiconductors</vt:lpstr>
      <vt:lpstr>Software</vt:lpstr>
      <vt:lpstr>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2023-09-18T04:26:37Z</dcterms:created>
  <dcterms:modified xsi:type="dcterms:W3CDTF">2023-10-02T07:58:20Z</dcterms:modified>
</cp:coreProperties>
</file>