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la\Documents\HTML_CSS\Projects\Excel Projects\"/>
    </mc:Choice>
  </mc:AlternateContent>
  <xr:revisionPtr revIDLastSave="0" documentId="8_{C556991A-54AB-4ADE-9409-2E43DA5DC358}" xr6:coauthVersionLast="47" xr6:coauthVersionMax="47" xr10:uidLastSave="{00000000-0000-0000-0000-000000000000}"/>
  <bookViews>
    <workbookView xWindow="9756" yWindow="0" windowWidth="13284" windowHeight="12360" xr2:uid="{9702C916-6BB8-4173-9832-EFCA069F87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8" i="1" l="1"/>
  <c r="AD15" i="1"/>
  <c r="AD16" i="1"/>
  <c r="AD17" i="1"/>
  <c r="AD12" i="1"/>
  <c r="AD5" i="1"/>
  <c r="AD6" i="1"/>
  <c r="AD7" i="1"/>
  <c r="AD8" i="1"/>
  <c r="AD9" i="1"/>
  <c r="AD10" i="1"/>
  <c r="AD11" i="1"/>
  <c r="AD4" i="1"/>
  <c r="AB18" i="1"/>
  <c r="T15" i="1"/>
  <c r="U15" i="1"/>
  <c r="V15" i="1"/>
  <c r="W15" i="1"/>
  <c r="X15" i="1"/>
  <c r="Y15" i="1"/>
  <c r="Z15" i="1"/>
  <c r="AA15" i="1"/>
  <c r="AB15" i="1"/>
  <c r="T16" i="1"/>
  <c r="U16" i="1"/>
  <c r="V16" i="1"/>
  <c r="W16" i="1"/>
  <c r="X16" i="1"/>
  <c r="Y16" i="1"/>
  <c r="Z16" i="1"/>
  <c r="AA16" i="1"/>
  <c r="AB16" i="1"/>
  <c r="T17" i="1"/>
  <c r="U17" i="1"/>
  <c r="V17" i="1"/>
  <c r="W17" i="1"/>
  <c r="X17" i="1"/>
  <c r="Y17" i="1"/>
  <c r="Z17" i="1"/>
  <c r="AA17" i="1"/>
  <c r="AB17" i="1"/>
  <c r="T18" i="1"/>
  <c r="U18" i="1"/>
  <c r="V18" i="1"/>
  <c r="W18" i="1"/>
  <c r="X18" i="1"/>
  <c r="Y18" i="1"/>
  <c r="Z18" i="1"/>
  <c r="AA18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D15" i="1"/>
  <c r="Z12" i="1"/>
  <c r="AB12" i="1"/>
  <c r="AA12" i="1"/>
  <c r="Y12" i="1"/>
  <c r="X12" i="1"/>
  <c r="AB11" i="1"/>
  <c r="AA11" i="1"/>
  <c r="Z11" i="1"/>
  <c r="Y11" i="1"/>
  <c r="X11" i="1"/>
  <c r="AB10" i="1"/>
  <c r="AA10" i="1"/>
  <c r="Z10" i="1"/>
  <c r="Y10" i="1"/>
  <c r="X10" i="1"/>
  <c r="AB9" i="1"/>
  <c r="AA9" i="1"/>
  <c r="Z9" i="1"/>
  <c r="Y9" i="1"/>
  <c r="X9" i="1"/>
  <c r="AB8" i="1"/>
  <c r="AA8" i="1"/>
  <c r="Z8" i="1"/>
  <c r="Y8" i="1"/>
  <c r="X8" i="1"/>
  <c r="AB7" i="1"/>
  <c r="AA7" i="1"/>
  <c r="Z7" i="1"/>
  <c r="Y7" i="1"/>
  <c r="X7" i="1"/>
  <c r="AB6" i="1"/>
  <c r="AA6" i="1"/>
  <c r="Z6" i="1"/>
  <c r="Y6" i="1"/>
  <c r="X6" i="1"/>
  <c r="AB5" i="1"/>
  <c r="AA5" i="1"/>
  <c r="Z5" i="1"/>
  <c r="Y5" i="1"/>
  <c r="X5" i="1"/>
  <c r="AB4" i="1"/>
  <c r="AA4" i="1"/>
  <c r="Z4" i="1"/>
  <c r="Y4" i="1"/>
  <c r="Z3" i="1"/>
  <c r="AA3" i="1" s="1"/>
  <c r="AB3" i="1" s="1"/>
  <c r="Y3" i="1"/>
  <c r="X4" i="1"/>
  <c r="W4" i="1"/>
  <c r="W6" i="1"/>
  <c r="W8" i="1"/>
  <c r="W10" i="1"/>
  <c r="W11" i="1"/>
  <c r="S5" i="1"/>
  <c r="S8" i="1"/>
  <c r="S4" i="1"/>
  <c r="T3" i="1"/>
  <c r="U3" i="1" s="1"/>
  <c r="V3" i="1" s="1"/>
  <c r="W3" i="1" s="1"/>
  <c r="O12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P12" i="1"/>
  <c r="Q12" i="1"/>
  <c r="R12" i="1"/>
  <c r="N5" i="1"/>
  <c r="N6" i="1"/>
  <c r="N7" i="1"/>
  <c r="N8" i="1"/>
  <c r="N9" i="1"/>
  <c r="N10" i="1"/>
  <c r="N11" i="1"/>
  <c r="N12" i="1"/>
  <c r="N4" i="1"/>
  <c r="O3" i="1"/>
  <c r="P3" i="1" s="1"/>
  <c r="Q3" i="1" s="1"/>
  <c r="R3" i="1" s="1"/>
  <c r="K5" i="1"/>
  <c r="U5" i="1" s="1"/>
  <c r="J12" i="1"/>
  <c r="T12" i="1" s="1"/>
  <c r="I4" i="1"/>
  <c r="J4" i="1"/>
  <c r="T4" i="1" s="1"/>
  <c r="K4" i="1"/>
  <c r="U4" i="1" s="1"/>
  <c r="L4" i="1"/>
  <c r="V4" i="1" s="1"/>
  <c r="M4" i="1"/>
  <c r="J5" i="1"/>
  <c r="T5" i="1" s="1"/>
  <c r="L5" i="1"/>
  <c r="V5" i="1" s="1"/>
  <c r="M5" i="1"/>
  <c r="W5" i="1" s="1"/>
  <c r="J6" i="1"/>
  <c r="T6" i="1" s="1"/>
  <c r="K6" i="1"/>
  <c r="U6" i="1" s="1"/>
  <c r="L6" i="1"/>
  <c r="V6" i="1" s="1"/>
  <c r="M6" i="1"/>
  <c r="J7" i="1"/>
  <c r="T7" i="1" s="1"/>
  <c r="K7" i="1"/>
  <c r="U7" i="1" s="1"/>
  <c r="L7" i="1"/>
  <c r="V7" i="1" s="1"/>
  <c r="M7" i="1"/>
  <c r="W7" i="1" s="1"/>
  <c r="J8" i="1"/>
  <c r="T8" i="1" s="1"/>
  <c r="K8" i="1"/>
  <c r="U8" i="1" s="1"/>
  <c r="L8" i="1"/>
  <c r="V8" i="1" s="1"/>
  <c r="M8" i="1"/>
  <c r="J9" i="1"/>
  <c r="T9" i="1" s="1"/>
  <c r="K9" i="1"/>
  <c r="U9" i="1" s="1"/>
  <c r="L9" i="1"/>
  <c r="V9" i="1" s="1"/>
  <c r="M9" i="1"/>
  <c r="W9" i="1" s="1"/>
  <c r="J10" i="1"/>
  <c r="T10" i="1" s="1"/>
  <c r="K10" i="1"/>
  <c r="U10" i="1" s="1"/>
  <c r="L10" i="1"/>
  <c r="V10" i="1" s="1"/>
  <c r="M10" i="1"/>
  <c r="J11" i="1"/>
  <c r="T11" i="1" s="1"/>
  <c r="K11" i="1"/>
  <c r="U11" i="1" s="1"/>
  <c r="L11" i="1"/>
  <c r="V11" i="1" s="1"/>
  <c r="M11" i="1"/>
  <c r="K12" i="1"/>
  <c r="U12" i="1" s="1"/>
  <c r="L12" i="1"/>
  <c r="V12" i="1" s="1"/>
  <c r="M12" i="1"/>
  <c r="W12" i="1" s="1"/>
  <c r="J3" i="1"/>
  <c r="K3" i="1" s="1"/>
  <c r="L3" i="1" s="1"/>
  <c r="M3" i="1" s="1"/>
  <c r="E3" i="1"/>
  <c r="F3" i="1" s="1"/>
  <c r="G3" i="1" s="1"/>
  <c r="H3" i="1" s="1"/>
  <c r="D16" i="1"/>
  <c r="D17" i="1"/>
  <c r="D18" i="1"/>
  <c r="C15" i="1"/>
  <c r="C18" i="1"/>
  <c r="I7" i="1"/>
  <c r="S7" i="1" s="1"/>
  <c r="I8" i="1"/>
  <c r="I9" i="1"/>
  <c r="S9" i="1" s="1"/>
  <c r="I10" i="1"/>
  <c r="S10" i="1" s="1"/>
  <c r="I11" i="1"/>
  <c r="S11" i="1" s="1"/>
  <c r="I12" i="1"/>
  <c r="S12" i="1" s="1"/>
  <c r="C16" i="1"/>
  <c r="C17" i="1"/>
  <c r="I5" i="1"/>
  <c r="I6" i="1"/>
  <c r="S6" i="1" s="1"/>
  <c r="N17" i="1" l="1"/>
  <c r="N16" i="1"/>
  <c r="S18" i="1"/>
  <c r="S16" i="1"/>
  <c r="S15" i="1"/>
  <c r="N15" i="1"/>
  <c r="S17" i="1"/>
  <c r="N18" i="1"/>
</calcChain>
</file>

<file path=xl/sharedStrings.xml><?xml version="1.0" encoding="utf-8"?>
<sst xmlns="http://schemas.openxmlformats.org/spreadsheetml/2006/main" count="32" uniqueCount="30">
  <si>
    <t>Employee Payroll</t>
  </si>
  <si>
    <t>Last Name</t>
  </si>
  <si>
    <t>First Name</t>
  </si>
  <si>
    <t>Hourly Wage</t>
  </si>
  <si>
    <t>Kala</t>
  </si>
  <si>
    <t>Domi</t>
  </si>
  <si>
    <t>Muster</t>
  </si>
  <si>
    <t>Ohm</t>
  </si>
  <si>
    <t>Olaf</t>
  </si>
  <si>
    <t>Max</t>
  </si>
  <si>
    <t>Min</t>
  </si>
  <si>
    <t>Average</t>
  </si>
  <si>
    <t>Total</t>
  </si>
  <si>
    <t>Overtime Bonus</t>
  </si>
  <si>
    <t>Nagy</t>
  </si>
  <si>
    <t>Natalie</t>
  </si>
  <si>
    <t>Jusic</t>
  </si>
  <si>
    <t>Harris</t>
  </si>
  <si>
    <t xml:space="preserve">Leon </t>
  </si>
  <si>
    <t>Baromand</t>
  </si>
  <si>
    <t>Chen</t>
  </si>
  <si>
    <t>Yuxi</t>
  </si>
  <si>
    <t>Stöger</t>
  </si>
  <si>
    <t>Sebi</t>
  </si>
  <si>
    <t>Sprenger</t>
  </si>
  <si>
    <t>Patrick</t>
  </si>
  <si>
    <t>Overtime Hour</t>
  </si>
  <si>
    <t>Hours Worked</t>
  </si>
  <si>
    <t>Pay</t>
  </si>
  <si>
    <t>Jany-Pay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</si>
</sst>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C07]\ * #,##0.00_-;\-[$€-C07]\ * #,##0.00_-;_-[$€-C07]\ * &quot;-&quot;??_-;_-@_-"/>
    <numFmt numFmtId="166" formatCode="dd\.mm\.yy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166" fontId="0" fillId="2" borderId="0" xfId="0" applyNumberFormat="1" applyFill="1"/>
    <xf numFmtId="0" fontId="0" fillId="2" borderId="0" xfId="0" applyFill="1"/>
    <xf numFmtId="166" fontId="0" fillId="3" borderId="0" xfId="0" applyNumberFormat="1" applyFill="1"/>
    <xf numFmtId="0" fontId="0" fillId="3" borderId="0" xfId="0" applyFill="1"/>
    <xf numFmtId="14" fontId="0" fillId="0" borderId="0" xfId="0" applyNumberFormat="1"/>
    <xf numFmtId="14" fontId="0" fillId="4" borderId="0" xfId="0" applyNumberFormat="1" applyFill="1"/>
    <xf numFmtId="164" fontId="0" fillId="4" borderId="0" xfId="0" applyNumberFormat="1" applyFill="1"/>
    <xf numFmtId="14" fontId="0" fillId="5" borderId="0" xfId="0" applyNumberFormat="1" applyFill="1"/>
    <xf numFmtId="164" fontId="0" fillId="5" borderId="0" xfId="0" applyNumberFormat="1" applyFill="1"/>
    <xf numFmtId="14" fontId="0" fillId="6" borderId="0" xfId="0" applyNumberFormat="1" applyFill="1"/>
    <xf numFmtId="164" fontId="0" fillId="6" borderId="0" xfId="0" applyNumberFormat="1" applyFill="1"/>
    <xf numFmtId="164" fontId="0" fillId="7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E164-9DF5-4D42-B956-1507E7690D9D}">
  <dimension ref="A1:AD18"/>
  <sheetViews>
    <sheetView tabSelected="1" workbookViewId="0">
      <selection activeCell="AD8" sqref="AD8"/>
    </sheetView>
  </sheetViews>
  <sheetFormatPr baseColWidth="10" defaultRowHeight="14.4" x14ac:dyDescent="0.3"/>
  <cols>
    <col min="3" max="3" width="11.5546875" style="1"/>
    <col min="4" max="13" width="17.5546875" customWidth="1"/>
    <col min="19" max="23" width="13.88671875" customWidth="1"/>
  </cols>
  <sheetData>
    <row r="1" spans="1:30" x14ac:dyDescent="0.3">
      <c r="A1" t="s">
        <v>0</v>
      </c>
    </row>
    <row r="2" spans="1:30" x14ac:dyDescent="0.3">
      <c r="D2" t="s">
        <v>27</v>
      </c>
      <c r="I2" t="s">
        <v>26</v>
      </c>
      <c r="N2" t="s">
        <v>28</v>
      </c>
      <c r="S2" t="s">
        <v>13</v>
      </c>
      <c r="X2" t="s">
        <v>12</v>
      </c>
      <c r="AD2" t="s">
        <v>29</v>
      </c>
    </row>
    <row r="3" spans="1:30" x14ac:dyDescent="0.3">
      <c r="A3" t="s">
        <v>1</v>
      </c>
      <c r="B3" t="s">
        <v>2</v>
      </c>
      <c r="C3" s="1" t="s">
        <v>3</v>
      </c>
      <c r="D3" s="3">
        <v>44927</v>
      </c>
      <c r="E3" s="3">
        <f>D3+7</f>
        <v>44934</v>
      </c>
      <c r="F3" s="3">
        <f t="shared" ref="F3:H3" si="0">E3+7</f>
        <v>44941</v>
      </c>
      <c r="G3" s="3">
        <f t="shared" si="0"/>
        <v>44948</v>
      </c>
      <c r="H3" s="3">
        <f t="shared" si="0"/>
        <v>44955</v>
      </c>
      <c r="I3" s="5">
        <v>44927</v>
      </c>
      <c r="J3" s="5">
        <f>I3+7</f>
        <v>44934</v>
      </c>
      <c r="K3" s="5">
        <f t="shared" ref="K3" si="1">J3+7</f>
        <v>44941</v>
      </c>
      <c r="L3" s="5">
        <f>K3+7</f>
        <v>44948</v>
      </c>
      <c r="M3" s="5">
        <f>L3+7</f>
        <v>44955</v>
      </c>
      <c r="N3" s="8">
        <v>44927</v>
      </c>
      <c r="O3" s="8">
        <f>N3+7</f>
        <v>44934</v>
      </c>
      <c r="P3" s="8">
        <f t="shared" ref="P3:R3" si="2">O3+7</f>
        <v>44941</v>
      </c>
      <c r="Q3" s="8">
        <f t="shared" si="2"/>
        <v>44948</v>
      </c>
      <c r="R3" s="8">
        <f t="shared" si="2"/>
        <v>44955</v>
      </c>
      <c r="S3" s="10">
        <v>44927</v>
      </c>
      <c r="T3" s="10">
        <f>S3+7</f>
        <v>44934</v>
      </c>
      <c r="U3" s="10">
        <f t="shared" ref="U3:W3" si="3">T3+7</f>
        <v>44941</v>
      </c>
      <c r="V3" s="10">
        <f t="shared" si="3"/>
        <v>44948</v>
      </c>
      <c r="W3" s="10">
        <f t="shared" si="3"/>
        <v>44955</v>
      </c>
      <c r="X3" s="12">
        <v>44927</v>
      </c>
      <c r="Y3" s="12">
        <f>X3+7</f>
        <v>44934</v>
      </c>
      <c r="Z3" s="12">
        <f t="shared" ref="Z3:AC3" si="4">Y3+7</f>
        <v>44941</v>
      </c>
      <c r="AA3" s="12">
        <f t="shared" si="4"/>
        <v>44948</v>
      </c>
      <c r="AB3" s="12">
        <f t="shared" si="4"/>
        <v>44955</v>
      </c>
      <c r="AC3" s="7"/>
    </row>
    <row r="4" spans="1:30" x14ac:dyDescent="0.3">
      <c r="A4" t="s">
        <v>4</v>
      </c>
      <c r="B4" t="s">
        <v>5</v>
      </c>
      <c r="C4" s="2">
        <v>15.22</v>
      </c>
      <c r="D4" s="4">
        <v>40</v>
      </c>
      <c r="E4" s="4">
        <v>44</v>
      </c>
      <c r="F4" s="4">
        <v>43</v>
      </c>
      <c r="G4" s="4">
        <v>34</v>
      </c>
      <c r="H4" s="4">
        <v>40</v>
      </c>
      <c r="I4" s="6">
        <f>IF(D4&gt;40,D4-40,0)</f>
        <v>0</v>
      </c>
      <c r="J4" s="6">
        <f>IF(E4&gt;40,E4-40,0)</f>
        <v>4</v>
      </c>
      <c r="K4" s="6">
        <f>IF(F4&gt;40,F4-40,0)</f>
        <v>3</v>
      </c>
      <c r="L4" s="6">
        <f>IF(G4&gt;40,G4-40,0)</f>
        <v>0</v>
      </c>
      <c r="M4" s="6">
        <f>IF(H4&gt;40,H4-40,0)</f>
        <v>0</v>
      </c>
      <c r="N4" s="9">
        <f>$C4*D4</f>
        <v>608.80000000000007</v>
      </c>
      <c r="O4" s="9">
        <f t="shared" ref="O4:R12" si="5">$C4*E4</f>
        <v>669.68000000000006</v>
      </c>
      <c r="P4" s="9">
        <f t="shared" si="5"/>
        <v>654.46</v>
      </c>
      <c r="Q4" s="9">
        <f t="shared" si="5"/>
        <v>517.48</v>
      </c>
      <c r="R4" s="9">
        <f t="shared" si="5"/>
        <v>608.80000000000007</v>
      </c>
      <c r="S4" s="11">
        <f>0.5*$C4*I4</f>
        <v>0</v>
      </c>
      <c r="T4" s="11">
        <f>0.5*$C4*J4</f>
        <v>30.44</v>
      </c>
      <c r="U4" s="11">
        <f>0.5*$C4*K4</f>
        <v>22.830000000000002</v>
      </c>
      <c r="V4" s="11">
        <f>0.5*$C4*L4</f>
        <v>0</v>
      </c>
      <c r="W4" s="11">
        <f>0.5*$C4*M4</f>
        <v>0</v>
      </c>
      <c r="X4" s="13">
        <f>N4+S4</f>
        <v>608.80000000000007</v>
      </c>
      <c r="Y4" s="13">
        <f t="shared" ref="Y4:Y12" si="6">O4+T4</f>
        <v>700.12000000000012</v>
      </c>
      <c r="Z4" s="13">
        <f t="shared" ref="Z4:Z12" si="7">P4+U4</f>
        <v>677.29000000000008</v>
      </c>
      <c r="AA4" s="13">
        <f t="shared" ref="AA4:AA12" si="8">Q4+V4</f>
        <v>517.48</v>
      </c>
      <c r="AB4" s="13">
        <f t="shared" ref="AB4:AB12" si="9">R4+W4</f>
        <v>608.80000000000007</v>
      </c>
      <c r="AD4" s="14">
        <f>SUM(X4:AB4)</f>
        <v>3112.4900000000002</v>
      </c>
    </row>
    <row r="5" spans="1:30" x14ac:dyDescent="0.3">
      <c r="A5" t="s">
        <v>6</v>
      </c>
      <c r="B5" t="s">
        <v>9</v>
      </c>
      <c r="C5" s="2">
        <v>15</v>
      </c>
      <c r="D5" s="4">
        <v>42</v>
      </c>
      <c r="E5" s="4">
        <v>42</v>
      </c>
      <c r="F5" s="4">
        <v>34</v>
      </c>
      <c r="G5" s="4">
        <v>43</v>
      </c>
      <c r="H5" s="4">
        <v>40</v>
      </c>
      <c r="I5" s="6">
        <f>IF(D5&gt;40,D5-40,0)</f>
        <v>2</v>
      </c>
      <c r="J5" s="6">
        <f>IF(E5&gt;40,E5-40,0)</f>
        <v>2</v>
      </c>
      <c r="K5" s="6">
        <f>IF(F5&gt;40,F5-40,0)</f>
        <v>0</v>
      </c>
      <c r="L5" s="6">
        <f>IF(G5&gt;40,G5-40,0)</f>
        <v>3</v>
      </c>
      <c r="M5" s="6">
        <f>IF(H5&gt;40,H5-40,0)</f>
        <v>0</v>
      </c>
      <c r="N5" s="9">
        <f t="shared" ref="N5:N12" si="10">$C5*D5</f>
        <v>630</v>
      </c>
      <c r="O5" s="9">
        <f t="shared" si="5"/>
        <v>630</v>
      </c>
      <c r="P5" s="9">
        <f t="shared" si="5"/>
        <v>510</v>
      </c>
      <c r="Q5" s="9">
        <f t="shared" si="5"/>
        <v>645</v>
      </c>
      <c r="R5" s="9">
        <f t="shared" si="5"/>
        <v>600</v>
      </c>
      <c r="S5" s="11">
        <f>0.5*$C5*I5</f>
        <v>15</v>
      </c>
      <c r="T5" s="11">
        <f>0.5*$C5*J5</f>
        <v>15</v>
      </c>
      <c r="U5" s="11">
        <f>0.5*$C5*K5</f>
        <v>0</v>
      </c>
      <c r="V5" s="11">
        <f>0.5*$C5*L5</f>
        <v>22.5</v>
      </c>
      <c r="W5" s="11">
        <f>0.5*$C5*M5</f>
        <v>0</v>
      </c>
      <c r="X5" s="13">
        <f t="shared" ref="X5:X12" si="11">N5+S5</f>
        <v>645</v>
      </c>
      <c r="Y5" s="13">
        <f t="shared" si="6"/>
        <v>645</v>
      </c>
      <c r="Z5" s="13">
        <f t="shared" si="7"/>
        <v>510</v>
      </c>
      <c r="AA5" s="13">
        <f t="shared" si="8"/>
        <v>667.5</v>
      </c>
      <c r="AB5" s="13">
        <f t="shared" si="9"/>
        <v>600</v>
      </c>
      <c r="AD5" s="14">
        <f t="shared" ref="AD5:AD12" si="12">SUM(X5:AB5)</f>
        <v>3067.5</v>
      </c>
    </row>
    <row r="6" spans="1:30" x14ac:dyDescent="0.3">
      <c r="A6" t="s">
        <v>7</v>
      </c>
      <c r="B6" t="s">
        <v>8</v>
      </c>
      <c r="C6" s="2">
        <v>13.33</v>
      </c>
      <c r="D6" s="4">
        <v>24</v>
      </c>
      <c r="E6" s="4">
        <v>24</v>
      </c>
      <c r="F6" s="4">
        <v>43</v>
      </c>
      <c r="G6" s="4">
        <v>23</v>
      </c>
      <c r="H6" s="4">
        <v>44</v>
      </c>
      <c r="I6" s="6">
        <f>IF(D6&gt;40,D6-40,0)</f>
        <v>0</v>
      </c>
      <c r="J6" s="6">
        <f>IF(E6&gt;40,E6-40,0)</f>
        <v>0</v>
      </c>
      <c r="K6" s="6">
        <f>IF(F6&gt;40,F6-40,0)</f>
        <v>3</v>
      </c>
      <c r="L6" s="6">
        <f>IF(G6&gt;40,G6-40,0)</f>
        <v>0</v>
      </c>
      <c r="M6" s="6">
        <f>IF(H6&gt;40,H6-40,0)</f>
        <v>4</v>
      </c>
      <c r="N6" s="9">
        <f t="shared" si="10"/>
        <v>319.92</v>
      </c>
      <c r="O6" s="9">
        <f t="shared" si="5"/>
        <v>319.92</v>
      </c>
      <c r="P6" s="9">
        <f t="shared" si="5"/>
        <v>573.19000000000005</v>
      </c>
      <c r="Q6" s="9">
        <f t="shared" si="5"/>
        <v>306.58999999999997</v>
      </c>
      <c r="R6" s="9">
        <f t="shared" si="5"/>
        <v>586.52</v>
      </c>
      <c r="S6" s="11">
        <f>0.5*$C6*I6</f>
        <v>0</v>
      </c>
      <c r="T6" s="11">
        <f>0.5*$C6*J6</f>
        <v>0</v>
      </c>
      <c r="U6" s="11">
        <f>0.5*$C6*K6</f>
        <v>19.995000000000001</v>
      </c>
      <c r="V6" s="11">
        <f>0.5*$C6*L6</f>
        <v>0</v>
      </c>
      <c r="W6" s="11">
        <f>0.5*$C6*M6</f>
        <v>26.66</v>
      </c>
      <c r="X6" s="13">
        <f t="shared" si="11"/>
        <v>319.92</v>
      </c>
      <c r="Y6" s="13">
        <f t="shared" si="6"/>
        <v>319.92</v>
      </c>
      <c r="Z6" s="13">
        <f t="shared" si="7"/>
        <v>593.18500000000006</v>
      </c>
      <c r="AA6" s="13">
        <f t="shared" si="8"/>
        <v>306.58999999999997</v>
      </c>
      <c r="AB6" s="13">
        <f t="shared" si="9"/>
        <v>613.17999999999995</v>
      </c>
      <c r="AD6" s="14">
        <f t="shared" si="12"/>
        <v>2152.7950000000001</v>
      </c>
    </row>
    <row r="7" spans="1:30" x14ac:dyDescent="0.3">
      <c r="A7" t="s">
        <v>14</v>
      </c>
      <c r="B7" t="s">
        <v>15</v>
      </c>
      <c r="C7" s="2">
        <v>12.44</v>
      </c>
      <c r="D7" s="4">
        <v>39</v>
      </c>
      <c r="E7" s="4">
        <v>43</v>
      </c>
      <c r="F7" s="4">
        <v>34</v>
      </c>
      <c r="G7" s="4">
        <v>40</v>
      </c>
      <c r="H7" s="4">
        <v>34</v>
      </c>
      <c r="I7" s="6">
        <f>IF(D7&gt;40,D7-40,0)</f>
        <v>0</v>
      </c>
      <c r="J7" s="6">
        <f>IF(E7&gt;40,E7-40,0)</f>
        <v>3</v>
      </c>
      <c r="K7" s="6">
        <f>IF(F7&gt;40,F7-40,0)</f>
        <v>0</v>
      </c>
      <c r="L7" s="6">
        <f>IF(G7&gt;40,G7-40,0)</f>
        <v>0</v>
      </c>
      <c r="M7" s="6">
        <f>IF(H7&gt;40,H7-40,0)</f>
        <v>0</v>
      </c>
      <c r="N7" s="9">
        <f t="shared" si="10"/>
        <v>485.15999999999997</v>
      </c>
      <c r="O7" s="9">
        <f t="shared" si="5"/>
        <v>534.91999999999996</v>
      </c>
      <c r="P7" s="9">
        <f t="shared" si="5"/>
        <v>422.96</v>
      </c>
      <c r="Q7" s="9">
        <f t="shared" si="5"/>
        <v>497.59999999999997</v>
      </c>
      <c r="R7" s="9">
        <f t="shared" si="5"/>
        <v>422.96</v>
      </c>
      <c r="S7" s="11">
        <f>0.5*$C7*I7</f>
        <v>0</v>
      </c>
      <c r="T7" s="11">
        <f>0.5*$C7*J7</f>
        <v>18.66</v>
      </c>
      <c r="U7" s="11">
        <f>0.5*$C7*K7</f>
        <v>0</v>
      </c>
      <c r="V7" s="11">
        <f>0.5*$C7*L7</f>
        <v>0</v>
      </c>
      <c r="W7" s="11">
        <f>0.5*$C7*M7</f>
        <v>0</v>
      </c>
      <c r="X7" s="13">
        <f t="shared" si="11"/>
        <v>485.15999999999997</v>
      </c>
      <c r="Y7" s="13">
        <f t="shared" si="6"/>
        <v>553.57999999999993</v>
      </c>
      <c r="Z7" s="13">
        <f t="shared" si="7"/>
        <v>422.96</v>
      </c>
      <c r="AA7" s="13">
        <f t="shared" si="8"/>
        <v>497.59999999999997</v>
      </c>
      <c r="AB7" s="13">
        <f t="shared" si="9"/>
        <v>422.96</v>
      </c>
      <c r="AD7" s="14">
        <f t="shared" si="12"/>
        <v>2382.2599999999998</v>
      </c>
    </row>
    <row r="8" spans="1:30" x14ac:dyDescent="0.3">
      <c r="A8" t="s">
        <v>16</v>
      </c>
      <c r="B8" t="s">
        <v>17</v>
      </c>
      <c r="C8" s="2">
        <v>22.11</v>
      </c>
      <c r="D8" s="4">
        <v>44</v>
      </c>
      <c r="E8" s="4">
        <v>34</v>
      </c>
      <c r="F8" s="4">
        <v>43</v>
      </c>
      <c r="G8" s="4">
        <v>45</v>
      </c>
      <c r="H8" s="4">
        <v>42</v>
      </c>
      <c r="I8" s="6">
        <f>IF(D8&gt;40,D8-40,0)</f>
        <v>4</v>
      </c>
      <c r="J8" s="6">
        <f>IF(E8&gt;40,E8-40,0)</f>
        <v>0</v>
      </c>
      <c r="K8" s="6">
        <f>IF(F8&gt;40,F8-40,0)</f>
        <v>3</v>
      </c>
      <c r="L8" s="6">
        <f>IF(G8&gt;40,G8-40,0)</f>
        <v>5</v>
      </c>
      <c r="M8" s="6">
        <f>IF(H8&gt;40,H8-40,0)</f>
        <v>2</v>
      </c>
      <c r="N8" s="9">
        <f t="shared" si="10"/>
        <v>972.83999999999992</v>
      </c>
      <c r="O8" s="9">
        <f t="shared" si="5"/>
        <v>751.74</v>
      </c>
      <c r="P8" s="9">
        <f t="shared" si="5"/>
        <v>950.73</v>
      </c>
      <c r="Q8" s="9">
        <f t="shared" si="5"/>
        <v>994.94999999999993</v>
      </c>
      <c r="R8" s="9">
        <f t="shared" si="5"/>
        <v>928.62</v>
      </c>
      <c r="S8" s="11">
        <f>0.5*$C8*I8</f>
        <v>44.22</v>
      </c>
      <c r="T8" s="11">
        <f>0.5*$C8*J8</f>
        <v>0</v>
      </c>
      <c r="U8" s="11">
        <f>0.5*$C8*K8</f>
        <v>33.164999999999999</v>
      </c>
      <c r="V8" s="11">
        <f>0.5*$C8*L8</f>
        <v>55.274999999999999</v>
      </c>
      <c r="W8" s="11">
        <f>0.5*$C8*M8</f>
        <v>22.11</v>
      </c>
      <c r="X8" s="13">
        <f t="shared" si="11"/>
        <v>1017.06</v>
      </c>
      <c r="Y8" s="13">
        <f t="shared" si="6"/>
        <v>751.74</v>
      </c>
      <c r="Z8" s="13">
        <f t="shared" si="7"/>
        <v>983.89499999999998</v>
      </c>
      <c r="AA8" s="13">
        <f t="shared" si="8"/>
        <v>1050.2249999999999</v>
      </c>
      <c r="AB8" s="13">
        <f t="shared" si="9"/>
        <v>950.73</v>
      </c>
      <c r="AD8" s="14">
        <f t="shared" si="12"/>
        <v>4753.6499999999996</v>
      </c>
    </row>
    <row r="9" spans="1:30" x14ac:dyDescent="0.3">
      <c r="A9" t="s">
        <v>18</v>
      </c>
      <c r="B9" t="s">
        <v>19</v>
      </c>
      <c r="C9" s="2">
        <v>14.3</v>
      </c>
      <c r="D9" s="4">
        <v>34</v>
      </c>
      <c r="E9" s="4">
        <v>43</v>
      </c>
      <c r="F9" s="4">
        <v>23</v>
      </c>
      <c r="G9" s="4">
        <v>43</v>
      </c>
      <c r="H9" s="4">
        <v>31</v>
      </c>
      <c r="I9" s="6">
        <f>IF(D9&gt;40,D9-40,0)</f>
        <v>0</v>
      </c>
      <c r="J9" s="6">
        <f>IF(E9&gt;40,E9-40,0)</f>
        <v>3</v>
      </c>
      <c r="K9" s="6">
        <f>IF(F9&gt;40,F9-40,0)</f>
        <v>0</v>
      </c>
      <c r="L9" s="6">
        <f>IF(G9&gt;40,G9-40,0)</f>
        <v>3</v>
      </c>
      <c r="M9" s="6">
        <f>IF(H9&gt;40,H9-40,0)</f>
        <v>0</v>
      </c>
      <c r="N9" s="9">
        <f t="shared" si="10"/>
        <v>486.20000000000005</v>
      </c>
      <c r="O9" s="9">
        <f t="shared" si="5"/>
        <v>614.9</v>
      </c>
      <c r="P9" s="9">
        <f t="shared" si="5"/>
        <v>328.90000000000003</v>
      </c>
      <c r="Q9" s="9">
        <f t="shared" si="5"/>
        <v>614.9</v>
      </c>
      <c r="R9" s="9">
        <f t="shared" si="5"/>
        <v>443.3</v>
      </c>
      <c r="S9" s="11">
        <f>0.5*$C9*I9</f>
        <v>0</v>
      </c>
      <c r="T9" s="11">
        <f>0.5*$C9*J9</f>
        <v>21.450000000000003</v>
      </c>
      <c r="U9" s="11">
        <f>0.5*$C9*K9</f>
        <v>0</v>
      </c>
      <c r="V9" s="11">
        <f>0.5*$C9*L9</f>
        <v>21.450000000000003</v>
      </c>
      <c r="W9" s="11">
        <f>0.5*$C9*M9</f>
        <v>0</v>
      </c>
      <c r="X9" s="13">
        <f t="shared" si="11"/>
        <v>486.20000000000005</v>
      </c>
      <c r="Y9" s="13">
        <f t="shared" si="6"/>
        <v>636.35</v>
      </c>
      <c r="Z9" s="13">
        <f t="shared" si="7"/>
        <v>328.90000000000003</v>
      </c>
      <c r="AA9" s="13">
        <f t="shared" si="8"/>
        <v>636.35</v>
      </c>
      <c r="AB9" s="13">
        <f t="shared" si="9"/>
        <v>443.3</v>
      </c>
      <c r="AD9" s="14">
        <f t="shared" si="12"/>
        <v>2531.1000000000004</v>
      </c>
    </row>
    <row r="10" spans="1:30" x14ac:dyDescent="0.3">
      <c r="A10" t="s">
        <v>20</v>
      </c>
      <c r="B10" t="s">
        <v>21</v>
      </c>
      <c r="C10" s="2">
        <v>15.1</v>
      </c>
      <c r="D10" s="4">
        <v>45</v>
      </c>
      <c r="E10" s="4">
        <v>33</v>
      </c>
      <c r="F10" s="4">
        <v>45</v>
      </c>
      <c r="G10" s="4">
        <v>34</v>
      </c>
      <c r="H10" s="4">
        <v>25</v>
      </c>
      <c r="I10" s="6">
        <f>IF(D10&gt;40,D10-40,0)</f>
        <v>5</v>
      </c>
      <c r="J10" s="6">
        <f>IF(E10&gt;40,E10-40,0)</f>
        <v>0</v>
      </c>
      <c r="K10" s="6">
        <f>IF(F10&gt;40,F10-40,0)</f>
        <v>5</v>
      </c>
      <c r="L10" s="6">
        <f>IF(G10&gt;40,G10-40,0)</f>
        <v>0</v>
      </c>
      <c r="M10" s="6">
        <f>IF(H10&gt;40,H10-40,0)</f>
        <v>0</v>
      </c>
      <c r="N10" s="9">
        <f t="shared" si="10"/>
        <v>679.5</v>
      </c>
      <c r="O10" s="9">
        <f t="shared" si="5"/>
        <v>498.3</v>
      </c>
      <c r="P10" s="9">
        <f t="shared" si="5"/>
        <v>679.5</v>
      </c>
      <c r="Q10" s="9">
        <f t="shared" si="5"/>
        <v>513.4</v>
      </c>
      <c r="R10" s="9">
        <f t="shared" si="5"/>
        <v>377.5</v>
      </c>
      <c r="S10" s="11">
        <f>0.5*$C10*I10</f>
        <v>37.75</v>
      </c>
      <c r="T10" s="11">
        <f>0.5*$C10*J10</f>
        <v>0</v>
      </c>
      <c r="U10" s="11">
        <f>0.5*$C10*K10</f>
        <v>37.75</v>
      </c>
      <c r="V10" s="11">
        <f>0.5*$C10*L10</f>
        <v>0</v>
      </c>
      <c r="W10" s="11">
        <f>0.5*$C10*M10</f>
        <v>0</v>
      </c>
      <c r="X10" s="13">
        <f t="shared" si="11"/>
        <v>717.25</v>
      </c>
      <c r="Y10" s="13">
        <f t="shared" si="6"/>
        <v>498.3</v>
      </c>
      <c r="Z10" s="13">
        <f t="shared" si="7"/>
        <v>717.25</v>
      </c>
      <c r="AA10" s="13">
        <f t="shared" si="8"/>
        <v>513.4</v>
      </c>
      <c r="AB10" s="13">
        <f t="shared" si="9"/>
        <v>377.5</v>
      </c>
      <c r="AD10" s="14">
        <f t="shared" si="12"/>
        <v>2823.7</v>
      </c>
    </row>
    <row r="11" spans="1:30" x14ac:dyDescent="0.3">
      <c r="A11" t="s">
        <v>22</v>
      </c>
      <c r="B11" t="s">
        <v>23</v>
      </c>
      <c r="C11" s="2">
        <v>13.2</v>
      </c>
      <c r="D11" s="4">
        <v>41</v>
      </c>
      <c r="E11" s="4">
        <v>34</v>
      </c>
      <c r="F11" s="4">
        <v>55</v>
      </c>
      <c r="G11" s="4">
        <v>33</v>
      </c>
      <c r="H11" s="4">
        <v>33</v>
      </c>
      <c r="I11" s="6">
        <f>IF(D11&gt;40,D11-40,0)</f>
        <v>1</v>
      </c>
      <c r="J11" s="6">
        <f>IF(E11&gt;40,E11-40,0)</f>
        <v>0</v>
      </c>
      <c r="K11" s="6">
        <f>IF(F11&gt;40,F11-40,0)</f>
        <v>15</v>
      </c>
      <c r="L11" s="6">
        <f>IF(G11&gt;40,G11-40,0)</f>
        <v>0</v>
      </c>
      <c r="M11" s="6">
        <f>IF(H11&gt;40,H11-40,0)</f>
        <v>0</v>
      </c>
      <c r="N11" s="9">
        <f t="shared" si="10"/>
        <v>541.19999999999993</v>
      </c>
      <c r="O11" s="9">
        <f t="shared" si="5"/>
        <v>448.79999999999995</v>
      </c>
      <c r="P11" s="9">
        <f t="shared" si="5"/>
        <v>726</v>
      </c>
      <c r="Q11" s="9">
        <f t="shared" si="5"/>
        <v>435.59999999999997</v>
      </c>
      <c r="R11" s="9">
        <f t="shared" si="5"/>
        <v>435.59999999999997</v>
      </c>
      <c r="S11" s="11">
        <f>0.5*$C11*I11</f>
        <v>6.6</v>
      </c>
      <c r="T11" s="11">
        <f>0.5*$C11*J11</f>
        <v>0</v>
      </c>
      <c r="U11" s="11">
        <f>0.5*$C11*K11</f>
        <v>99</v>
      </c>
      <c r="V11" s="11">
        <f>0.5*$C11*L11</f>
        <v>0</v>
      </c>
      <c r="W11" s="11">
        <f>0.5*$C11*M11</f>
        <v>0</v>
      </c>
      <c r="X11" s="13">
        <f t="shared" si="11"/>
        <v>547.79999999999995</v>
      </c>
      <c r="Y11" s="13">
        <f t="shared" si="6"/>
        <v>448.79999999999995</v>
      </c>
      <c r="Z11" s="13">
        <f t="shared" si="7"/>
        <v>825</v>
      </c>
      <c r="AA11" s="13">
        <f t="shared" si="8"/>
        <v>435.59999999999997</v>
      </c>
      <c r="AB11" s="13">
        <f t="shared" si="9"/>
        <v>435.59999999999997</v>
      </c>
      <c r="AD11" s="14">
        <f t="shared" si="12"/>
        <v>2692.7999999999997</v>
      </c>
    </row>
    <row r="12" spans="1:30" x14ac:dyDescent="0.3">
      <c r="A12" t="s">
        <v>24</v>
      </c>
      <c r="B12" t="s">
        <v>25</v>
      </c>
      <c r="C12" s="2">
        <v>10</v>
      </c>
      <c r="D12" s="4">
        <v>33</v>
      </c>
      <c r="E12" s="4">
        <v>44</v>
      </c>
      <c r="F12" s="4">
        <v>33</v>
      </c>
      <c r="G12" s="4">
        <v>32</v>
      </c>
      <c r="H12" s="4">
        <v>42</v>
      </c>
      <c r="I12" s="6">
        <f>IF(D12&gt;40,D12-40,0)</f>
        <v>0</v>
      </c>
      <c r="J12" s="6">
        <f>IF(E12&gt;40,E12-40,0)</f>
        <v>4</v>
      </c>
      <c r="K12" s="6">
        <f>IF(F12&gt;40,F12-40,0)</f>
        <v>0</v>
      </c>
      <c r="L12" s="6">
        <f>IF(G12&gt;40,G12-40,0)</f>
        <v>0</v>
      </c>
      <c r="M12" s="6">
        <f>IF(H12&gt;40,H12-40,0)</f>
        <v>2</v>
      </c>
      <c r="N12" s="9">
        <f t="shared" si="10"/>
        <v>330</v>
      </c>
      <c r="O12" s="9">
        <f>$C12*E12</f>
        <v>440</v>
      </c>
      <c r="P12" s="9">
        <f t="shared" si="5"/>
        <v>330</v>
      </c>
      <c r="Q12" s="9">
        <f t="shared" si="5"/>
        <v>320</v>
      </c>
      <c r="R12" s="9">
        <f t="shared" si="5"/>
        <v>420</v>
      </c>
      <c r="S12" s="11">
        <f>0.5*$C12*I12</f>
        <v>0</v>
      </c>
      <c r="T12" s="11">
        <f>0.5*$C12*J12</f>
        <v>20</v>
      </c>
      <c r="U12" s="11">
        <f>0.5*$C12*K12</f>
        <v>0</v>
      </c>
      <c r="V12" s="11">
        <f>0.5*$C12*L12</f>
        <v>0</v>
      </c>
      <c r="W12" s="11">
        <f>0.5*$C12*M12</f>
        <v>10</v>
      </c>
      <c r="X12" s="13">
        <f t="shared" si="11"/>
        <v>330</v>
      </c>
      <c r="Y12" s="13">
        <f t="shared" si="6"/>
        <v>460</v>
      </c>
      <c r="Z12" s="13">
        <f>P12+U12</f>
        <v>330</v>
      </c>
      <c r="AA12" s="13">
        <f t="shared" si="8"/>
        <v>320</v>
      </c>
      <c r="AB12" s="13">
        <f t="shared" si="9"/>
        <v>430</v>
      </c>
      <c r="AD12" s="14">
        <f>SUM(X12:AB12)</f>
        <v>1870</v>
      </c>
    </row>
    <row r="13" spans="1:30" x14ac:dyDescent="0.3">
      <c r="C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5" spans="1:30" x14ac:dyDescent="0.3">
      <c r="A15" t="s">
        <v>9</v>
      </c>
      <c r="C15" s="2">
        <f>MAX(C4:C12)</f>
        <v>22.11</v>
      </c>
      <c r="D15" s="2">
        <f>MAX(D4:D12)</f>
        <v>45</v>
      </c>
      <c r="E15" s="2"/>
      <c r="F15" s="2"/>
      <c r="G15" s="2"/>
      <c r="H15" s="2"/>
      <c r="I15" s="2"/>
      <c r="J15" s="2"/>
      <c r="K15" s="2"/>
      <c r="L15" s="2"/>
      <c r="M15" s="2"/>
      <c r="N15" s="2">
        <f t="shared" ref="N15:X15" si="13">MAX(N4:N12)</f>
        <v>972.83999999999992</v>
      </c>
      <c r="O15" s="2">
        <f t="shared" ref="O15:R15" si="14">MAX(O4:O12)</f>
        <v>751.74</v>
      </c>
      <c r="P15" s="2">
        <f t="shared" si="14"/>
        <v>950.73</v>
      </c>
      <c r="Q15" s="2">
        <f t="shared" si="14"/>
        <v>994.94999999999993</v>
      </c>
      <c r="R15" s="2">
        <f t="shared" si="14"/>
        <v>928.62</v>
      </c>
      <c r="S15" s="2">
        <f>MAX(S4:S12)</f>
        <v>44.22</v>
      </c>
      <c r="T15" s="2">
        <f t="shared" ref="T15:AB15" si="15">MAX(T4:T12)</f>
        <v>30.44</v>
      </c>
      <c r="U15" s="2">
        <f t="shared" si="15"/>
        <v>99</v>
      </c>
      <c r="V15" s="2">
        <f t="shared" si="15"/>
        <v>55.274999999999999</v>
      </c>
      <c r="W15" s="2">
        <f t="shared" si="15"/>
        <v>26.66</v>
      </c>
      <c r="X15" s="2">
        <f t="shared" si="15"/>
        <v>1017.06</v>
      </c>
      <c r="Y15" s="2">
        <f t="shared" si="15"/>
        <v>751.74</v>
      </c>
      <c r="Z15" s="2">
        <f t="shared" si="15"/>
        <v>983.89499999999998</v>
      </c>
      <c r="AA15" s="2">
        <f t="shared" si="15"/>
        <v>1050.2249999999999</v>
      </c>
      <c r="AB15" s="2">
        <f t="shared" si="15"/>
        <v>950.73</v>
      </c>
      <c r="AC15" s="2"/>
      <c r="AD15" s="2">
        <f t="shared" ref="AC15:AD15" si="16">MAX(AD4:AD12)</f>
        <v>4753.6499999999996</v>
      </c>
    </row>
    <row r="16" spans="1:30" x14ac:dyDescent="0.3">
      <c r="A16" t="s">
        <v>10</v>
      </c>
      <c r="C16" s="2">
        <f>MIN(C4:C12)</f>
        <v>10</v>
      </c>
      <c r="D16" s="2">
        <f>MIN(D4:D12)</f>
        <v>24</v>
      </c>
      <c r="E16" s="2"/>
      <c r="F16" s="2"/>
      <c r="G16" s="2"/>
      <c r="H16" s="2"/>
      <c r="I16" s="2"/>
      <c r="J16" s="2"/>
      <c r="K16" s="2"/>
      <c r="L16" s="2"/>
      <c r="M16" s="2"/>
      <c r="N16" s="2">
        <f t="shared" ref="N16:X16" si="17">MIN(N4:N12)</f>
        <v>319.92</v>
      </c>
      <c r="O16" s="2">
        <f t="shared" ref="O16:R16" si="18">MIN(O4:O12)</f>
        <v>319.92</v>
      </c>
      <c r="P16" s="2">
        <f t="shared" si="18"/>
        <v>328.90000000000003</v>
      </c>
      <c r="Q16" s="2">
        <f t="shared" si="18"/>
        <v>306.58999999999997</v>
      </c>
      <c r="R16" s="2">
        <f t="shared" si="18"/>
        <v>377.5</v>
      </c>
      <c r="S16" s="2">
        <f>MIN(S4:S12)</f>
        <v>0</v>
      </c>
      <c r="T16" s="2">
        <f t="shared" ref="T16:AB16" si="19">MIN(T4:T12)</f>
        <v>0</v>
      </c>
      <c r="U16" s="2">
        <f t="shared" si="19"/>
        <v>0</v>
      </c>
      <c r="V16" s="2">
        <f t="shared" si="19"/>
        <v>0</v>
      </c>
      <c r="W16" s="2">
        <f t="shared" si="19"/>
        <v>0</v>
      </c>
      <c r="X16" s="2">
        <f t="shared" si="19"/>
        <v>319.92</v>
      </c>
      <c r="Y16" s="2">
        <f t="shared" si="19"/>
        <v>319.92</v>
      </c>
      <c r="Z16" s="2">
        <f t="shared" si="19"/>
        <v>328.90000000000003</v>
      </c>
      <c r="AA16" s="2">
        <f t="shared" si="19"/>
        <v>306.58999999999997</v>
      </c>
      <c r="AB16" s="2">
        <f t="shared" si="19"/>
        <v>377.5</v>
      </c>
      <c r="AC16" s="2"/>
      <c r="AD16" s="2">
        <f t="shared" ref="AC16:AD16" si="20">MIN(AD4:AD12)</f>
        <v>1870</v>
      </c>
    </row>
    <row r="17" spans="1:30" x14ac:dyDescent="0.3">
      <c r="A17" t="s">
        <v>11</v>
      </c>
      <c r="C17" s="2">
        <f>AVERAGE(C4:C12)</f>
        <v>14.52222222222222</v>
      </c>
      <c r="D17" s="2">
        <f>AVERAGE(D4:D12)</f>
        <v>38</v>
      </c>
      <c r="E17" s="2"/>
      <c r="F17" s="2"/>
      <c r="G17" s="2"/>
      <c r="H17" s="2"/>
      <c r="I17" s="2"/>
      <c r="J17" s="2"/>
      <c r="K17" s="2"/>
      <c r="L17" s="2"/>
      <c r="M17" s="2"/>
      <c r="N17" s="2">
        <f t="shared" ref="N17:X17" si="21">AVERAGE(N4:N12)</f>
        <v>561.51333333333332</v>
      </c>
      <c r="O17" s="2">
        <f t="shared" ref="O17:R17" si="22">AVERAGE(O4:O12)</f>
        <v>545.36222222222227</v>
      </c>
      <c r="P17" s="2">
        <f t="shared" si="22"/>
        <v>575.08222222222219</v>
      </c>
      <c r="Q17" s="2">
        <f t="shared" si="22"/>
        <v>538.39111111111117</v>
      </c>
      <c r="R17" s="2">
        <f t="shared" si="22"/>
        <v>535.92222222222222</v>
      </c>
      <c r="S17" s="2">
        <f>AVERAGE(S4:S12)</f>
        <v>11.507777777777777</v>
      </c>
      <c r="T17" s="2">
        <f t="shared" ref="T17:AB17" si="23">AVERAGE(T4:T12)</f>
        <v>11.727777777777778</v>
      </c>
      <c r="U17" s="2">
        <f t="shared" si="23"/>
        <v>23.637777777777778</v>
      </c>
      <c r="V17" s="2">
        <f t="shared" si="23"/>
        <v>11.025</v>
      </c>
      <c r="W17" s="2">
        <f t="shared" si="23"/>
        <v>6.5299999999999994</v>
      </c>
      <c r="X17" s="2">
        <f t="shared" si="23"/>
        <v>573.02111111111117</v>
      </c>
      <c r="Y17" s="2">
        <f t="shared" si="23"/>
        <v>557.08999999999992</v>
      </c>
      <c r="Z17" s="2">
        <f t="shared" si="23"/>
        <v>598.71999999999991</v>
      </c>
      <c r="AA17" s="2">
        <f t="shared" si="23"/>
        <v>549.41611111111115</v>
      </c>
      <c r="AB17" s="2">
        <f t="shared" si="23"/>
        <v>542.4522222222223</v>
      </c>
      <c r="AC17" s="2"/>
      <c r="AD17" s="2">
        <f t="shared" ref="AC17:AD17" si="24">AVERAGE(AD4:AD12)</f>
        <v>2820.6994444444445</v>
      </c>
    </row>
    <row r="18" spans="1:30" x14ac:dyDescent="0.3">
      <c r="A18" t="s">
        <v>12</v>
      </c>
      <c r="C18" s="2">
        <f>SUM(C4:C12)</f>
        <v>130.69999999999999</v>
      </c>
      <c r="D18" s="2">
        <f>SUM(D4:D12)</f>
        <v>342</v>
      </c>
      <c r="E18" s="2"/>
      <c r="F18" s="2"/>
      <c r="G18" s="2"/>
      <c r="H18" s="2"/>
      <c r="I18" s="2"/>
      <c r="J18" s="2"/>
      <c r="K18" s="2"/>
      <c r="L18" s="2"/>
      <c r="M18" s="2"/>
      <c r="N18" s="2">
        <f>SUM(N4:N12)</f>
        <v>5053.62</v>
      </c>
      <c r="O18" s="2">
        <f t="shared" ref="O18:R18" si="25">SUM(O4:O12)</f>
        <v>4908.26</v>
      </c>
      <c r="P18" s="2">
        <f t="shared" si="25"/>
        <v>5175.74</v>
      </c>
      <c r="Q18" s="2">
        <f t="shared" si="25"/>
        <v>4845.5200000000004</v>
      </c>
      <c r="R18" s="2">
        <f t="shared" si="25"/>
        <v>4823.3</v>
      </c>
      <c r="S18" s="2">
        <f>SUM(S4:S12)</f>
        <v>103.57</v>
      </c>
      <c r="T18" s="2">
        <f t="shared" ref="T18:AB18" si="26">SUM(T4:T12)</f>
        <v>105.55</v>
      </c>
      <c r="U18" s="2">
        <f t="shared" si="26"/>
        <v>212.74</v>
      </c>
      <c r="V18" s="2">
        <f t="shared" si="26"/>
        <v>99.225000000000009</v>
      </c>
      <c r="W18" s="2">
        <f t="shared" si="26"/>
        <v>58.769999999999996</v>
      </c>
      <c r="X18" s="2">
        <f t="shared" si="26"/>
        <v>5157.1900000000005</v>
      </c>
      <c r="Y18" s="2">
        <f t="shared" si="26"/>
        <v>5013.8099999999995</v>
      </c>
      <c r="Z18" s="2">
        <f t="shared" si="26"/>
        <v>5388.48</v>
      </c>
      <c r="AA18" s="2">
        <f t="shared" si="26"/>
        <v>4944.7449999999999</v>
      </c>
      <c r="AB18" s="2">
        <f>SUM(AB4:AB12)</f>
        <v>4882.0700000000006</v>
      </c>
      <c r="AC18" s="2"/>
      <c r="AD18" s="2">
        <f>SUM(AD4:AD12)</f>
        <v>25386.294999999998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jkala</dc:creator>
  <cp:lastModifiedBy>jkala</cp:lastModifiedBy>
  <cp:lastPrinted>2023-07-13T17:43:55Z</cp:lastPrinted>
  <dcterms:created xsi:type="dcterms:W3CDTF">2023-07-13T16:38:33Z</dcterms:created>
  <dcterms:modified xsi:type="dcterms:W3CDTF">2023-07-13T17:47:21Z</dcterms:modified>
</cp:coreProperties>
</file>