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RDDT/"/>
    </mc:Choice>
  </mc:AlternateContent>
  <xr:revisionPtr revIDLastSave="194" documentId="11_F5F19F4C488B4BA3AC221922495008DF857D122B" xr6:coauthVersionLast="47" xr6:coauthVersionMax="47" xr10:uidLastSave="{70ECA9AE-ED49-4CCC-808D-064F2E7746E5}"/>
  <bookViews>
    <workbookView xWindow="2750" yWindow="1480" windowWidth="34080" windowHeight="19020" activeTab="2" xr2:uid="{00000000-000D-0000-FFFF-FFFF00000000}"/>
  </bookViews>
  <sheets>
    <sheet name="Main" sheetId="1" r:id="rId1"/>
    <sheet name="Info" sheetId="2" r:id="rId2"/>
    <sheet name="Mode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5" i="3" l="1"/>
  <c r="Y35" i="3"/>
  <c r="T16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M14" i="3"/>
  <c r="M13" i="3"/>
  <c r="Y28" i="3"/>
  <c r="Z28" i="3"/>
  <c r="AA28" i="3"/>
  <c r="AB28" i="3"/>
  <c r="AC28" i="3"/>
  <c r="AD28" i="3"/>
  <c r="AE28" i="3"/>
  <c r="AF28" i="3"/>
  <c r="AG28" i="3"/>
  <c r="AB29" i="3"/>
  <c r="AB31" i="3" s="1"/>
  <c r="AB33" i="3" s="1"/>
  <c r="AD29" i="3"/>
  <c r="AD31" i="3" s="1"/>
  <c r="AD33" i="3" s="1"/>
  <c r="AE29" i="3"/>
  <c r="AE31" i="3" s="1"/>
  <c r="AE33" i="3" s="1"/>
  <c r="Y24" i="3"/>
  <c r="Z24" i="3"/>
  <c r="AA24" i="3"/>
  <c r="AA29" i="3" s="1"/>
  <c r="AA31" i="3" s="1"/>
  <c r="AA33" i="3" s="1"/>
  <c r="AB24" i="3"/>
  <c r="AC24" i="3"/>
  <c r="AD24" i="3"/>
  <c r="AE24" i="3"/>
  <c r="AF24" i="3"/>
  <c r="AG24" i="3"/>
  <c r="N11" i="3"/>
  <c r="O11" i="3"/>
  <c r="P11" i="3"/>
  <c r="Q11" i="3"/>
  <c r="R11" i="3"/>
  <c r="S11" i="3"/>
  <c r="T11" i="3"/>
  <c r="U11" i="3"/>
  <c r="V11" i="3"/>
  <c r="W11" i="3"/>
  <c r="X11" i="3"/>
  <c r="X16" i="3" s="1"/>
  <c r="Y11" i="3"/>
  <c r="Z11" i="3"/>
  <c r="AA11" i="3"/>
  <c r="AB11" i="3"/>
  <c r="AC11" i="3"/>
  <c r="AD11" i="3"/>
  <c r="AE11" i="3"/>
  <c r="AF11" i="3"/>
  <c r="AG11" i="3"/>
  <c r="M11" i="3"/>
  <c r="P24" i="3"/>
  <c r="Q24" i="3"/>
  <c r="R24" i="3"/>
  <c r="S24" i="3"/>
  <c r="T24" i="3"/>
  <c r="U24" i="3"/>
  <c r="V24" i="3"/>
  <c r="W24" i="3"/>
  <c r="O24" i="3"/>
  <c r="P28" i="3"/>
  <c r="Q28" i="3"/>
  <c r="R28" i="3"/>
  <c r="S28" i="3"/>
  <c r="T28" i="3"/>
  <c r="U28" i="3"/>
  <c r="V28" i="3"/>
  <c r="W28" i="3"/>
  <c r="O28" i="3"/>
  <c r="X28" i="3"/>
  <c r="X24" i="3"/>
  <c r="S29" i="3" l="1"/>
  <c r="S31" i="3" s="1"/>
  <c r="S33" i="3" s="1"/>
  <c r="AG29" i="3"/>
  <c r="AG31" i="3" s="1"/>
  <c r="AG33" i="3" s="1"/>
  <c r="AF29" i="3"/>
  <c r="AF31" i="3" s="1"/>
  <c r="AF33" i="3" s="1"/>
  <c r="AC29" i="3"/>
  <c r="AC31" i="3" s="1"/>
  <c r="AC33" i="3" s="1"/>
  <c r="P29" i="3"/>
  <c r="P31" i="3" s="1"/>
  <c r="P33" i="3" s="1"/>
  <c r="Z29" i="3"/>
  <c r="Z31" i="3" s="1"/>
  <c r="Z33" i="3" s="1"/>
  <c r="Y29" i="3"/>
  <c r="Y31" i="3" s="1"/>
  <c r="Y33" i="3" s="1"/>
  <c r="Q29" i="3"/>
  <c r="Q31" i="3" s="1"/>
  <c r="Q33" i="3" s="1"/>
  <c r="V29" i="3"/>
  <c r="V31" i="3" s="1"/>
  <c r="V33" i="3" s="1"/>
  <c r="O29" i="3"/>
  <c r="O31" i="3" s="1"/>
  <c r="O33" i="3" s="1"/>
  <c r="R29" i="3"/>
  <c r="R31" i="3" s="1"/>
  <c r="R33" i="3" s="1"/>
  <c r="U29" i="3"/>
  <c r="U31" i="3" s="1"/>
  <c r="U33" i="3" s="1"/>
  <c r="T29" i="3"/>
  <c r="T31" i="3" s="1"/>
  <c r="T33" i="3" s="1"/>
  <c r="T35" i="3" s="1"/>
  <c r="W29" i="3"/>
  <c r="W31" i="3" s="1"/>
  <c r="W33" i="3" s="1"/>
  <c r="X29" i="3"/>
  <c r="X31" i="3" s="1"/>
  <c r="X33" i="3" s="1"/>
  <c r="X35" i="3" s="1"/>
</calcChain>
</file>

<file path=xl/sharedStrings.xml><?xml version="1.0" encoding="utf-8"?>
<sst xmlns="http://schemas.openxmlformats.org/spreadsheetml/2006/main" count="74" uniqueCount="54">
  <si>
    <t>RDDT</t>
  </si>
  <si>
    <t>Ticker</t>
  </si>
  <si>
    <t>Price</t>
  </si>
  <si>
    <t>Shares</t>
  </si>
  <si>
    <t>Marketcap</t>
  </si>
  <si>
    <t>Cash</t>
  </si>
  <si>
    <t>Debt</t>
  </si>
  <si>
    <t>Net Cash</t>
  </si>
  <si>
    <t>EV</t>
  </si>
  <si>
    <t>Company</t>
  </si>
  <si>
    <t>Reddit, Inc.</t>
  </si>
  <si>
    <t>Country</t>
  </si>
  <si>
    <t>United States</t>
  </si>
  <si>
    <t>Sector</t>
  </si>
  <si>
    <t>Communication Services</t>
  </si>
  <si>
    <t>Industry</t>
  </si>
  <si>
    <t>Internet Content &amp; Information</t>
  </si>
  <si>
    <t>Employees</t>
  </si>
  <si>
    <t>N\A</t>
  </si>
  <si>
    <t>Fiscal Year</t>
  </si>
  <si>
    <t>Fiscal Period</t>
  </si>
  <si>
    <t>Filing Date</t>
  </si>
  <si>
    <t>Period Of Report</t>
  </si>
  <si>
    <t>Income Statement *in Millions, USD</t>
  </si>
  <si>
    <t>Balance Sheet *in Millions, USD</t>
  </si>
  <si>
    <t>Cash Flow *in Millions, USD</t>
  </si>
  <si>
    <t>Margins</t>
  </si>
  <si>
    <t>Growth</t>
  </si>
  <si>
    <t>Yields</t>
  </si>
  <si>
    <t>Ratios</t>
  </si>
  <si>
    <t>Segment Revenues *in Millions, USD</t>
  </si>
  <si>
    <t>Geographic Revenue *in Millions, USD</t>
  </si>
  <si>
    <t>Revenue</t>
  </si>
  <si>
    <t>COGs</t>
  </si>
  <si>
    <t>Gross Profit</t>
  </si>
  <si>
    <t>R&amp;D</t>
  </si>
  <si>
    <t>S&amp;M</t>
  </si>
  <si>
    <t>Total Operating Expenses</t>
  </si>
  <si>
    <t>Operating Income</t>
  </si>
  <si>
    <t xml:space="preserve">Other income </t>
  </si>
  <si>
    <t>Income before taxes</t>
  </si>
  <si>
    <t>Taxes</t>
  </si>
  <si>
    <t xml:space="preserve">Net Income </t>
  </si>
  <si>
    <t xml:space="preserve">EPS </t>
  </si>
  <si>
    <t>G&amp;A</t>
  </si>
  <si>
    <t>User Metrics</t>
  </si>
  <si>
    <t>DAU</t>
  </si>
  <si>
    <t>Revenue/DAU</t>
  </si>
  <si>
    <t>Q1</t>
  </si>
  <si>
    <t>Q2</t>
  </si>
  <si>
    <t>Q3</t>
  </si>
  <si>
    <t>Q4</t>
  </si>
  <si>
    <t>Rest of the World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</si>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</sst>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i/>
      <u/>
      <sz val="11"/>
      <color rgb="FF000000"/>
      <name val="Calibri"/>
      <family val="2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0" xfId="0" applyFont="1" applyFill="1"/>
    <xf numFmtId="0" fontId="3" fillId="3" borderId="0" xfId="0" applyFont="1" applyFill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3" fontId="0" fillId="0" borderId="2" xfId="0" applyNumberFormat="1" applyBorder="1"/>
    <xf numFmtId="3" fontId="0" fillId="0" borderId="0" xfId="0" applyNumberFormat="1" applyBorder="1"/>
    <xf numFmtId="3" fontId="0" fillId="0" borderId="3" xfId="0" applyNumberFormat="1" applyBorder="1"/>
    <xf numFmtId="0" fontId="4" fillId="4" borderId="0" xfId="0" applyFont="1" applyFill="1"/>
    <xf numFmtId="164" fontId="0" fillId="0" borderId="0" xfId="0" applyNumberFormat="1"/>
    <xf numFmtId="3" fontId="0" fillId="0" borderId="0" xfId="0" applyNumberFormat="1" applyFont="1" applyFill="1"/>
    <xf numFmtId="3" fontId="0" fillId="0" borderId="2" xfId="0" applyNumberFormat="1" applyFont="1" applyFill="1" applyBorder="1"/>
    <xf numFmtId="3" fontId="5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/>
  </sheetViews>
  <sheetFormatPr defaultRowHeight="14.5" x14ac:dyDescent="0.35"/>
  <sheetData>
    <row r="1" spans="1:4" x14ac:dyDescent="0.35">
      <c r="A1" t="s">
        <v>0</v>
      </c>
    </row>
    <row r="2" spans="1:4" x14ac:dyDescent="0.35">
      <c r="A2" s="1"/>
      <c r="B2" s="1"/>
      <c r="C2" s="1"/>
      <c r="D2" s="1"/>
    </row>
    <row r="4" spans="1:4" x14ac:dyDescent="0.35">
      <c r="A4" s="2" t="s">
        <v>1</v>
      </c>
    </row>
    <row r="5" spans="1:4" x14ac:dyDescent="0.35">
      <c r="A5" s="2" t="s">
        <v>2</v>
      </c>
    </row>
    <row r="6" spans="1:4" x14ac:dyDescent="0.35">
      <c r="A6" s="2" t="s">
        <v>3</v>
      </c>
    </row>
    <row r="7" spans="1:4" x14ac:dyDescent="0.35">
      <c r="A7" s="2" t="s">
        <v>4</v>
      </c>
    </row>
    <row r="8" spans="1:4" x14ac:dyDescent="0.35">
      <c r="A8" s="2" t="s">
        <v>5</v>
      </c>
    </row>
    <row r="9" spans="1:4" x14ac:dyDescent="0.35">
      <c r="A9" s="2" t="s">
        <v>6</v>
      </c>
    </row>
    <row r="10" spans="1:4" x14ac:dyDescent="0.35">
      <c r="A10" s="2" t="s">
        <v>7</v>
      </c>
    </row>
    <row r="11" spans="1:4" x14ac:dyDescent="0.35">
      <c r="A11" s="2" t="s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5" x14ac:dyDescent="0.35"/>
  <sheetData>
    <row r="1" spans="1:2" x14ac:dyDescent="0.35">
      <c r="A1" s="2" t="s">
        <v>9</v>
      </c>
      <c r="B1" t="s">
        <v>10</v>
      </c>
    </row>
    <row r="2" spans="1:2" x14ac:dyDescent="0.35">
      <c r="A2" s="2" t="s">
        <v>1</v>
      </c>
      <c r="B2" t="s">
        <v>0</v>
      </c>
    </row>
    <row r="3" spans="1:2" x14ac:dyDescent="0.35">
      <c r="A3" s="2" t="s">
        <v>11</v>
      </c>
      <c r="B3" t="s">
        <v>12</v>
      </c>
    </row>
    <row r="4" spans="1:2" x14ac:dyDescent="0.35">
      <c r="A4" s="2" t="s">
        <v>13</v>
      </c>
      <c r="B4" t="s">
        <v>14</v>
      </c>
    </row>
    <row r="5" spans="1:2" x14ac:dyDescent="0.35">
      <c r="A5" s="2" t="s">
        <v>15</v>
      </c>
      <c r="B5" t="s">
        <v>16</v>
      </c>
    </row>
    <row r="6" spans="1:2" x14ac:dyDescent="0.35">
      <c r="A6" s="2" t="s">
        <v>17</v>
      </c>
      <c r="B6" t="s">
        <v>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142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6" sqref="U6"/>
    </sheetView>
  </sheetViews>
  <sheetFormatPr defaultRowHeight="14.5" x14ac:dyDescent="0.35"/>
  <cols>
    <col min="20" max="21" width="9.453125" bestFit="1" customWidth="1"/>
    <col min="24" max="25" width="9.453125" bestFit="1" customWidth="1"/>
  </cols>
  <sheetData>
    <row r="1" spans="2:33" x14ac:dyDescent="0.35">
      <c r="B1" s="2" t="s">
        <v>0</v>
      </c>
    </row>
    <row r="2" spans="2:33" x14ac:dyDescent="0.35">
      <c r="B2" t="s">
        <v>19</v>
      </c>
      <c r="H2">
        <v>2020</v>
      </c>
      <c r="I2">
        <v>2020</v>
      </c>
      <c r="J2">
        <v>2020</v>
      </c>
      <c r="K2">
        <v>2020</v>
      </c>
      <c r="L2">
        <v>2021</v>
      </c>
      <c r="M2">
        <v>2021</v>
      </c>
      <c r="N2">
        <v>2021</v>
      </c>
      <c r="O2">
        <v>2021</v>
      </c>
      <c r="P2">
        <v>2022</v>
      </c>
      <c r="Q2">
        <v>2022</v>
      </c>
      <c r="R2">
        <v>2022</v>
      </c>
      <c r="S2">
        <v>2022</v>
      </c>
      <c r="T2">
        <v>2023</v>
      </c>
      <c r="U2">
        <v>2023</v>
      </c>
      <c r="V2">
        <v>2023</v>
      </c>
      <c r="W2">
        <v>2023</v>
      </c>
      <c r="X2">
        <v>2024</v>
      </c>
    </row>
    <row r="3" spans="2:33" x14ac:dyDescent="0.35">
      <c r="B3" t="s">
        <v>20</v>
      </c>
      <c r="H3" t="s">
        <v>48</v>
      </c>
      <c r="I3" t="s">
        <v>49</v>
      </c>
      <c r="J3" t="s">
        <v>50</v>
      </c>
      <c r="K3" t="s">
        <v>51</v>
      </c>
      <c r="L3" t="s">
        <v>48</v>
      </c>
      <c r="M3" t="s">
        <v>49</v>
      </c>
      <c r="N3" t="s">
        <v>50</v>
      </c>
      <c r="O3" t="s">
        <v>51</v>
      </c>
      <c r="P3" t="s">
        <v>48</v>
      </c>
      <c r="Q3" t="s">
        <v>49</v>
      </c>
      <c r="R3" t="s">
        <v>50</v>
      </c>
      <c r="S3" t="s">
        <v>51</v>
      </c>
      <c r="T3" t="s">
        <v>48</v>
      </c>
      <c r="U3" t="s">
        <v>49</v>
      </c>
      <c r="V3" t="s">
        <v>50</v>
      </c>
      <c r="W3" t="s">
        <v>51</v>
      </c>
    </row>
    <row r="4" spans="2:33" x14ac:dyDescent="0.35">
      <c r="B4" t="s">
        <v>21</v>
      </c>
      <c r="X4" s="5">
        <v>45419</v>
      </c>
    </row>
    <row r="5" spans="2:33" x14ac:dyDescent="0.35">
      <c r="B5" t="s">
        <v>22</v>
      </c>
      <c r="T5" s="5">
        <v>45016</v>
      </c>
      <c r="U5" s="5">
        <v>45107</v>
      </c>
      <c r="X5" s="5">
        <v>45382</v>
      </c>
      <c r="Y5" s="5">
        <v>45473</v>
      </c>
    </row>
    <row r="8" spans="2:33" s="11" customFormat="1" x14ac:dyDescent="0.35">
      <c r="B8" s="11" t="s">
        <v>45</v>
      </c>
    </row>
    <row r="9" spans="2:33" s="13" customFormat="1" x14ac:dyDescent="0.35">
      <c r="B9" s="13" t="s">
        <v>12</v>
      </c>
      <c r="M9" s="13">
        <v>26700</v>
      </c>
      <c r="N9" s="13">
        <v>26400</v>
      </c>
      <c r="O9" s="13">
        <v>25700</v>
      </c>
      <c r="P9" s="13">
        <v>26900</v>
      </c>
      <c r="Q9" s="13">
        <v>26300</v>
      </c>
      <c r="R9" s="13">
        <v>27000</v>
      </c>
      <c r="S9" s="13">
        <v>27200</v>
      </c>
      <c r="T9" s="13">
        <v>28600</v>
      </c>
      <c r="U9" s="13">
        <v>28700</v>
      </c>
      <c r="V9" s="13">
        <v>32000</v>
      </c>
      <c r="W9" s="13">
        <v>36400</v>
      </c>
      <c r="X9" s="13">
        <v>41500</v>
      </c>
    </row>
    <row r="10" spans="2:33" s="14" customFormat="1" x14ac:dyDescent="0.35">
      <c r="B10" s="14" t="s">
        <v>52</v>
      </c>
      <c r="M10" s="14">
        <v>27300</v>
      </c>
      <c r="N10" s="14">
        <v>27200</v>
      </c>
      <c r="O10" s="14">
        <v>28200</v>
      </c>
      <c r="P10" s="14">
        <v>30600</v>
      </c>
      <c r="Q10" s="14">
        <v>30200</v>
      </c>
      <c r="R10" s="14">
        <v>30300</v>
      </c>
      <c r="S10" s="14">
        <v>30300</v>
      </c>
      <c r="T10" s="14">
        <v>31700</v>
      </c>
      <c r="U10" s="14">
        <v>31700</v>
      </c>
      <c r="V10" s="14">
        <v>34000</v>
      </c>
      <c r="W10" s="14">
        <v>36700</v>
      </c>
      <c r="X10" s="14">
        <v>41200</v>
      </c>
    </row>
    <row r="11" spans="2:33" s="6" customFormat="1" x14ac:dyDescent="0.35">
      <c r="B11" s="6" t="s">
        <v>46</v>
      </c>
      <c r="M11" s="6">
        <f>SUM(M9:M10)</f>
        <v>54000</v>
      </c>
      <c r="N11" s="6">
        <f t="shared" ref="N11:AG11" si="0">SUM(N9:N10)</f>
        <v>53600</v>
      </c>
      <c r="O11" s="6">
        <f t="shared" si="0"/>
        <v>53900</v>
      </c>
      <c r="P11" s="6">
        <f t="shared" si="0"/>
        <v>57500</v>
      </c>
      <c r="Q11" s="6">
        <f t="shared" si="0"/>
        <v>56500</v>
      </c>
      <c r="R11" s="6">
        <f t="shared" si="0"/>
        <v>57300</v>
      </c>
      <c r="S11" s="6">
        <f t="shared" si="0"/>
        <v>57500</v>
      </c>
      <c r="T11" s="6">
        <f t="shared" si="0"/>
        <v>60300</v>
      </c>
      <c r="U11" s="6">
        <f t="shared" si="0"/>
        <v>60400</v>
      </c>
      <c r="V11" s="6">
        <f t="shared" si="0"/>
        <v>66000</v>
      </c>
      <c r="W11" s="6">
        <f t="shared" si="0"/>
        <v>73100</v>
      </c>
      <c r="X11" s="6">
        <f t="shared" si="0"/>
        <v>82700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>
        <f t="shared" si="0"/>
        <v>0</v>
      </c>
      <c r="AD11" s="6">
        <f t="shared" si="0"/>
        <v>0</v>
      </c>
      <c r="AE11" s="6">
        <f t="shared" si="0"/>
        <v>0</v>
      </c>
      <c r="AF11" s="6">
        <f t="shared" si="0"/>
        <v>0</v>
      </c>
      <c r="AG11" s="6">
        <f t="shared" si="0"/>
        <v>0</v>
      </c>
    </row>
    <row r="12" spans="2:33" s="6" customFormat="1" x14ac:dyDescent="0.35">
      <c r="B12" s="15" t="s">
        <v>53</v>
      </c>
    </row>
    <row r="13" spans="2:33" s="16" customFormat="1" x14ac:dyDescent="0.35">
      <c r="B13" s="16" t="s">
        <v>12</v>
      </c>
      <c r="M13" s="16">
        <f>M9/M11</f>
        <v>0.49444444444444446</v>
      </c>
      <c r="N13" s="16">
        <f t="shared" ref="N13:AG13" si="1">N9/N11</f>
        <v>0.4925373134328358</v>
      </c>
      <c r="O13" s="16">
        <f t="shared" si="1"/>
        <v>0.47680890538033394</v>
      </c>
      <c r="P13" s="16">
        <f t="shared" si="1"/>
        <v>0.46782608695652173</v>
      </c>
      <c r="Q13" s="16">
        <f t="shared" si="1"/>
        <v>0.46548672566371679</v>
      </c>
      <c r="R13" s="16">
        <f t="shared" si="1"/>
        <v>0.47120418848167539</v>
      </c>
      <c r="S13" s="16">
        <f t="shared" si="1"/>
        <v>0.47304347826086957</v>
      </c>
      <c r="T13" s="16">
        <f t="shared" si="1"/>
        <v>0.47429519071310117</v>
      </c>
      <c r="U13" s="16">
        <f t="shared" si="1"/>
        <v>0.47516556291390727</v>
      </c>
      <c r="V13" s="16">
        <f t="shared" si="1"/>
        <v>0.48484848484848486</v>
      </c>
      <c r="W13" s="16">
        <f t="shared" si="1"/>
        <v>0.49794801641586867</v>
      </c>
      <c r="X13" s="16">
        <f t="shared" si="1"/>
        <v>0.50181378476420802</v>
      </c>
      <c r="Y13" s="16" t="e">
        <f t="shared" si="1"/>
        <v>#DIV/0!</v>
      </c>
      <c r="Z13" s="16" t="e">
        <f t="shared" si="1"/>
        <v>#DIV/0!</v>
      </c>
      <c r="AA13" s="16" t="e">
        <f t="shared" si="1"/>
        <v>#DIV/0!</v>
      </c>
      <c r="AB13" s="16" t="e">
        <f t="shared" si="1"/>
        <v>#DIV/0!</v>
      </c>
      <c r="AC13" s="16" t="e">
        <f t="shared" si="1"/>
        <v>#DIV/0!</v>
      </c>
      <c r="AD13" s="16" t="e">
        <f t="shared" si="1"/>
        <v>#DIV/0!</v>
      </c>
      <c r="AE13" s="16" t="e">
        <f t="shared" si="1"/>
        <v>#DIV/0!</v>
      </c>
      <c r="AF13" s="16" t="e">
        <f t="shared" si="1"/>
        <v>#DIV/0!</v>
      </c>
      <c r="AG13" s="16" t="e">
        <f t="shared" si="1"/>
        <v>#DIV/0!</v>
      </c>
    </row>
    <row r="14" spans="2:33" s="16" customFormat="1" x14ac:dyDescent="0.35">
      <c r="B14" s="16" t="s">
        <v>52</v>
      </c>
      <c r="M14" s="16">
        <f>M10/M11</f>
        <v>0.50555555555555554</v>
      </c>
      <c r="N14" s="16">
        <f t="shared" ref="N14:AG14" si="2">N10/N11</f>
        <v>0.5074626865671642</v>
      </c>
      <c r="O14" s="16">
        <f t="shared" si="2"/>
        <v>0.52319109461966606</v>
      </c>
      <c r="P14" s="16">
        <f t="shared" si="2"/>
        <v>0.53217391304347827</v>
      </c>
      <c r="Q14" s="16">
        <f t="shared" si="2"/>
        <v>0.53451327433628315</v>
      </c>
      <c r="R14" s="16">
        <f t="shared" si="2"/>
        <v>0.52879581151832455</v>
      </c>
      <c r="S14" s="16">
        <f t="shared" si="2"/>
        <v>0.52695652173913043</v>
      </c>
      <c r="T14" s="16">
        <f t="shared" si="2"/>
        <v>0.52570480928689889</v>
      </c>
      <c r="U14" s="16">
        <f t="shared" si="2"/>
        <v>0.52483443708609268</v>
      </c>
      <c r="V14" s="16">
        <f t="shared" si="2"/>
        <v>0.51515151515151514</v>
      </c>
      <c r="W14" s="16">
        <f t="shared" si="2"/>
        <v>0.50205198358413128</v>
      </c>
      <c r="X14" s="16">
        <f t="shared" si="2"/>
        <v>0.49818621523579204</v>
      </c>
      <c r="Y14" s="16" t="e">
        <f t="shared" si="2"/>
        <v>#DIV/0!</v>
      </c>
      <c r="Z14" s="16" t="e">
        <f t="shared" si="2"/>
        <v>#DIV/0!</v>
      </c>
      <c r="AA14" s="16" t="e">
        <f t="shared" si="2"/>
        <v>#DIV/0!</v>
      </c>
      <c r="AB14" s="16" t="e">
        <f t="shared" si="2"/>
        <v>#DIV/0!</v>
      </c>
      <c r="AC14" s="16" t="e">
        <f t="shared" si="2"/>
        <v>#DIV/0!</v>
      </c>
      <c r="AD14" s="16" t="e">
        <f t="shared" si="2"/>
        <v>#DIV/0!</v>
      </c>
      <c r="AE14" s="16" t="e">
        <f t="shared" si="2"/>
        <v>#DIV/0!</v>
      </c>
      <c r="AF14" s="16" t="e">
        <f t="shared" si="2"/>
        <v>#DIV/0!</v>
      </c>
      <c r="AG14" s="16" t="e">
        <f t="shared" si="2"/>
        <v>#DIV/0!</v>
      </c>
    </row>
    <row r="16" spans="2:33" s="12" customFormat="1" x14ac:dyDescent="0.35">
      <c r="B16" s="12" t="s">
        <v>47</v>
      </c>
      <c r="T16" s="12">
        <f>T22/T11</f>
        <v>2.7154228855721394</v>
      </c>
      <c r="X16" s="12">
        <f>X22/X11</f>
        <v>2.9378839177750908</v>
      </c>
    </row>
    <row r="21" spans="1:60" x14ac:dyDescent="0.35">
      <c r="A21" s="3"/>
      <c r="B21" s="3" t="s">
        <v>23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</row>
    <row r="22" spans="1:60" s="6" customFormat="1" x14ac:dyDescent="0.35">
      <c r="B22" s="6" t="s">
        <v>32</v>
      </c>
      <c r="T22" s="6">
        <v>163740</v>
      </c>
      <c r="U22" s="6">
        <v>183031</v>
      </c>
      <c r="X22" s="6">
        <v>242963</v>
      </c>
      <c r="Y22" s="6">
        <v>281184</v>
      </c>
    </row>
    <row r="23" spans="1:60" s="8" customFormat="1" x14ac:dyDescent="0.35">
      <c r="B23" s="8" t="s">
        <v>33</v>
      </c>
      <c r="T23" s="8">
        <v>26863</v>
      </c>
      <c r="U23" s="8">
        <v>28836</v>
      </c>
      <c r="X23" s="8">
        <v>27616</v>
      </c>
      <c r="Y23" s="8">
        <v>29501</v>
      </c>
    </row>
    <row r="24" spans="1:60" s="6" customFormat="1" x14ac:dyDescent="0.35">
      <c r="B24" s="6" t="s">
        <v>34</v>
      </c>
      <c r="O24" s="6">
        <f>O22-O23</f>
        <v>0</v>
      </c>
      <c r="P24" s="6">
        <f t="shared" ref="P24:W24" si="3">P22-P23</f>
        <v>0</v>
      </c>
      <c r="Q24" s="6">
        <f t="shared" si="3"/>
        <v>0</v>
      </c>
      <c r="R24" s="6">
        <f t="shared" si="3"/>
        <v>0</v>
      </c>
      <c r="S24" s="6">
        <f t="shared" si="3"/>
        <v>0</v>
      </c>
      <c r="T24" s="6">
        <f t="shared" si="3"/>
        <v>136877</v>
      </c>
      <c r="U24" s="6">
        <f t="shared" si="3"/>
        <v>154195</v>
      </c>
      <c r="V24" s="6">
        <f t="shared" si="3"/>
        <v>0</v>
      </c>
      <c r="W24" s="6">
        <f t="shared" si="3"/>
        <v>0</v>
      </c>
      <c r="X24" s="6">
        <f>X22-X23</f>
        <v>215347</v>
      </c>
      <c r="Y24" s="6">
        <f t="shared" ref="Y24:AG24" si="4">Y22-Y23</f>
        <v>251683</v>
      </c>
      <c r="Z24" s="6">
        <f t="shared" si="4"/>
        <v>0</v>
      </c>
      <c r="AA24" s="6">
        <f t="shared" si="4"/>
        <v>0</v>
      </c>
      <c r="AB24" s="6">
        <f t="shared" si="4"/>
        <v>0</v>
      </c>
      <c r="AC24" s="6">
        <f t="shared" si="4"/>
        <v>0</v>
      </c>
      <c r="AD24" s="6">
        <f t="shared" si="4"/>
        <v>0</v>
      </c>
      <c r="AE24" s="6">
        <f t="shared" si="4"/>
        <v>0</v>
      </c>
      <c r="AF24" s="6">
        <f t="shared" si="4"/>
        <v>0</v>
      </c>
      <c r="AG24" s="6">
        <f t="shared" si="4"/>
        <v>0</v>
      </c>
    </row>
    <row r="25" spans="1:60" s="6" customFormat="1" x14ac:dyDescent="0.35">
      <c r="B25" s="6" t="s">
        <v>35</v>
      </c>
      <c r="T25" s="6">
        <v>108767</v>
      </c>
      <c r="U25" s="6">
        <v>109726</v>
      </c>
      <c r="X25" s="6">
        <v>437030</v>
      </c>
      <c r="Y25" s="6">
        <v>142777</v>
      </c>
    </row>
    <row r="26" spans="1:60" s="9" customFormat="1" x14ac:dyDescent="0.35">
      <c r="B26" s="9" t="s">
        <v>36</v>
      </c>
      <c r="T26" s="9">
        <v>57911</v>
      </c>
      <c r="U26" s="9">
        <v>59225</v>
      </c>
      <c r="X26" s="9">
        <v>124095</v>
      </c>
      <c r="Y26" s="9">
        <v>71458</v>
      </c>
    </row>
    <row r="27" spans="1:60" s="8" customFormat="1" x14ac:dyDescent="0.35">
      <c r="B27" s="8" t="s">
        <v>44</v>
      </c>
      <c r="T27" s="8">
        <v>40801</v>
      </c>
      <c r="U27" s="8">
        <v>38233</v>
      </c>
      <c r="X27" s="8">
        <v>243477</v>
      </c>
      <c r="Y27" s="8">
        <v>68487</v>
      </c>
    </row>
    <row r="28" spans="1:60" s="10" customFormat="1" x14ac:dyDescent="0.35">
      <c r="B28" s="10" t="s">
        <v>37</v>
      </c>
      <c r="O28" s="10">
        <f>SUM(O25:O27)</f>
        <v>0</v>
      </c>
      <c r="P28" s="10">
        <f t="shared" ref="P28:W28" si="5">SUM(P25:P27)</f>
        <v>0</v>
      </c>
      <c r="Q28" s="10">
        <f t="shared" si="5"/>
        <v>0</v>
      </c>
      <c r="R28" s="10">
        <f t="shared" si="5"/>
        <v>0</v>
      </c>
      <c r="S28" s="10">
        <f t="shared" si="5"/>
        <v>0</v>
      </c>
      <c r="T28" s="10">
        <f t="shared" si="5"/>
        <v>207479</v>
      </c>
      <c r="U28" s="10">
        <f t="shared" si="5"/>
        <v>207184</v>
      </c>
      <c r="V28" s="10">
        <f t="shared" si="5"/>
        <v>0</v>
      </c>
      <c r="W28" s="10">
        <f t="shared" si="5"/>
        <v>0</v>
      </c>
      <c r="X28" s="10">
        <f>SUM(X25:X27)</f>
        <v>804602</v>
      </c>
      <c r="Y28" s="10">
        <f t="shared" ref="Y28:AG28" si="6">SUM(Y25:Y27)</f>
        <v>282722</v>
      </c>
      <c r="Z28" s="10">
        <f t="shared" si="6"/>
        <v>0</v>
      </c>
      <c r="AA28" s="10">
        <f t="shared" si="6"/>
        <v>0</v>
      </c>
      <c r="AB28" s="10">
        <f t="shared" si="6"/>
        <v>0</v>
      </c>
      <c r="AC28" s="10">
        <f t="shared" si="6"/>
        <v>0</v>
      </c>
      <c r="AD28" s="10">
        <f t="shared" si="6"/>
        <v>0</v>
      </c>
      <c r="AE28" s="10">
        <f t="shared" si="6"/>
        <v>0</v>
      </c>
      <c r="AF28" s="10">
        <f t="shared" si="6"/>
        <v>0</v>
      </c>
      <c r="AG28" s="10">
        <f t="shared" si="6"/>
        <v>0</v>
      </c>
    </row>
    <row r="29" spans="1:60" s="6" customFormat="1" x14ac:dyDescent="0.35">
      <c r="B29" s="6" t="s">
        <v>38</v>
      </c>
      <c r="O29" s="6">
        <f>O24-O28</f>
        <v>0</v>
      </c>
      <c r="P29" s="6">
        <f t="shared" ref="P29:W29" si="7">P24-P28</f>
        <v>0</v>
      </c>
      <c r="Q29" s="6">
        <f t="shared" si="7"/>
        <v>0</v>
      </c>
      <c r="R29" s="6">
        <f t="shared" si="7"/>
        <v>0</v>
      </c>
      <c r="S29" s="6">
        <f t="shared" si="7"/>
        <v>0</v>
      </c>
      <c r="T29" s="6">
        <f t="shared" si="7"/>
        <v>-70602</v>
      </c>
      <c r="U29" s="6">
        <f t="shared" si="7"/>
        <v>-52989</v>
      </c>
      <c r="V29" s="6">
        <f t="shared" si="7"/>
        <v>0</v>
      </c>
      <c r="W29" s="6">
        <f t="shared" si="7"/>
        <v>0</v>
      </c>
      <c r="X29" s="6">
        <f>X24-X28</f>
        <v>-589255</v>
      </c>
      <c r="Y29" s="6">
        <f t="shared" ref="Y29:AG29" si="8">Y24-Y28</f>
        <v>-31039</v>
      </c>
      <c r="Z29" s="6">
        <f t="shared" si="8"/>
        <v>0</v>
      </c>
      <c r="AA29" s="6">
        <f t="shared" si="8"/>
        <v>0</v>
      </c>
      <c r="AB29" s="6">
        <f t="shared" si="8"/>
        <v>0</v>
      </c>
      <c r="AC29" s="6">
        <f t="shared" si="8"/>
        <v>0</v>
      </c>
      <c r="AD29" s="6">
        <f t="shared" si="8"/>
        <v>0</v>
      </c>
      <c r="AE29" s="6">
        <f t="shared" si="8"/>
        <v>0</v>
      </c>
      <c r="AF29" s="6">
        <f t="shared" si="8"/>
        <v>0</v>
      </c>
      <c r="AG29" s="6">
        <f t="shared" si="8"/>
        <v>0</v>
      </c>
    </row>
    <row r="30" spans="1:60" s="8" customFormat="1" x14ac:dyDescent="0.35">
      <c r="B30" s="8" t="s">
        <v>39</v>
      </c>
      <c r="T30" s="8">
        <v>10724</v>
      </c>
      <c r="U30" s="8">
        <v>13306</v>
      </c>
      <c r="X30" s="8">
        <v>14554</v>
      </c>
      <c r="Y30" s="8">
        <v>20724</v>
      </c>
    </row>
    <row r="31" spans="1:60" s="6" customFormat="1" x14ac:dyDescent="0.35">
      <c r="B31" s="6" t="s">
        <v>40</v>
      </c>
      <c r="O31" s="6">
        <f>SUM(O29:O30)</f>
        <v>0</v>
      </c>
      <c r="P31" s="6">
        <f t="shared" ref="P31:W31" si="9">SUM(P29:P30)</f>
        <v>0</v>
      </c>
      <c r="Q31" s="6">
        <f t="shared" si="9"/>
        <v>0</v>
      </c>
      <c r="R31" s="6">
        <f t="shared" si="9"/>
        <v>0</v>
      </c>
      <c r="S31" s="6">
        <f t="shared" si="9"/>
        <v>0</v>
      </c>
      <c r="T31" s="6">
        <f t="shared" si="9"/>
        <v>-59878</v>
      </c>
      <c r="U31" s="6">
        <f t="shared" si="9"/>
        <v>-39683</v>
      </c>
      <c r="V31" s="6">
        <f t="shared" si="9"/>
        <v>0</v>
      </c>
      <c r="W31" s="6">
        <f t="shared" si="9"/>
        <v>0</v>
      </c>
      <c r="X31" s="6">
        <f>SUM(X29:X30)</f>
        <v>-574701</v>
      </c>
      <c r="Y31" s="6">
        <f t="shared" ref="Y31:AG31" si="10">SUM(Y29:Y30)</f>
        <v>-10315</v>
      </c>
      <c r="Z31" s="6">
        <f t="shared" si="10"/>
        <v>0</v>
      </c>
      <c r="AA31" s="6">
        <f t="shared" si="10"/>
        <v>0</v>
      </c>
      <c r="AB31" s="6">
        <f t="shared" si="10"/>
        <v>0</v>
      </c>
      <c r="AC31" s="6">
        <f t="shared" si="10"/>
        <v>0</v>
      </c>
      <c r="AD31" s="6">
        <f t="shared" si="10"/>
        <v>0</v>
      </c>
      <c r="AE31" s="6">
        <f t="shared" si="10"/>
        <v>0</v>
      </c>
      <c r="AF31" s="6">
        <f t="shared" si="10"/>
        <v>0</v>
      </c>
      <c r="AG31" s="6">
        <f t="shared" si="10"/>
        <v>0</v>
      </c>
    </row>
    <row r="32" spans="1:60" s="8" customFormat="1" x14ac:dyDescent="0.35">
      <c r="B32" s="8" t="s">
        <v>41</v>
      </c>
      <c r="T32" s="8">
        <v>988</v>
      </c>
      <c r="U32" s="8">
        <v>1426</v>
      </c>
      <c r="X32" s="8">
        <v>365</v>
      </c>
      <c r="Y32" s="8">
        <v>-216</v>
      </c>
    </row>
    <row r="33" spans="1:60" s="6" customFormat="1" x14ac:dyDescent="0.35">
      <c r="B33" s="6" t="s">
        <v>42</v>
      </c>
      <c r="O33" s="6">
        <f>O31-O32</f>
        <v>0</v>
      </c>
      <c r="P33" s="6">
        <f t="shared" ref="P33:X33" si="11">P31-P32</f>
        <v>0</v>
      </c>
      <c r="Q33" s="6">
        <f t="shared" si="11"/>
        <v>0</v>
      </c>
      <c r="R33" s="6">
        <f t="shared" si="11"/>
        <v>0</v>
      </c>
      <c r="S33" s="6">
        <f t="shared" si="11"/>
        <v>0</v>
      </c>
      <c r="T33" s="6">
        <f t="shared" si="11"/>
        <v>-60866</v>
      </c>
      <c r="U33" s="6">
        <f t="shared" si="11"/>
        <v>-41109</v>
      </c>
      <c r="V33" s="6">
        <f t="shared" si="11"/>
        <v>0</v>
      </c>
      <c r="W33" s="6">
        <f t="shared" si="11"/>
        <v>0</v>
      </c>
      <c r="X33" s="6">
        <f t="shared" si="11"/>
        <v>-575066</v>
      </c>
      <c r="Y33" s="6">
        <f t="shared" ref="Y33" si="12">Y31-Y32</f>
        <v>-10099</v>
      </c>
      <c r="Z33" s="6">
        <f t="shared" ref="Z33" si="13">Z31-Z32</f>
        <v>0</v>
      </c>
      <c r="AA33" s="6">
        <f t="shared" ref="AA33" si="14">AA31-AA32</f>
        <v>0</v>
      </c>
      <c r="AB33" s="6">
        <f t="shared" ref="AB33" si="15">AB31-AB32</f>
        <v>0</v>
      </c>
      <c r="AC33" s="6">
        <f t="shared" ref="AC33" si="16">AC31-AC32</f>
        <v>0</v>
      </c>
      <c r="AD33" s="6">
        <f t="shared" ref="AD33" si="17">AD31-AD32</f>
        <v>0</v>
      </c>
      <c r="AE33" s="6">
        <f t="shared" ref="AE33" si="18">AE31-AE32</f>
        <v>0</v>
      </c>
      <c r="AF33" s="6">
        <f t="shared" ref="AF33" si="19">AF31-AF32</f>
        <v>0</v>
      </c>
      <c r="AG33" s="6">
        <f t="shared" ref="AG33" si="20">AG31-AG32</f>
        <v>0</v>
      </c>
    </row>
    <row r="35" spans="1:60" s="7" customFormat="1" x14ac:dyDescent="0.35">
      <c r="B35" s="7" t="s">
        <v>43</v>
      </c>
      <c r="T35" s="7">
        <f>T33/T36</f>
        <v>-1.0473417718687399</v>
      </c>
      <c r="U35" s="7">
        <f>U33/U36</f>
        <v>-0.7026199662617989</v>
      </c>
      <c r="X35" s="7">
        <f>X33/X36</f>
        <v>-8.1871009673451614</v>
      </c>
      <c r="Y35" s="7">
        <f>Y33/Y36</f>
        <v>-6.143589190533974E-2</v>
      </c>
    </row>
    <row r="36" spans="1:60" s="6" customFormat="1" x14ac:dyDescent="0.35">
      <c r="B36" s="6" t="s">
        <v>3</v>
      </c>
      <c r="T36" s="6">
        <v>58114.745000000003</v>
      </c>
      <c r="U36" s="6">
        <v>58508.158000000003</v>
      </c>
      <c r="X36" s="6">
        <v>70240.491999999998</v>
      </c>
      <c r="Y36" s="6">
        <v>164382.736</v>
      </c>
    </row>
    <row r="42" spans="1:60" x14ac:dyDescent="0.35">
      <c r="A42" s="3"/>
      <c r="B42" s="3" t="s">
        <v>24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</row>
    <row r="62" spans="1:60" x14ac:dyDescent="0.35">
      <c r="A62" s="3"/>
      <c r="B62" s="3" t="s">
        <v>25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</row>
    <row r="82" spans="1:60" x14ac:dyDescent="0.35">
      <c r="A82" s="4"/>
      <c r="B82" s="4" t="s">
        <v>26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</row>
    <row r="92" spans="1:60" x14ac:dyDescent="0.35">
      <c r="A92" s="4"/>
      <c r="B92" s="4" t="s">
        <v>27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</row>
    <row r="102" spans="1:60" x14ac:dyDescent="0.35">
      <c r="A102" s="4"/>
      <c r="B102" s="4" t="s">
        <v>28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</row>
    <row r="112" spans="1:60" x14ac:dyDescent="0.35">
      <c r="A112" s="4"/>
      <c r="B112" s="4" t="s">
        <v>29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</row>
    <row r="122" spans="1:60" x14ac:dyDescent="0.35">
      <c r="A122" s="4"/>
      <c r="B122" s="4" t="s">
        <v>30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</row>
    <row r="132" spans="1:60" x14ac:dyDescent="0.35">
      <c r="A132" s="4"/>
      <c r="B132" s="4" t="s">
        <v>31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</row>
    <row r="142" spans="1:60" x14ac:dyDescent="0.35">
      <c r="A142" s="4"/>
      <c r="B142" s="4" t="s">
        <v>27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Info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Kruta</cp:lastModifiedBy>
  <dcterms:created xsi:type="dcterms:W3CDTF">2024-08-09T07:57:17Z</dcterms:created>
  <dcterms:modified xsi:type="dcterms:W3CDTF">2024-08-09T09:07:41Z</dcterms:modified>
</cp:coreProperties>
</file>