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https://d.docs.live.net/534a1defcf7f9d1a/Industry Models CloudSave/"/>
    </mc:Choice>
  </mc:AlternateContent>
  <xr:revisionPtr revIDLastSave="658" documentId="11_F25DC773A252ABDACC10487F99996F625BDE58E4" xr6:coauthVersionLast="47" xr6:coauthVersionMax="47" xr10:uidLastSave="{E9CEE9C2-AA87-46D2-9D63-FE43220898DE}"/>
  <bookViews>
    <workbookView xWindow="0" yWindow="0" windowWidth="19200" windowHeight="21600" xr2:uid="{00000000-000D-0000-FFFF-FFFF00000000}"/>
  </bookViews>
  <sheets>
    <sheet name="Main" sheetId="4" r:id="rId1"/>
    <sheet name="Electronics-Computers" sheetId="1" r:id="rId2"/>
    <sheet name="Enterprise Cloud" sheetId="5" r:id="rId3"/>
    <sheet name="Networking" sheetId="2" r:id="rId4"/>
    <sheet name="Semiconductors"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N4" i="5" l="1"/>
  <c r="BO4" i="5" s="1"/>
  <c r="BP4" i="5" s="1"/>
  <c r="BQ4" i="5" s="1"/>
  <c r="BR4" i="5" s="1"/>
  <c r="BS4" i="5" s="1"/>
  <c r="BT4" i="5" s="1"/>
  <c r="BU4" i="5" s="1"/>
  <c r="BV4" i="5" s="1"/>
  <c r="BW4" i="5" s="1"/>
  <c r="BX4" i="5" s="1"/>
  <c r="BY4" i="5" s="1"/>
  <c r="BZ4" i="5" s="1"/>
  <c r="CA4" i="5" s="1"/>
  <c r="CB4" i="5" s="1"/>
  <c r="CC4" i="5" s="1"/>
  <c r="CD4" i="5" s="1"/>
  <c r="CE4" i="5" s="1"/>
  <c r="CF4" i="5" s="1"/>
  <c r="CG4" i="5" s="1"/>
  <c r="CH4" i="5" s="1"/>
  <c r="CI4" i="5" s="1"/>
  <c r="CJ4" i="5" s="1"/>
  <c r="CK4" i="5" s="1"/>
  <c r="CL4" i="5" s="1"/>
  <c r="CM4" i="5" s="1"/>
  <c r="CN4" i="5" s="1"/>
  <c r="CO4" i="5" s="1"/>
  <c r="CP4" i="5" s="1"/>
  <c r="CQ4" i="5" s="1"/>
  <c r="CR4" i="5" s="1"/>
  <c r="CS4" i="5" s="1"/>
  <c r="CT4" i="5" s="1"/>
  <c r="CU4" i="5" s="1"/>
  <c r="CV4" i="5" s="1"/>
  <c r="CW4" i="5" s="1"/>
  <c r="CX4" i="5" s="1"/>
  <c r="CY4" i="5" s="1"/>
  <c r="CZ4" i="5" s="1"/>
  <c r="DA4" i="5" s="1"/>
  <c r="DB4" i="5" s="1"/>
  <c r="DC4" i="5" s="1"/>
  <c r="DD4" i="5" s="1"/>
  <c r="DE4" i="5" s="1"/>
  <c r="DF4" i="5" s="1"/>
  <c r="DG4" i="5" s="1"/>
  <c r="DH4" i="5" s="1"/>
  <c r="DI4" i="5" s="1"/>
  <c r="DJ4" i="5" s="1"/>
  <c r="DK4" i="5" s="1"/>
  <c r="DL4" i="5" s="1"/>
  <c r="DM4" i="5" s="1"/>
  <c r="DN4" i="5" s="1"/>
  <c r="DO4" i="5" s="1"/>
  <c r="DP4" i="5" s="1"/>
  <c r="DQ4" i="5" s="1"/>
  <c r="DR4" i="5" s="1"/>
  <c r="DS4" i="5" s="1"/>
  <c r="DT4" i="5" s="1"/>
  <c r="DU4" i="5" s="1"/>
  <c r="DV4" i="5" s="1"/>
  <c r="DW4" i="5" s="1"/>
  <c r="DX4" i="5" s="1"/>
  <c r="DY4" i="5" s="1"/>
  <c r="DZ4" i="5" s="1"/>
  <c r="EA4" i="5" s="1"/>
  <c r="EB4" i="5" s="1"/>
  <c r="EC4" i="5" s="1"/>
  <c r="ED4" i="5" s="1"/>
  <c r="EE4" i="5" s="1"/>
  <c r="EF4" i="5" s="1"/>
  <c r="EG4" i="5" s="1"/>
  <c r="EH4" i="5" s="1"/>
  <c r="EI4" i="5" s="1"/>
  <c r="EJ4" i="5" s="1"/>
  <c r="EK4" i="5" s="1"/>
  <c r="EL4" i="5" s="1"/>
  <c r="EM4" i="5" s="1"/>
  <c r="EN4" i="5" s="1"/>
  <c r="EO4" i="5" s="1"/>
  <c r="EP4" i="5" s="1"/>
  <c r="EQ4" i="5" s="1"/>
  <c r="ER4" i="5" s="1"/>
  <c r="ES4" i="5" s="1"/>
  <c r="ET4" i="5" s="1"/>
  <c r="EU4" i="5" s="1"/>
  <c r="EV4" i="5" s="1"/>
  <c r="EW4" i="5" s="1"/>
  <c r="EX4" i="5" s="1"/>
  <c r="EY4" i="5" s="1"/>
  <c r="EZ4" i="5" s="1"/>
  <c r="BO2" i="5"/>
  <c r="BP2" i="5" s="1"/>
  <c r="BQ2" i="5" s="1"/>
  <c r="BR2" i="5" s="1"/>
  <c r="BS2" i="5" s="1"/>
  <c r="BT2" i="5" s="1"/>
  <c r="BU2" i="5" s="1"/>
  <c r="BV2" i="5" s="1"/>
  <c r="BW2" i="5" s="1"/>
  <c r="BX2" i="5" s="1"/>
  <c r="BY2" i="5" s="1"/>
  <c r="BZ2" i="5" s="1"/>
  <c r="CA2" i="5" s="1"/>
  <c r="CB2" i="5" s="1"/>
  <c r="CC2" i="5" s="1"/>
  <c r="CD2" i="5" s="1"/>
  <c r="CE2" i="5" s="1"/>
  <c r="CF2" i="5" s="1"/>
  <c r="CG2" i="5" s="1"/>
  <c r="CH2" i="5" s="1"/>
  <c r="CI2" i="5" s="1"/>
  <c r="CJ2" i="5" s="1"/>
  <c r="CK2" i="5" s="1"/>
  <c r="CL2" i="5" s="1"/>
  <c r="CM2" i="5" s="1"/>
  <c r="CN2" i="5" s="1"/>
  <c r="CO2" i="5" s="1"/>
  <c r="CP2" i="5" s="1"/>
  <c r="CQ2" i="5" s="1"/>
  <c r="CR2" i="5" s="1"/>
  <c r="CS2" i="5" s="1"/>
  <c r="CT2" i="5" s="1"/>
  <c r="CU2" i="5" s="1"/>
  <c r="CV2" i="5" s="1"/>
  <c r="CW2" i="5" s="1"/>
  <c r="CX2" i="5" s="1"/>
  <c r="CY2" i="5" s="1"/>
  <c r="CZ2" i="5" s="1"/>
  <c r="DA2" i="5" s="1"/>
  <c r="DB2" i="5" s="1"/>
  <c r="DC2" i="5" s="1"/>
  <c r="DD2" i="5" s="1"/>
  <c r="DE2" i="5" s="1"/>
  <c r="DF2" i="5" s="1"/>
  <c r="DG2" i="5" s="1"/>
  <c r="DH2" i="5" s="1"/>
  <c r="DI2" i="5" s="1"/>
  <c r="DJ2" i="5" s="1"/>
  <c r="DK2" i="5" s="1"/>
  <c r="DL2" i="5" s="1"/>
  <c r="DM2" i="5" s="1"/>
  <c r="DN2" i="5" s="1"/>
  <c r="DO2" i="5" s="1"/>
  <c r="DP2" i="5" s="1"/>
  <c r="DQ2" i="5" s="1"/>
  <c r="DR2" i="5" s="1"/>
  <c r="DS2" i="5" s="1"/>
  <c r="DT2" i="5" s="1"/>
  <c r="DU2" i="5" s="1"/>
  <c r="DV2" i="5" s="1"/>
  <c r="DW2" i="5" s="1"/>
  <c r="DX2" i="5" s="1"/>
  <c r="DY2" i="5" s="1"/>
  <c r="DZ2" i="5" s="1"/>
  <c r="EA2" i="5" s="1"/>
  <c r="EB2" i="5" s="1"/>
  <c r="EC2" i="5" s="1"/>
  <c r="ED2" i="5" s="1"/>
  <c r="EE2" i="5" s="1"/>
  <c r="EF2" i="5" s="1"/>
  <c r="EG2" i="5" s="1"/>
  <c r="EH2" i="5" s="1"/>
  <c r="EI2" i="5" s="1"/>
  <c r="EJ2" i="5" s="1"/>
  <c r="EK2" i="5" s="1"/>
  <c r="EL2" i="5" s="1"/>
  <c r="EM2" i="5" s="1"/>
  <c r="EN2" i="5" s="1"/>
  <c r="EO2" i="5" s="1"/>
  <c r="EP2" i="5" s="1"/>
  <c r="EQ2" i="5" s="1"/>
  <c r="ER2" i="5" s="1"/>
  <c r="ES2" i="5" s="1"/>
  <c r="ET2" i="5" s="1"/>
  <c r="EU2" i="5" s="1"/>
  <c r="EV2" i="5" s="1"/>
  <c r="EW2" i="5" s="1"/>
  <c r="EX2" i="5" s="1"/>
  <c r="EY2" i="5" s="1"/>
  <c r="EZ2" i="5" s="1"/>
  <c r="BG12" i="5"/>
  <c r="BH12" i="5" s="1"/>
  <c r="BI12" i="5" s="1"/>
  <c r="BJ12" i="5" s="1"/>
  <c r="BK12" i="5" s="1"/>
  <c r="BL12" i="5" s="1"/>
  <c r="BN12" i="5" s="1"/>
  <c r="BF12" i="5"/>
  <c r="BF10" i="5"/>
  <c r="BG10" i="5" s="1"/>
  <c r="BH10" i="5" s="1"/>
  <c r="BI10" i="5" s="1"/>
  <c r="BJ10" i="5" s="1"/>
  <c r="BK10" i="5" s="1"/>
  <c r="BL10" i="5" s="1"/>
  <c r="BN10" i="5" s="1"/>
  <c r="BF7" i="5"/>
  <c r="BG7" i="5" s="1"/>
  <c r="BH7" i="5" s="1"/>
  <c r="BI7" i="5" s="1"/>
  <c r="BJ7" i="5" s="1"/>
  <c r="BK7" i="5" s="1"/>
  <c r="BL7" i="5" s="1"/>
  <c r="BN7" i="5" s="1"/>
  <c r="BF4" i="5"/>
  <c r="BG4" i="5" s="1"/>
  <c r="BH4" i="5" s="1"/>
  <c r="BI4" i="5" s="1"/>
  <c r="BJ4" i="5" s="1"/>
  <c r="BK4" i="5" s="1"/>
  <c r="BL4" i="5" s="1"/>
  <c r="BF3" i="5"/>
  <c r="BG3" i="5" s="1"/>
  <c r="BH3" i="5" s="1"/>
  <c r="BI3" i="5" s="1"/>
  <c r="BJ3" i="5" s="1"/>
  <c r="BK3" i="5" s="1"/>
  <c r="BL3" i="5" s="1"/>
  <c r="BN3" i="5" s="1"/>
  <c r="AU15" i="5"/>
  <c r="AT15" i="5"/>
  <c r="AS15" i="5"/>
  <c r="AR15" i="5"/>
  <c r="AQ15" i="5"/>
  <c r="AP15" i="5"/>
  <c r="AO15" i="5"/>
  <c r="AN15" i="5"/>
  <c r="AM15" i="5"/>
  <c r="AL15" i="5"/>
  <c r="AK15" i="5"/>
  <c r="AJ15" i="5"/>
  <c r="AI15" i="5"/>
  <c r="AU14" i="5"/>
  <c r="AT14" i="5"/>
  <c r="AS14" i="5"/>
  <c r="AR14" i="5"/>
  <c r="AQ14" i="5"/>
  <c r="AP14" i="5"/>
  <c r="AO14" i="5"/>
  <c r="AN14" i="5"/>
  <c r="AM14" i="5"/>
  <c r="AL14" i="5"/>
  <c r="AK14" i="5"/>
  <c r="AJ14" i="5"/>
  <c r="AI14" i="5"/>
  <c r="AU13" i="5"/>
  <c r="AT13" i="5"/>
  <c r="AS13" i="5"/>
  <c r="AR13" i="5"/>
  <c r="AQ13" i="5"/>
  <c r="AP13" i="5"/>
  <c r="AO13" i="5"/>
  <c r="AN13" i="5"/>
  <c r="AM13" i="5"/>
  <c r="AL13" i="5"/>
  <c r="AK13" i="5"/>
  <c r="AJ13" i="5"/>
  <c r="AI13" i="5"/>
  <c r="AU12" i="5"/>
  <c r="AT12" i="5"/>
  <c r="AS12" i="5"/>
  <c r="AR12" i="5"/>
  <c r="AQ12" i="5"/>
  <c r="AP12" i="5"/>
  <c r="AO12" i="5"/>
  <c r="AN12" i="5"/>
  <c r="AM12" i="5"/>
  <c r="AL12" i="5"/>
  <c r="AK12" i="5"/>
  <c r="AJ12" i="5"/>
  <c r="AI12" i="5"/>
  <c r="AU11" i="5"/>
  <c r="AT11" i="5"/>
  <c r="AS11" i="5"/>
  <c r="AR11" i="5"/>
  <c r="AQ11" i="5"/>
  <c r="AP11" i="5"/>
  <c r="AO11" i="5"/>
  <c r="AN11" i="5"/>
  <c r="AM11" i="5"/>
  <c r="AL11" i="5"/>
  <c r="AK11" i="5"/>
  <c r="AJ11" i="5"/>
  <c r="AI11" i="5"/>
  <c r="AU10" i="5"/>
  <c r="AT10" i="5"/>
  <c r="AS10" i="5"/>
  <c r="AR10" i="5"/>
  <c r="AQ10" i="5"/>
  <c r="AP10" i="5"/>
  <c r="AO10" i="5"/>
  <c r="AN10" i="5"/>
  <c r="AM10" i="5"/>
  <c r="AL10" i="5"/>
  <c r="AK10" i="5"/>
  <c r="AJ10" i="5"/>
  <c r="AI10" i="5"/>
  <c r="AU9" i="5"/>
  <c r="AT9" i="5"/>
  <c r="AS9" i="5"/>
  <c r="AR9" i="5"/>
  <c r="AQ9" i="5"/>
  <c r="AP9" i="5"/>
  <c r="AO9" i="5"/>
  <c r="AN9" i="5"/>
  <c r="AM9" i="5"/>
  <c r="AL9" i="5"/>
  <c r="AK9" i="5"/>
  <c r="AJ9" i="5"/>
  <c r="AI9" i="5"/>
  <c r="AU8" i="5"/>
  <c r="AT8" i="5"/>
  <c r="AS8" i="5"/>
  <c r="AR8" i="5"/>
  <c r="AQ8" i="5"/>
  <c r="AP8" i="5"/>
  <c r="AO8" i="5"/>
  <c r="AN8" i="5"/>
  <c r="AM8" i="5"/>
  <c r="AL8" i="5"/>
  <c r="AK8" i="5"/>
  <c r="AJ8" i="5"/>
  <c r="AI8" i="5"/>
  <c r="AU7" i="5"/>
  <c r="AT7" i="5"/>
  <c r="AS7" i="5"/>
  <c r="AR7" i="5"/>
  <c r="AQ7" i="5"/>
  <c r="AP7" i="5"/>
  <c r="AO7" i="5"/>
  <c r="AN7" i="5"/>
  <c r="AM7" i="5"/>
  <c r="AL7" i="5"/>
  <c r="AK7" i="5"/>
  <c r="AJ7" i="5"/>
  <c r="AI7" i="5"/>
  <c r="AU6" i="5"/>
  <c r="AT6" i="5"/>
  <c r="AS6" i="5"/>
  <c r="AR6" i="5"/>
  <c r="AQ6" i="5"/>
  <c r="AP6" i="5"/>
  <c r="AO6" i="5"/>
  <c r="AN6" i="5"/>
  <c r="AM6" i="5"/>
  <c r="AL6" i="5"/>
  <c r="AK6" i="5"/>
  <c r="AJ6" i="5"/>
  <c r="AI6" i="5"/>
  <c r="AU5" i="5"/>
  <c r="AT5" i="5"/>
  <c r="AS5" i="5"/>
  <c r="AR5" i="5"/>
  <c r="AQ5" i="5"/>
  <c r="AP5" i="5"/>
  <c r="AO5" i="5"/>
  <c r="AN5" i="5"/>
  <c r="AM5" i="5"/>
  <c r="AL5" i="5"/>
  <c r="AK5" i="5"/>
  <c r="AJ5" i="5"/>
  <c r="AI5" i="5"/>
  <c r="AU4" i="5"/>
  <c r="AT4" i="5"/>
  <c r="AS4" i="5"/>
  <c r="AR4" i="5"/>
  <c r="AQ4" i="5"/>
  <c r="AP4" i="5"/>
  <c r="AO4" i="5"/>
  <c r="AN4" i="5"/>
  <c r="AM4" i="5"/>
  <c r="AL4" i="5"/>
  <c r="AK4" i="5"/>
  <c r="AJ4" i="5"/>
  <c r="AI4" i="5"/>
  <c r="AJ3" i="5"/>
  <c r="AK3" i="5"/>
  <c r="AL3" i="5"/>
  <c r="AM3" i="5"/>
  <c r="AN3" i="5"/>
  <c r="AO3" i="5"/>
  <c r="AP3" i="5"/>
  <c r="AQ3" i="5"/>
  <c r="AR3" i="5"/>
  <c r="AS3" i="5"/>
  <c r="AT3" i="5"/>
  <c r="AU3" i="5"/>
  <c r="AI3" i="5"/>
  <c r="AI2" i="5"/>
  <c r="AJ2" i="5" s="1"/>
  <c r="AK2" i="5" s="1"/>
  <c r="AL2" i="5" s="1"/>
  <c r="AM2" i="5" s="1"/>
  <c r="AN2" i="5" s="1"/>
  <c r="AO2" i="5" s="1"/>
  <c r="AP2" i="5" s="1"/>
  <c r="AQ2" i="5" s="1"/>
  <c r="AR2" i="5" s="1"/>
  <c r="AS2" i="5" s="1"/>
  <c r="AT2" i="5" s="1"/>
  <c r="AU2" i="5" s="1"/>
  <c r="AY2" i="5" s="1"/>
  <c r="AZ2" i="5" s="1"/>
  <c r="BA2" i="5" s="1"/>
  <c r="BB2" i="5" s="1"/>
  <c r="BC2" i="5" s="1"/>
  <c r="BD2" i="5" s="1"/>
  <c r="BE2" i="5" s="1"/>
  <c r="BO3" i="5" l="1"/>
  <c r="BP3" i="5" s="1"/>
  <c r="BQ3" i="5" s="1"/>
  <c r="BR3" i="5" s="1"/>
  <c r="BS3" i="5" s="1"/>
  <c r="BT3" i="5" s="1"/>
  <c r="BU3" i="5" s="1"/>
  <c r="BV3" i="5" s="1"/>
  <c r="BW3" i="5" s="1"/>
  <c r="BX3" i="5" s="1"/>
  <c r="BY3" i="5" s="1"/>
  <c r="BZ3" i="5" s="1"/>
  <c r="CA3" i="5" s="1"/>
  <c r="CB3" i="5" s="1"/>
  <c r="CC3" i="5" s="1"/>
  <c r="CD3" i="5" s="1"/>
  <c r="CE3" i="5" s="1"/>
  <c r="CF3" i="5" s="1"/>
  <c r="CG3" i="5" s="1"/>
  <c r="CH3" i="5" s="1"/>
  <c r="CI3" i="5" s="1"/>
  <c r="CJ3" i="5" s="1"/>
  <c r="CK3" i="5" s="1"/>
  <c r="CL3" i="5" s="1"/>
  <c r="CM3" i="5" s="1"/>
  <c r="CN3" i="5" s="1"/>
  <c r="CO3" i="5" s="1"/>
  <c r="CP3" i="5" s="1"/>
  <c r="CQ3" i="5" s="1"/>
  <c r="CR3" i="5" s="1"/>
  <c r="CS3" i="5" s="1"/>
  <c r="CT3" i="5" s="1"/>
  <c r="CU3" i="5" s="1"/>
  <c r="CV3" i="5" s="1"/>
  <c r="CW3" i="5" s="1"/>
  <c r="CX3" i="5" s="1"/>
  <c r="CY3" i="5" s="1"/>
  <c r="CZ3" i="5" s="1"/>
  <c r="DA3" i="5" s="1"/>
  <c r="DB3" i="5" s="1"/>
  <c r="DC3" i="5" s="1"/>
  <c r="DD3" i="5" s="1"/>
  <c r="DE3" i="5" s="1"/>
  <c r="DF3" i="5" s="1"/>
  <c r="DG3" i="5" s="1"/>
  <c r="DH3" i="5" s="1"/>
  <c r="DI3" i="5" s="1"/>
  <c r="DJ3" i="5" s="1"/>
  <c r="DK3" i="5" s="1"/>
  <c r="DL3" i="5" s="1"/>
  <c r="DM3" i="5" s="1"/>
  <c r="DN3" i="5" s="1"/>
  <c r="DO3" i="5" s="1"/>
  <c r="DP3" i="5" s="1"/>
  <c r="DQ3" i="5" s="1"/>
  <c r="DR3" i="5" s="1"/>
  <c r="DS3" i="5" s="1"/>
  <c r="DT3" i="5" s="1"/>
  <c r="DU3" i="5" s="1"/>
  <c r="DV3" i="5" s="1"/>
  <c r="DW3" i="5" s="1"/>
  <c r="DX3" i="5" s="1"/>
  <c r="DY3" i="5" s="1"/>
  <c r="DZ3" i="5" s="1"/>
  <c r="EA3" i="5" s="1"/>
  <c r="EB3" i="5" s="1"/>
  <c r="EC3" i="5" s="1"/>
  <c r="ED3" i="5" s="1"/>
  <c r="EE3" i="5" s="1"/>
  <c r="EF3" i="5" s="1"/>
  <c r="EG3" i="5" s="1"/>
  <c r="EH3" i="5" s="1"/>
  <c r="EI3" i="5" s="1"/>
  <c r="EJ3" i="5" s="1"/>
  <c r="EK3" i="5" s="1"/>
  <c r="EL3" i="5" s="1"/>
  <c r="EM3" i="5" s="1"/>
  <c r="EN3" i="5" s="1"/>
  <c r="EO3" i="5" s="1"/>
  <c r="EP3" i="5" s="1"/>
  <c r="EQ3" i="5" s="1"/>
  <c r="ER3" i="5" s="1"/>
  <c r="ES3" i="5" s="1"/>
  <c r="ET3" i="5" s="1"/>
  <c r="EU3" i="5" s="1"/>
  <c r="EV3" i="5" s="1"/>
  <c r="EW3" i="5" s="1"/>
  <c r="EX3" i="5" s="1"/>
  <c r="EY3" i="5" s="1"/>
  <c r="EZ3" i="5" s="1"/>
  <c r="BO7" i="5"/>
  <c r="BP7" i="5" s="1"/>
  <c r="BQ7" i="5" s="1"/>
  <c r="BR7" i="5" s="1"/>
  <c r="BS7" i="5" s="1"/>
  <c r="BT7" i="5" s="1"/>
  <c r="BU7" i="5" s="1"/>
  <c r="BV7" i="5" s="1"/>
  <c r="BW7" i="5" s="1"/>
  <c r="BX7" i="5" s="1"/>
  <c r="BY7" i="5" s="1"/>
  <c r="BZ7" i="5" s="1"/>
  <c r="CA7" i="5" s="1"/>
  <c r="CB7" i="5" s="1"/>
  <c r="CC7" i="5" s="1"/>
  <c r="CD7" i="5" s="1"/>
  <c r="CE7" i="5" s="1"/>
  <c r="CF7" i="5" s="1"/>
  <c r="CG7" i="5" s="1"/>
  <c r="CH7" i="5" s="1"/>
  <c r="CI7" i="5" s="1"/>
  <c r="CJ7" i="5" s="1"/>
  <c r="CK7" i="5" s="1"/>
  <c r="CL7" i="5" s="1"/>
  <c r="CM7" i="5" s="1"/>
  <c r="CN7" i="5" s="1"/>
  <c r="CO7" i="5" s="1"/>
  <c r="CP7" i="5" s="1"/>
  <c r="CQ7" i="5" s="1"/>
  <c r="CR7" i="5" s="1"/>
  <c r="CS7" i="5" s="1"/>
  <c r="CT7" i="5" s="1"/>
  <c r="CU7" i="5" s="1"/>
  <c r="CV7" i="5" s="1"/>
  <c r="CW7" i="5" s="1"/>
  <c r="CX7" i="5" s="1"/>
  <c r="CY7" i="5" s="1"/>
  <c r="CZ7" i="5" s="1"/>
  <c r="DA7" i="5" s="1"/>
  <c r="DB7" i="5" s="1"/>
  <c r="DC7" i="5" s="1"/>
  <c r="DD7" i="5" s="1"/>
  <c r="DE7" i="5" s="1"/>
  <c r="DF7" i="5" s="1"/>
  <c r="DG7" i="5" s="1"/>
  <c r="DH7" i="5" s="1"/>
  <c r="DI7" i="5" s="1"/>
  <c r="DJ7" i="5" s="1"/>
  <c r="DK7" i="5" s="1"/>
  <c r="DL7" i="5" s="1"/>
  <c r="DM7" i="5" s="1"/>
  <c r="DN7" i="5" s="1"/>
  <c r="DO7" i="5" s="1"/>
  <c r="DP7" i="5" s="1"/>
  <c r="DQ7" i="5" s="1"/>
  <c r="DR7" i="5" s="1"/>
  <c r="DS7" i="5" s="1"/>
  <c r="DT7" i="5" s="1"/>
  <c r="DU7" i="5" s="1"/>
  <c r="DV7" i="5" s="1"/>
  <c r="DW7" i="5" s="1"/>
  <c r="DX7" i="5" s="1"/>
  <c r="DY7" i="5" s="1"/>
  <c r="DZ7" i="5" s="1"/>
  <c r="EA7" i="5" s="1"/>
  <c r="EB7" i="5" s="1"/>
  <c r="EC7" i="5" s="1"/>
  <c r="ED7" i="5" s="1"/>
  <c r="EE7" i="5" s="1"/>
  <c r="EF7" i="5" s="1"/>
  <c r="EG7" i="5" s="1"/>
  <c r="EH7" i="5" s="1"/>
  <c r="EI7" i="5" s="1"/>
  <c r="EJ7" i="5" s="1"/>
  <c r="EK7" i="5" s="1"/>
  <c r="EL7" i="5" s="1"/>
  <c r="EM7" i="5" s="1"/>
  <c r="EN7" i="5" s="1"/>
  <c r="EO7" i="5" s="1"/>
  <c r="EP7" i="5" s="1"/>
  <c r="EQ7" i="5" s="1"/>
  <c r="ER7" i="5" s="1"/>
  <c r="ES7" i="5" s="1"/>
  <c r="ET7" i="5" s="1"/>
  <c r="EU7" i="5" s="1"/>
  <c r="EV7" i="5" s="1"/>
  <c r="EW7" i="5" s="1"/>
  <c r="EX7" i="5" s="1"/>
  <c r="EY7" i="5" s="1"/>
  <c r="EZ7" i="5" s="1"/>
  <c r="BO10" i="5"/>
  <c r="BP10" i="5" s="1"/>
  <c r="BQ10" i="5" s="1"/>
  <c r="BR10" i="5" s="1"/>
  <c r="BS10" i="5" s="1"/>
  <c r="BT10" i="5" s="1"/>
  <c r="BU10" i="5" s="1"/>
  <c r="BV10" i="5" s="1"/>
  <c r="BW10" i="5" s="1"/>
  <c r="BX10" i="5" s="1"/>
  <c r="BY10" i="5" s="1"/>
  <c r="BZ10" i="5" s="1"/>
  <c r="CA10" i="5" s="1"/>
  <c r="CB10" i="5" s="1"/>
  <c r="CC10" i="5" s="1"/>
  <c r="CD10" i="5" s="1"/>
  <c r="CE10" i="5" s="1"/>
  <c r="CF10" i="5" s="1"/>
  <c r="CG10" i="5" s="1"/>
  <c r="CH10" i="5" s="1"/>
  <c r="CI10" i="5" s="1"/>
  <c r="CJ10" i="5" s="1"/>
  <c r="CK10" i="5" s="1"/>
  <c r="CL10" i="5" s="1"/>
  <c r="CM10" i="5" s="1"/>
  <c r="CN10" i="5" s="1"/>
  <c r="CO10" i="5" s="1"/>
  <c r="CP10" i="5" s="1"/>
  <c r="CQ10" i="5" s="1"/>
  <c r="CR10" i="5" s="1"/>
  <c r="CS10" i="5" s="1"/>
  <c r="CT10" i="5" s="1"/>
  <c r="CU10" i="5" s="1"/>
  <c r="CV10" i="5" s="1"/>
  <c r="CW10" i="5" s="1"/>
  <c r="CX10" i="5" s="1"/>
  <c r="CY10" i="5" s="1"/>
  <c r="CZ10" i="5" s="1"/>
  <c r="DA10" i="5" s="1"/>
  <c r="DB10" i="5" s="1"/>
  <c r="DC10" i="5" s="1"/>
  <c r="DD10" i="5" s="1"/>
  <c r="DE10" i="5" s="1"/>
  <c r="DF10" i="5" s="1"/>
  <c r="DG10" i="5" s="1"/>
  <c r="DH10" i="5" s="1"/>
  <c r="DI10" i="5" s="1"/>
  <c r="DJ10" i="5" s="1"/>
  <c r="DK10" i="5" s="1"/>
  <c r="DL10" i="5" s="1"/>
  <c r="DM10" i="5" s="1"/>
  <c r="DN10" i="5" s="1"/>
  <c r="DO10" i="5" s="1"/>
  <c r="DP10" i="5" s="1"/>
  <c r="DQ10" i="5" s="1"/>
  <c r="DR10" i="5" s="1"/>
  <c r="DS10" i="5" s="1"/>
  <c r="DT10" i="5" s="1"/>
  <c r="DU10" i="5" s="1"/>
  <c r="DV10" i="5" s="1"/>
  <c r="DW10" i="5" s="1"/>
  <c r="DX10" i="5" s="1"/>
  <c r="DY10" i="5" s="1"/>
  <c r="DZ10" i="5" s="1"/>
  <c r="EA10" i="5" s="1"/>
  <c r="EB10" i="5" s="1"/>
  <c r="EC10" i="5" s="1"/>
  <c r="ED10" i="5" s="1"/>
  <c r="EE10" i="5" s="1"/>
  <c r="EF10" i="5" s="1"/>
  <c r="EG10" i="5" s="1"/>
  <c r="EH10" i="5" s="1"/>
  <c r="EI10" i="5" s="1"/>
  <c r="EJ10" i="5" s="1"/>
  <c r="EK10" i="5" s="1"/>
  <c r="EL10" i="5" s="1"/>
  <c r="EM10" i="5" s="1"/>
  <c r="EN10" i="5" s="1"/>
  <c r="EO10" i="5" s="1"/>
  <c r="EP10" i="5" s="1"/>
  <c r="EQ10" i="5" s="1"/>
  <c r="ER10" i="5" s="1"/>
  <c r="ES10" i="5" s="1"/>
  <c r="ET10" i="5" s="1"/>
  <c r="EU10" i="5" s="1"/>
  <c r="EV10" i="5" s="1"/>
  <c r="EW10" i="5" s="1"/>
  <c r="EX10" i="5" s="1"/>
  <c r="EY10" i="5" s="1"/>
  <c r="EZ10" i="5" s="1"/>
  <c r="BO12" i="5"/>
  <c r="BP12" i="5" s="1"/>
  <c r="BQ12" i="5" s="1"/>
  <c r="BR12" i="5" s="1"/>
  <c r="BS12" i="5" s="1"/>
  <c r="BT12" i="5" s="1"/>
  <c r="BU12" i="5" s="1"/>
  <c r="BV12" i="5" s="1"/>
  <c r="BW12" i="5" s="1"/>
  <c r="BX12" i="5" s="1"/>
  <c r="BY12" i="5" s="1"/>
  <c r="BZ12" i="5" s="1"/>
  <c r="CA12" i="5" s="1"/>
  <c r="CB12" i="5" s="1"/>
  <c r="CC12" i="5" s="1"/>
  <c r="CD12" i="5" s="1"/>
  <c r="CE12" i="5" s="1"/>
  <c r="CF12" i="5" s="1"/>
  <c r="CG12" i="5" s="1"/>
  <c r="CH12" i="5" s="1"/>
  <c r="CI12" i="5" s="1"/>
  <c r="CJ12" i="5" s="1"/>
  <c r="CK12" i="5" s="1"/>
  <c r="CL12" i="5" s="1"/>
  <c r="CM12" i="5" s="1"/>
  <c r="CN12" i="5" s="1"/>
  <c r="CO12" i="5" s="1"/>
  <c r="CP12" i="5" s="1"/>
  <c r="CQ12" i="5" s="1"/>
  <c r="CR12" i="5" s="1"/>
  <c r="CS12" i="5" s="1"/>
  <c r="CT12" i="5" s="1"/>
  <c r="CU12" i="5" s="1"/>
  <c r="CV12" i="5" s="1"/>
  <c r="CW12" i="5" s="1"/>
  <c r="CX12" i="5" s="1"/>
  <c r="CY12" i="5" s="1"/>
  <c r="CZ12" i="5" s="1"/>
  <c r="DA12" i="5" s="1"/>
  <c r="DB12" i="5" s="1"/>
  <c r="DC12" i="5" s="1"/>
  <c r="DD12" i="5" s="1"/>
  <c r="DE12" i="5" s="1"/>
  <c r="DF12" i="5" s="1"/>
  <c r="DG12" i="5" s="1"/>
  <c r="DH12" i="5" s="1"/>
  <c r="DI12" i="5" s="1"/>
  <c r="DJ12" i="5" s="1"/>
  <c r="DK12" i="5" s="1"/>
  <c r="DL12" i="5" s="1"/>
  <c r="DM12" i="5" s="1"/>
  <c r="DN12" i="5" s="1"/>
  <c r="DO12" i="5" s="1"/>
  <c r="DP12" i="5" s="1"/>
  <c r="DQ12" i="5" s="1"/>
  <c r="DR12" i="5" s="1"/>
  <c r="DS12" i="5" s="1"/>
  <c r="DT12" i="5" s="1"/>
  <c r="DU12" i="5" s="1"/>
  <c r="DV12" i="5" s="1"/>
  <c r="DW12" i="5" s="1"/>
  <c r="DX12" i="5" s="1"/>
  <c r="DY12" i="5" s="1"/>
  <c r="DZ12" i="5" s="1"/>
  <c r="EA12" i="5" s="1"/>
  <c r="EB12" i="5" s="1"/>
  <c r="EC12" i="5" s="1"/>
  <c r="ED12" i="5" s="1"/>
  <c r="EE12" i="5" s="1"/>
  <c r="EF12" i="5" s="1"/>
  <c r="EG12" i="5" s="1"/>
  <c r="EH12" i="5" s="1"/>
  <c r="EI12" i="5" s="1"/>
  <c r="EJ12" i="5" s="1"/>
  <c r="EK12" i="5" s="1"/>
  <c r="EL12" i="5" s="1"/>
  <c r="EM12" i="5" s="1"/>
  <c r="EN12" i="5" s="1"/>
  <c r="EO12" i="5" s="1"/>
  <c r="EP12" i="5" s="1"/>
  <c r="EQ12" i="5" s="1"/>
  <c r="ER12" i="5" s="1"/>
  <c r="ES12" i="5" s="1"/>
  <c r="ET12" i="5" s="1"/>
  <c r="EU12" i="5" s="1"/>
  <c r="EV12" i="5" s="1"/>
  <c r="EW12" i="5" s="1"/>
  <c r="EX12" i="5" s="1"/>
  <c r="EY12" i="5" s="1"/>
  <c r="EZ12" i="5" s="1"/>
  <c r="BF2" i="5"/>
  <c r="BG2" i="5" s="1"/>
  <c r="BH2" i="5" s="1"/>
  <c r="BI2" i="5" s="1"/>
  <c r="BJ2" i="5" s="1"/>
  <c r="BK2" i="5" s="1"/>
  <c r="BL2" i="5" s="1"/>
  <c r="L4" i="5"/>
  <c r="L12" i="5" l="1"/>
  <c r="L10" i="5"/>
  <c r="L7" i="5"/>
  <c r="L3" i="5"/>
  <c r="S2" i="5"/>
  <c r="T2" i="5" s="1"/>
  <c r="U2" i="5" s="1"/>
  <c r="V2" i="5" s="1"/>
  <c r="W2" i="5" s="1"/>
  <c r="X2" i="5" s="1"/>
  <c r="Y2" i="5" s="1"/>
  <c r="Z2" i="5" s="1"/>
  <c r="AA2" i="5" s="1"/>
  <c r="AB2" i="5" s="1"/>
  <c r="AC2" i="5" s="1"/>
  <c r="AD2" i="5" s="1"/>
  <c r="AE2" i="5" s="1"/>
  <c r="I13" i="5" l="1" a="1"/>
  <c r="I13" i="5" s="1"/>
  <c r="I14" i="5" a="1"/>
  <c r="I14" i="5" s="1"/>
  <c r="I15" i="5" a="1"/>
  <c r="I15" i="5" s="1"/>
  <c r="I13" i="3" a="1"/>
  <c r="I13" i="3" s="1"/>
  <c r="I14" i="3" a="1"/>
  <c r="I14" i="3" s="1"/>
  <c r="I15" i="3" a="1"/>
  <c r="I15" i="3" s="1"/>
  <c r="I16" i="3" a="1"/>
  <c r="I16" i="3" s="1"/>
  <c r="I17" i="3" a="1"/>
  <c r="I17" i="3" s="1"/>
  <c r="I12" i="3" a="1"/>
  <c r="I12" i="3" s="1"/>
  <c r="I11" i="3" a="1"/>
  <c r="I11" i="3" s="1"/>
  <c r="I10" i="3" a="1"/>
  <c r="I10" i="3" s="1"/>
  <c r="I9" i="3" a="1"/>
  <c r="I9" i="3" s="1"/>
  <c r="I8" i="3" a="1"/>
  <c r="I8" i="3" s="1"/>
  <c r="I7" i="3" a="1"/>
  <c r="I7" i="3" s="1"/>
  <c r="I6" i="3" a="1"/>
  <c r="I6" i="3" s="1"/>
  <c r="I5" i="3" a="1"/>
  <c r="I5" i="3" s="1"/>
  <c r="I4" i="3" a="1"/>
  <c r="I4" i="3" s="1"/>
  <c r="I3" i="3" a="1"/>
  <c r="I3" i="3" s="1"/>
  <c r="I9" i="2" a="1"/>
  <c r="I9" i="2" s="1"/>
  <c r="I8" i="2" a="1"/>
  <c r="I8" i="2" s="1"/>
  <c r="I7" i="2" a="1"/>
  <c r="I7" i="2" s="1"/>
  <c r="I6" i="2" a="1"/>
  <c r="I6" i="2" s="1"/>
  <c r="I5" i="2" a="1"/>
  <c r="I5" i="2" s="1"/>
  <c r="I4" i="2" a="1"/>
  <c r="I4" i="2" s="1"/>
  <c r="I3" i="2" a="1"/>
  <c r="I3" i="2" s="1"/>
  <c r="I12" i="5" a="1"/>
  <c r="I12" i="5" s="1"/>
  <c r="I11" i="5" a="1"/>
  <c r="I11" i="5" s="1"/>
  <c r="I10" i="5" a="1"/>
  <c r="I10" i="5" s="1"/>
  <c r="I9" i="5" a="1"/>
  <c r="I9" i="5" s="1"/>
  <c r="I8" i="5" a="1"/>
  <c r="I8" i="5" s="1"/>
  <c r="I7" i="5" a="1"/>
  <c r="I7" i="5" s="1"/>
  <c r="I6" i="5" a="1"/>
  <c r="I6" i="5" s="1"/>
  <c r="I5" i="5" a="1"/>
  <c r="I5" i="5" s="1"/>
  <c r="I4" i="5" a="1"/>
  <c r="I4" i="5" s="1"/>
  <c r="I3" i="5" a="1"/>
  <c r="I3" i="5" s="1"/>
  <c r="C9" i="3" a="1"/>
  <c r="C9" i="3" s="1"/>
  <c r="C8" i="3" a="1"/>
  <c r="C8" i="3" s="1"/>
  <c r="C7" i="3" a="1"/>
  <c r="C7" i="3" s="1"/>
  <c r="C6" i="3" a="1"/>
  <c r="C6" i="3" s="1"/>
  <c r="C5" i="3" a="1"/>
  <c r="C5" i="3" s="1"/>
  <c r="C4" i="3" a="1"/>
  <c r="C4" i="3" s="1"/>
  <c r="C3" i="3" a="1"/>
  <c r="C3" i="3" s="1"/>
  <c r="C9" i="2" a="1"/>
  <c r="C9" i="2" s="1"/>
  <c r="C8" i="2" a="1"/>
  <c r="C8" i="2" s="1"/>
  <c r="C7" i="2" a="1"/>
  <c r="C7" i="2" s="1"/>
  <c r="C6" i="2" a="1"/>
  <c r="C6" i="2" s="1"/>
  <c r="C5" i="2" a="1"/>
  <c r="C5" i="2" s="1"/>
  <c r="C4" i="2" a="1"/>
  <c r="C4" i="2" s="1"/>
  <c r="C3" i="2" a="1"/>
  <c r="C3" i="2" s="1"/>
  <c r="C12" i="5" a="1"/>
  <c r="C12" i="5" s="1"/>
  <c r="C11" i="5" a="1"/>
  <c r="C11" i="5" s="1"/>
  <c r="C10" i="5" a="1"/>
  <c r="C10" i="5" s="1"/>
  <c r="C9" i="5" a="1"/>
  <c r="C9" i="5" s="1"/>
  <c r="C8" i="5" a="1"/>
  <c r="C8" i="5" s="1"/>
  <c r="C7" i="5" a="1"/>
  <c r="C7" i="5" s="1"/>
  <c r="C6" i="5" a="1"/>
  <c r="C6" i="5" s="1"/>
  <c r="C5" i="5" a="1"/>
  <c r="C5" i="5" s="1"/>
  <c r="C4" i="5" a="1"/>
  <c r="C4" i="5" s="1"/>
  <c r="C3" i="5" a="1"/>
  <c r="C3" i="5" s="1"/>
  <c r="I12" i="1" a="1"/>
  <c r="I12" i="1" s="1"/>
  <c r="I11" i="1" a="1"/>
  <c r="I11" i="1" s="1"/>
  <c r="I10" i="1" a="1"/>
  <c r="I10" i="1" s="1"/>
  <c r="I9" i="1" a="1"/>
  <c r="I9" i="1" s="1"/>
  <c r="I8" i="1" a="1"/>
  <c r="I8" i="1" s="1"/>
  <c r="I7" i="1" a="1"/>
  <c r="I7" i="1" s="1"/>
  <c r="I6" i="1" a="1"/>
  <c r="I6" i="1" s="1"/>
  <c r="I5" i="1" a="1"/>
  <c r="I5" i="1" s="1"/>
  <c r="I3" i="1" a="1"/>
  <c r="I3" i="1" s="1"/>
  <c r="I4" i="1" a="1"/>
  <c r="I4" i="1" s="1"/>
  <c r="G12" i="1" a="1"/>
  <c r="G12" i="1" s="1"/>
  <c r="F12" i="1" a="1"/>
  <c r="F12" i="1" s="1"/>
  <c r="E12" i="1" a="1"/>
  <c r="E12" i="1" s="1"/>
  <c r="G11" i="1" a="1"/>
  <c r="G11" i="1" s="1"/>
  <c r="F11" i="1" a="1"/>
  <c r="F11" i="1" s="1"/>
  <c r="E11" i="1" a="1"/>
  <c r="E11" i="1" s="1"/>
  <c r="G10" i="1" a="1"/>
  <c r="G10" i="1" s="1"/>
  <c r="F10" i="1" a="1"/>
  <c r="F10" i="1" s="1"/>
  <c r="E10" i="1" a="1"/>
  <c r="E10" i="1" s="1"/>
  <c r="G9" i="1" a="1"/>
  <c r="G9" i="1" s="1"/>
  <c r="F9" i="1" a="1"/>
  <c r="F9" i="1" s="1"/>
  <c r="E9" i="1" a="1"/>
  <c r="E9" i="1" s="1"/>
  <c r="G8" i="1" a="1"/>
  <c r="G8" i="1" s="1"/>
  <c r="F8" i="1" a="1"/>
  <c r="F8" i="1" s="1"/>
  <c r="E8" i="1" a="1"/>
  <c r="E8" i="1" s="1"/>
  <c r="G7" i="1" a="1"/>
  <c r="G7" i="1" s="1"/>
  <c r="F7" i="1" a="1"/>
  <c r="F7" i="1" s="1"/>
  <c r="E7" i="1" a="1"/>
  <c r="E7" i="1" s="1"/>
  <c r="G6" i="1" a="1"/>
  <c r="G6" i="1" s="1"/>
  <c r="F6" i="1" a="1"/>
  <c r="F6" i="1" s="1"/>
  <c r="E6" i="1" a="1"/>
  <c r="E6" i="1" s="1"/>
  <c r="G5" i="1" a="1"/>
  <c r="G5" i="1" s="1"/>
  <c r="F5" i="1" a="1"/>
  <c r="F5" i="1" s="1"/>
  <c r="E5" i="1" a="1"/>
  <c r="E5" i="1" s="1"/>
  <c r="G4" i="1" a="1"/>
  <c r="G4" i="1" s="1"/>
  <c r="F4" i="1" a="1"/>
  <c r="F4" i="1" s="1"/>
  <c r="E4" i="1" a="1"/>
  <c r="E4" i="1" s="1"/>
  <c r="C12" i="1" a="1"/>
  <c r="C12" i="1" s="1"/>
  <c r="C11" i="1" a="1"/>
  <c r="C11" i="1" s="1"/>
  <c r="C10" i="1" a="1"/>
  <c r="C10" i="1" s="1"/>
  <c r="C9" i="1" a="1"/>
  <c r="C9" i="1" s="1"/>
  <c r="C8" i="1" a="1"/>
  <c r="C8" i="1" s="1"/>
  <c r="C7" i="1" a="1"/>
  <c r="C7" i="1" s="1"/>
  <c r="C6" i="1" a="1"/>
  <c r="C6" i="1" s="1"/>
  <c r="C5" i="1" a="1"/>
  <c r="C5" i="1" s="1"/>
  <c r="C4" i="1" a="1"/>
  <c r="C4" i="1" s="1"/>
  <c r="C3" i="1" a="1"/>
  <c r="C3" i="1" s="1"/>
  <c r="D12" i="1" a="1"/>
  <c r="D12" i="1" s="1"/>
  <c r="D11" i="1" a="1"/>
  <c r="D11" i="1" s="1"/>
  <c r="D10" i="1" a="1"/>
  <c r="D10" i="1" s="1"/>
  <c r="D9" i="1" a="1"/>
  <c r="D9" i="1" s="1"/>
  <c r="D8" i="1" a="1"/>
  <c r="D8" i="1" s="1"/>
  <c r="D7" i="1" a="1"/>
  <c r="D7" i="1" s="1"/>
  <c r="D6" i="1" a="1"/>
  <c r="D6" i="1" s="1"/>
  <c r="D5" i="1" a="1"/>
  <c r="D5" i="1" s="1"/>
  <c r="D4" i="1" a="1"/>
  <c r="D4" i="1" s="1"/>
  <c r="G3" i="1" a="1"/>
  <c r="G3" i="1" s="1"/>
  <c r="F3" i="1" a="1"/>
  <c r="F3" i="1" s="1"/>
  <c r="E3" i="1" a="1"/>
  <c r="E3" i="1" s="1"/>
  <c r="G3" i="2" a="1"/>
  <c r="G3" i="2" s="1"/>
  <c r="F3" i="2" a="1"/>
  <c r="F3" i="2" s="1"/>
  <c r="E3" i="2" a="1"/>
  <c r="E3" i="2" s="1"/>
  <c r="G8" i="2" a="1"/>
  <c r="G8" i="2" s="1"/>
  <c r="F8" i="2" a="1"/>
  <c r="F8" i="2" s="1"/>
  <c r="E8" i="2" a="1"/>
  <c r="E8" i="2" s="1"/>
  <c r="G5" i="2" a="1"/>
  <c r="G5" i="2" s="1"/>
  <c r="F5" i="2" a="1"/>
  <c r="F5" i="2" s="1"/>
  <c r="E5" i="2" a="1"/>
  <c r="E5" i="2" s="1"/>
  <c r="G9" i="2" a="1"/>
  <c r="G9" i="2" s="1"/>
  <c r="F9" i="2" a="1"/>
  <c r="F9" i="2" s="1"/>
  <c r="E9" i="2" a="1"/>
  <c r="E9" i="2" s="1"/>
  <c r="G6" i="2" a="1"/>
  <c r="G6" i="2" s="1"/>
  <c r="F6" i="2" a="1"/>
  <c r="F6" i="2" s="1"/>
  <c r="E6" i="2" a="1"/>
  <c r="E6" i="2" s="1"/>
  <c r="G7" i="2" a="1"/>
  <c r="G7" i="2" s="1"/>
  <c r="F7" i="2" a="1"/>
  <c r="F7" i="2" s="1"/>
  <c r="E7" i="2" a="1"/>
  <c r="E7" i="2" s="1"/>
  <c r="G4" i="2" a="1"/>
  <c r="G4" i="2" s="1"/>
  <c r="F4" i="2" a="1"/>
  <c r="F4" i="2" s="1"/>
  <c r="E4" i="2" a="1"/>
  <c r="E4" i="2" s="1"/>
  <c r="D3" i="2" a="1"/>
  <c r="D3" i="2" s="1"/>
  <c r="D8" i="2" a="1"/>
  <c r="D8" i="2" s="1"/>
  <c r="D5" i="2" a="1"/>
  <c r="D5" i="2" s="1"/>
  <c r="D9" i="2" a="1"/>
  <c r="D9" i="2" s="1"/>
  <c r="D6" i="2" a="1"/>
  <c r="D6" i="2" s="1"/>
  <c r="D7" i="2" a="1"/>
  <c r="D7" i="2" s="1"/>
  <c r="D4" i="2" a="1"/>
  <c r="D4" i="2" s="1"/>
  <c r="H3" i="2" a="1"/>
  <c r="H3" i="2" s="1"/>
  <c r="H12" i="1" a="1"/>
  <c r="H12" i="1" s="1"/>
  <c r="H11" i="1" a="1"/>
  <c r="H11" i="1" s="1"/>
  <c r="H10" i="1" a="1"/>
  <c r="H10" i="1" s="1"/>
  <c r="H9" i="1" a="1"/>
  <c r="H9" i="1" s="1"/>
  <c r="H8" i="1" a="1"/>
  <c r="H8" i="1" s="1"/>
  <c r="H7" i="1" a="1"/>
  <c r="H7" i="1" s="1"/>
  <c r="H6" i="1" a="1"/>
  <c r="H6" i="1" s="1"/>
  <c r="H5" i="1" a="1"/>
  <c r="H5" i="1" s="1"/>
  <c r="H4" i="1" a="1"/>
  <c r="H4" i="1" s="1"/>
  <c r="H3" i="1" a="1"/>
  <c r="H3" i="1" s="1"/>
  <c r="H13" i="3" a="1"/>
  <c r="H13" i="3" s="1"/>
  <c r="H16" i="3" a="1"/>
  <c r="H16" i="3" s="1"/>
  <c r="H17" i="3" a="1"/>
  <c r="H17" i="3" s="1"/>
  <c r="H15" i="3" a="1"/>
  <c r="H15" i="3" s="1"/>
  <c r="H14" i="3" a="1"/>
  <c r="H14" i="3" s="1"/>
  <c r="H12" i="3" a="1"/>
  <c r="H12" i="3" s="1"/>
  <c r="H11" i="3" a="1"/>
  <c r="H11" i="3" s="1"/>
  <c r="H10" i="3" a="1"/>
  <c r="H10" i="3" s="1"/>
  <c r="H7" i="3" a="1"/>
  <c r="H7" i="3" s="1"/>
  <c r="H9" i="3" a="1"/>
  <c r="H9" i="3" s="1"/>
  <c r="H8" i="3" a="1"/>
  <c r="H8" i="3" s="1"/>
  <c r="H6" i="3" a="1"/>
  <c r="H6" i="3" s="1"/>
  <c r="H4" i="3" a="1"/>
  <c r="H4" i="3" s="1"/>
  <c r="H5" i="3" a="1"/>
  <c r="H5" i="3" s="1"/>
  <c r="H3" i="3" a="1"/>
  <c r="H3" i="3" s="1"/>
  <c r="H8" i="2" a="1"/>
  <c r="H8" i="2" s="1"/>
  <c r="H5" i="2" a="1"/>
  <c r="H5" i="2" s="1"/>
  <c r="H9" i="2" a="1"/>
  <c r="H9" i="2" s="1"/>
  <c r="H6" i="2" a="1"/>
  <c r="H6" i="2" s="1"/>
  <c r="H7" i="2" a="1"/>
  <c r="H7" i="2" s="1"/>
  <c r="H4" i="2" a="1"/>
  <c r="H4" i="2" s="1"/>
  <c r="H13" i="5" a="1"/>
  <c r="H13" i="5" s="1"/>
  <c r="H15" i="5" a="1"/>
  <c r="H15" i="5" s="1"/>
  <c r="H14" i="5" a="1"/>
  <c r="H14" i="5" s="1"/>
  <c r="H12" i="5" a="1"/>
  <c r="H12" i="5" s="1"/>
  <c r="H9" i="5" a="1"/>
  <c r="H9" i="5" s="1"/>
  <c r="H10" i="5" a="1"/>
  <c r="H10" i="5" s="1"/>
  <c r="H11" i="5" a="1"/>
  <c r="H11" i="5" s="1"/>
  <c r="H8" i="5" a="1"/>
  <c r="H8" i="5" s="1"/>
  <c r="H5" i="5" a="1"/>
  <c r="H5" i="5" s="1"/>
  <c r="H6" i="5" a="1"/>
  <c r="H6" i="5" s="1"/>
  <c r="H7" i="5" a="1"/>
  <c r="H7" i="5" s="1"/>
  <c r="H4" i="5" a="1"/>
  <c r="H4" i="5" s="1"/>
  <c r="H3" i="5" a="1"/>
  <c r="H3" i="5" s="1"/>
  <c r="D16" i="3" a="1"/>
  <c r="D16" i="3" s="1"/>
  <c r="D17" i="3" a="1"/>
  <c r="D17" i="3" s="1"/>
  <c r="D15" i="3" a="1"/>
  <c r="D15" i="3" s="1"/>
  <c r="D14" i="3" a="1"/>
  <c r="D14" i="3" s="1"/>
  <c r="D13" i="3" a="1"/>
  <c r="D13" i="3" s="1"/>
  <c r="D12" i="3" a="1"/>
  <c r="D12" i="3" s="1"/>
  <c r="D11" i="3" a="1"/>
  <c r="D11" i="3" s="1"/>
  <c r="D10" i="3" a="1"/>
  <c r="D10" i="3" s="1"/>
  <c r="D7" i="3" a="1"/>
  <c r="D7" i="3" s="1"/>
  <c r="D9" i="3" a="1"/>
  <c r="D9" i="3" s="1"/>
  <c r="D8" i="3" a="1"/>
  <c r="D8" i="3" s="1"/>
  <c r="D6" i="3" a="1"/>
  <c r="D6" i="3" s="1"/>
  <c r="D4" i="3" a="1"/>
  <c r="D4" i="3" s="1"/>
  <c r="D5" i="3" a="1"/>
  <c r="D5" i="3" s="1"/>
  <c r="D3" i="3" a="1"/>
  <c r="D3" i="3" s="1"/>
  <c r="E17" i="3" a="1"/>
  <c r="E17" i="3" s="1"/>
  <c r="F17" i="3" a="1"/>
  <c r="F17" i="3" s="1"/>
  <c r="G17" i="3" a="1"/>
  <c r="G17" i="3" s="1"/>
  <c r="E16" i="3" a="1"/>
  <c r="E16" i="3" s="1"/>
  <c r="F16" i="3" a="1"/>
  <c r="F16" i="3" s="1"/>
  <c r="G16" i="3" a="1"/>
  <c r="G16" i="3" s="1"/>
  <c r="G15" i="3" a="1"/>
  <c r="G15" i="3" s="1"/>
  <c r="F15" i="3" a="1"/>
  <c r="F15" i="3" s="1"/>
  <c r="E15" i="3" a="1"/>
  <c r="E15" i="3" s="1"/>
  <c r="G14" i="3" a="1"/>
  <c r="G14" i="3" s="1"/>
  <c r="F14" i="3" a="1"/>
  <c r="F14" i="3" s="1"/>
  <c r="E14" i="3" a="1"/>
  <c r="E14" i="3" s="1"/>
  <c r="G13" i="3" a="1"/>
  <c r="G13" i="3" s="1"/>
  <c r="F13" i="3" a="1"/>
  <c r="F13" i="3" s="1"/>
  <c r="E13" i="3" a="1"/>
  <c r="E13" i="3" s="1"/>
  <c r="G12" i="3" a="1"/>
  <c r="G12" i="3" s="1"/>
  <c r="F12" i="3" a="1"/>
  <c r="F12" i="3" s="1"/>
  <c r="E12" i="3" a="1"/>
  <c r="E12" i="3" s="1"/>
  <c r="G11" i="3" a="1"/>
  <c r="G11" i="3" s="1"/>
  <c r="F11" i="3" a="1"/>
  <c r="F11" i="3" s="1"/>
  <c r="E11" i="3" a="1"/>
  <c r="E11" i="3" s="1"/>
  <c r="G10" i="3" a="1"/>
  <c r="G10" i="3" s="1"/>
  <c r="F10" i="3" a="1"/>
  <c r="F10" i="3" s="1"/>
  <c r="E10" i="3" a="1"/>
  <c r="E10" i="3" s="1"/>
  <c r="G7" i="3" a="1"/>
  <c r="G7" i="3" s="1"/>
  <c r="F7" i="3" a="1"/>
  <c r="F7" i="3" s="1"/>
  <c r="E7" i="3" a="1"/>
  <c r="E7" i="3" s="1"/>
  <c r="G9" i="3" a="1"/>
  <c r="G9" i="3" s="1"/>
  <c r="F9" i="3" a="1"/>
  <c r="F9" i="3" s="1"/>
  <c r="E9" i="3" a="1"/>
  <c r="E9" i="3" s="1"/>
  <c r="G8" i="3" a="1"/>
  <c r="G8" i="3" s="1"/>
  <c r="F8" i="3" a="1"/>
  <c r="F8" i="3" s="1"/>
  <c r="E8" i="3" a="1"/>
  <c r="E8" i="3" s="1"/>
  <c r="G6" i="3" a="1"/>
  <c r="G6" i="3" s="1"/>
  <c r="F6" i="3" a="1"/>
  <c r="F6" i="3" s="1"/>
  <c r="E6" i="3" a="1"/>
  <c r="E6" i="3" s="1"/>
  <c r="G4" i="3" a="1"/>
  <c r="G4" i="3" s="1"/>
  <c r="F4" i="3" a="1"/>
  <c r="F4" i="3" s="1"/>
  <c r="E4" i="3" a="1"/>
  <c r="E4" i="3" s="1"/>
  <c r="G5" i="3" a="1"/>
  <c r="G5" i="3" s="1"/>
  <c r="F5" i="3" a="1"/>
  <c r="F5" i="3" s="1"/>
  <c r="E5" i="3" a="1"/>
  <c r="E5" i="3" s="1"/>
  <c r="G3" i="3" a="1"/>
  <c r="G3" i="3" s="1"/>
  <c r="F3" i="3" a="1"/>
  <c r="F3" i="3" s="1"/>
  <c r="E3" i="3" a="1"/>
  <c r="E3" i="3" s="1"/>
  <c r="G13" i="5" l="1" a="1"/>
  <c r="G13" i="5" s="1"/>
  <c r="F13" i="5" a="1"/>
  <c r="F13" i="5" s="1"/>
  <c r="E13" i="5" a="1"/>
  <c r="E13" i="5" s="1"/>
  <c r="D13" i="5" a="1"/>
  <c r="D13" i="5" s="1"/>
  <c r="G15" i="5" a="1"/>
  <c r="G15" i="5" s="1"/>
  <c r="F15" i="5" a="1"/>
  <c r="F15" i="5" s="1"/>
  <c r="E15" i="5" a="1"/>
  <c r="E15" i="5" s="1"/>
  <c r="D15" i="5" a="1"/>
  <c r="D15" i="5" s="1"/>
  <c r="G14" i="5" a="1"/>
  <c r="G14" i="5" s="1"/>
  <c r="F14" i="5" a="1"/>
  <c r="F14" i="5" s="1"/>
  <c r="E14" i="5" a="1"/>
  <c r="E14" i="5" s="1"/>
  <c r="D14" i="5" a="1"/>
  <c r="D14" i="5" s="1"/>
  <c r="G12" i="5" a="1"/>
  <c r="G12" i="5" s="1"/>
  <c r="M12" i="5" s="1"/>
  <c r="F12" i="5" a="1"/>
  <c r="F12" i="5" s="1"/>
  <c r="E12" i="5" a="1"/>
  <c r="E12" i="5" s="1"/>
  <c r="G9" i="5" a="1"/>
  <c r="G9" i="5" s="1"/>
  <c r="F9" i="5" a="1"/>
  <c r="F9" i="5" s="1"/>
  <c r="E9" i="5" a="1"/>
  <c r="E9" i="5" s="1"/>
  <c r="G10" i="5" a="1"/>
  <c r="G10" i="5" s="1"/>
  <c r="M10" i="5" s="1"/>
  <c r="F10" i="5" a="1"/>
  <c r="F10" i="5" s="1"/>
  <c r="E10" i="5" a="1"/>
  <c r="E10" i="5" s="1"/>
  <c r="G11" i="5" a="1"/>
  <c r="G11" i="5" s="1"/>
  <c r="F11" i="5" a="1"/>
  <c r="F11" i="5" s="1"/>
  <c r="E11" i="5" a="1"/>
  <c r="E11" i="5" s="1"/>
  <c r="G8" i="5" a="1"/>
  <c r="G8" i="5" s="1"/>
  <c r="F8" i="5" a="1"/>
  <c r="F8" i="5" s="1"/>
  <c r="E8" i="5" a="1"/>
  <c r="E8" i="5" s="1"/>
  <c r="G5" i="5" a="1"/>
  <c r="G5" i="5" s="1"/>
  <c r="F5" i="5" a="1"/>
  <c r="F5" i="5" s="1"/>
  <c r="E5" i="5" a="1"/>
  <c r="E5" i="5" s="1"/>
  <c r="G6" i="5" a="1"/>
  <c r="G6" i="5" s="1"/>
  <c r="F6" i="5" a="1"/>
  <c r="F6" i="5" s="1"/>
  <c r="E6" i="5" a="1"/>
  <c r="E6" i="5" s="1"/>
  <c r="G7" i="5" a="1"/>
  <c r="G7" i="5" s="1"/>
  <c r="M7" i="5" s="1"/>
  <c r="F7" i="5" a="1"/>
  <c r="F7" i="5" s="1"/>
  <c r="E7" i="5" a="1"/>
  <c r="E7" i="5" s="1"/>
  <c r="G4" i="5" a="1"/>
  <c r="G4" i="5" s="1"/>
  <c r="M4" i="5" s="1"/>
  <c r="F4" i="5" a="1"/>
  <c r="F4" i="5" s="1"/>
  <c r="E4" i="5" a="1"/>
  <c r="E4" i="5" s="1"/>
  <c r="G3" i="5" a="1"/>
  <c r="G3" i="5" s="1"/>
  <c r="M3" i="5" s="1"/>
  <c r="F3" i="5" a="1"/>
  <c r="F3" i="5" s="1"/>
  <c r="E3" i="5" a="1"/>
  <c r="E3" i="5" s="1"/>
  <c r="D8" i="5" a="1"/>
  <c r="D8" i="5" s="1"/>
  <c r="D12" i="5" a="1"/>
  <c r="D12" i="5" s="1"/>
  <c r="D9" i="5" a="1"/>
  <c r="D9" i="5" s="1"/>
  <c r="D10" i="5" a="1"/>
  <c r="D10" i="5" s="1"/>
  <c r="D11" i="5" a="1"/>
  <c r="D11" i="5" s="1"/>
  <c r="D5" i="5" a="1"/>
  <c r="D5" i="5" s="1"/>
  <c r="D6" i="5" a="1"/>
  <c r="D6" i="5" s="1"/>
  <c r="D7" i="5" a="1"/>
  <c r="D7" i="5" s="1"/>
  <c r="D4" i="5" a="1"/>
  <c r="D4" i="5" s="1"/>
  <c r="D3" i="5" a="1"/>
  <c r="D3"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AE12" authorId="0" shapeId="0" xr:uid="{E62C74E1-9AF6-4819-A4A3-5C32FAE3D487}">
      <text>
        <r>
          <rPr>
            <b/>
            <sz val="9"/>
            <color indexed="81"/>
            <rFont val="Tahoma"/>
            <family val="2"/>
          </rPr>
          <t>William:</t>
        </r>
        <r>
          <rPr>
            <sz val="9"/>
            <color indexed="81"/>
            <rFont val="Tahoma"/>
            <family val="2"/>
          </rPr>
          <t xml:space="preserve">
TTM Value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5">
    <bk>
      <extLst>
        <ext uri="{3e2802c4-a4d2-4d8b-9148-e3be6c30e623}">
          <xlrd:rvb i="2"/>
        </ext>
      </extLst>
    </bk>
    <bk>
      <extLst>
        <ext uri="{3e2802c4-a4d2-4d8b-9148-e3be6c30e623}">
          <xlrd:rvb i="5"/>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4"/>
        </ext>
      </extLst>
    </bk>
    <bk>
      <extLst>
        <ext uri="{3e2802c4-a4d2-4d8b-9148-e3be6c30e623}">
          <xlrd:rvb i="57"/>
        </ext>
      </extLst>
    </bk>
    <bk>
      <extLst>
        <ext uri="{3e2802c4-a4d2-4d8b-9148-e3be6c30e623}">
          <xlrd:rvb i="58"/>
        </ext>
      </extLst>
    </bk>
    <bk>
      <extLst>
        <ext uri="{3e2802c4-a4d2-4d8b-9148-e3be6c30e623}">
          <xlrd:rvb i="61"/>
        </ext>
      </extLst>
    </bk>
    <bk>
      <extLst>
        <ext uri="{3e2802c4-a4d2-4d8b-9148-e3be6c30e623}">
          <xlrd:rvb i="64"/>
        </ext>
      </extLst>
    </bk>
    <bk>
      <extLst>
        <ext uri="{3e2802c4-a4d2-4d8b-9148-e3be6c30e623}">
          <xlrd:rvb i="67"/>
        </ext>
      </extLst>
    </bk>
    <bk>
      <extLst>
        <ext uri="{3e2802c4-a4d2-4d8b-9148-e3be6c30e623}">
          <xlrd:rvb i="70"/>
        </ext>
      </extLst>
    </bk>
    <bk>
      <extLst>
        <ext uri="{3e2802c4-a4d2-4d8b-9148-e3be6c30e623}">
          <xlrd:rvb i="73"/>
        </ext>
      </extLst>
    </bk>
    <bk>
      <extLst>
        <ext uri="{3e2802c4-a4d2-4d8b-9148-e3be6c30e623}">
          <xlrd:rvb i="76"/>
        </ext>
      </extLst>
    </bk>
    <bk>
      <extLst>
        <ext uri="{3e2802c4-a4d2-4d8b-9148-e3be6c30e623}">
          <xlrd:rvb i="79"/>
        </ext>
      </extLst>
    </bk>
    <bk>
      <extLst>
        <ext uri="{3e2802c4-a4d2-4d8b-9148-e3be6c30e623}">
          <xlrd:rvb i="82"/>
        </ext>
      </extLst>
    </bk>
    <bk>
      <extLst>
        <ext uri="{3e2802c4-a4d2-4d8b-9148-e3be6c30e623}">
          <xlrd:rvb i="85"/>
        </ext>
      </extLst>
    </bk>
    <bk>
      <extLst>
        <ext uri="{3e2802c4-a4d2-4d8b-9148-e3be6c30e623}">
          <xlrd:rvb i="88"/>
        </ext>
      </extLst>
    </bk>
    <bk>
      <extLst>
        <ext uri="{3e2802c4-a4d2-4d8b-9148-e3be6c30e623}">
          <xlrd:rvb i="91"/>
        </ext>
      </extLst>
    </bk>
    <bk>
      <extLst>
        <ext uri="{3e2802c4-a4d2-4d8b-9148-e3be6c30e623}">
          <xlrd:rvb i="94"/>
        </ext>
      </extLst>
    </bk>
    <bk>
      <extLst>
        <ext uri="{3e2802c4-a4d2-4d8b-9148-e3be6c30e623}">
          <xlrd:rvb i="97"/>
        </ext>
      </extLst>
    </bk>
    <bk>
      <extLst>
        <ext uri="{3e2802c4-a4d2-4d8b-9148-e3be6c30e623}">
          <xlrd:rvb i="100"/>
        </ext>
      </extLst>
    </bk>
    <bk>
      <extLst>
        <ext uri="{3e2802c4-a4d2-4d8b-9148-e3be6c30e623}">
          <xlrd:rvb i="103"/>
        </ext>
      </extLst>
    </bk>
    <bk>
      <extLst>
        <ext uri="{3e2802c4-a4d2-4d8b-9148-e3be6c30e623}">
          <xlrd:rvb i="106"/>
        </ext>
      </extLst>
    </bk>
    <bk>
      <extLst>
        <ext uri="{3e2802c4-a4d2-4d8b-9148-e3be6c30e623}">
          <xlrd:rvb i="109"/>
        </ext>
      </extLst>
    </bk>
    <bk>
      <extLst>
        <ext uri="{3e2802c4-a4d2-4d8b-9148-e3be6c30e623}">
          <xlrd:rvb i="112"/>
        </ext>
      </extLst>
    </bk>
    <bk>
      <extLst>
        <ext uri="{3e2802c4-a4d2-4d8b-9148-e3be6c30e623}">
          <xlrd:rvb i="118"/>
        </ext>
      </extLst>
    </bk>
    <bk>
      <extLst>
        <ext uri="{3e2802c4-a4d2-4d8b-9148-e3be6c30e623}">
          <xlrd:rvb i="121"/>
        </ext>
      </extLst>
    </bk>
    <bk>
      <extLst>
        <ext uri="{3e2802c4-a4d2-4d8b-9148-e3be6c30e623}">
          <xlrd:rvb i="124"/>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4"/>
        </ext>
      </extLst>
    </bk>
  </futureMetadata>
  <cellMetadata count="1">
    <bk>
      <rc t="1" v="0"/>
    </bk>
  </cellMetadata>
  <valueMetadata count="45">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valueMetadata>
</metadata>
</file>

<file path=xl/sharedStrings.xml><?xml version="1.0" encoding="utf-8"?>
<sst xmlns="http://schemas.openxmlformats.org/spreadsheetml/2006/main" count="75" uniqueCount="30">
  <si>
    <t>Name</t>
  </si>
  <si>
    <t>Ticker</t>
  </si>
  <si>
    <t>Price</t>
  </si>
  <si>
    <t>S/O</t>
  </si>
  <si>
    <t>MC (m)</t>
  </si>
  <si>
    <t>Enterprise Cloud</t>
  </si>
  <si>
    <t xml:space="preserve">Cloud computing for enterprises. </t>
  </si>
  <si>
    <t>Semiconductors</t>
  </si>
  <si>
    <t>Companies involved in the manufacturing of semiconductors</t>
  </si>
  <si>
    <t>Networking</t>
  </si>
  <si>
    <t xml:space="preserve">Companies involved in internet networking. </t>
  </si>
  <si>
    <t>Electronics-Computers</t>
  </si>
  <si>
    <t xml:space="preserve">Companies that manufacture computers and general electrical hardware. </t>
  </si>
  <si>
    <t>Main</t>
  </si>
  <si>
    <t>P/E</t>
  </si>
  <si>
    <t>AAPL</t>
  </si>
  <si>
    <t>x</t>
  </si>
  <si>
    <t>Currency</t>
  </si>
  <si>
    <t>-</t>
  </si>
  <si>
    <t>Avg Growth</t>
  </si>
  <si>
    <t>Manual</t>
  </si>
  <si>
    <t>Automated</t>
  </si>
  <si>
    <t>Forecast</t>
  </si>
  <si>
    <t>Revenue</t>
  </si>
  <si>
    <t>Maturity</t>
  </si>
  <si>
    <t>Discount</t>
  </si>
  <si>
    <t>NPV</t>
  </si>
  <si>
    <t>Forecast Growth</t>
  </si>
  <si>
    <t>DCF</t>
  </si>
  <si>
    <t>Forecast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</si>
</sst>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_([$$-409]* #,##0.00_);_([$$-409]* \(#,##0.00\);_([$$-409]* &quot;-&quot;??_);_(@_)"/>
    <numFmt numFmtId="165" formatCode="_([$$-409]* #,##0_);_([$$-409]* \(#,##0\);_([$$-409]* &quot;-&quot;_);_(@_)"/>
  </numFmts>
  <fonts count="10"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i/>
      <u/>
      <sz val="11"/>
      <color theme="1"/>
      <name val="Calibri"/>
      <family val="2"/>
      <scheme val="minor"/>
    </font>
    <font>
      <sz val="11"/>
      <color rgb="FF000000"/>
      <name val="Calibri"/>
      <family val="2"/>
      <scheme val="minor"/>
    </font>
    <font>
      <sz val="11"/>
      <color rgb="FF000000"/>
      <name val="Aptos Narrow"/>
      <family val="2"/>
    </font>
    <font>
      <b/>
      <u/>
      <sz val="11"/>
      <color theme="10"/>
      <name val="Calibri"/>
      <family val="2"/>
      <scheme val="minor"/>
    </font>
    <font>
      <sz val="9"/>
      <color indexed="81"/>
      <name val="Tahoma"/>
      <family val="2"/>
    </font>
    <font>
      <b/>
      <sz val="9"/>
      <color indexed="81"/>
      <name val="Tahoma"/>
      <family val="2"/>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9" tint="0.39997558519241921"/>
        <bgColor indexed="64"/>
      </patternFill>
    </fill>
  </fills>
  <borders count="2">
    <border>
      <left/>
      <right/>
      <top/>
      <bottom/>
      <diagonal/>
    </border>
    <border>
      <left style="thin">
        <color indexed="64"/>
      </left>
      <right/>
      <top/>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164" fontId="0" fillId="0" borderId="0" xfId="0" applyNumberFormat="1"/>
    <xf numFmtId="165" fontId="0" fillId="0" borderId="0" xfId="0" applyNumberFormat="1"/>
    <xf numFmtId="3" fontId="0" fillId="0" borderId="0" xfId="0" applyNumberFormat="1"/>
    <xf numFmtId="0" fontId="2" fillId="0" borderId="0" xfId="1"/>
    <xf numFmtId="0" fontId="1" fillId="0" borderId="0" xfId="0" applyFont="1"/>
    <xf numFmtId="4" fontId="0" fillId="0" borderId="0" xfId="0" applyNumberFormat="1"/>
    <xf numFmtId="0" fontId="3" fillId="0" borderId="0" xfId="1" applyFont="1"/>
    <xf numFmtId="0" fontId="4" fillId="2" borderId="0" xfId="0" applyFont="1" applyFill="1"/>
    <xf numFmtId="3" fontId="0" fillId="0" borderId="0" xfId="0" applyNumberFormat="1" applyFont="1"/>
    <xf numFmtId="3" fontId="5" fillId="0" borderId="0" xfId="0" applyNumberFormat="1" applyFont="1"/>
    <xf numFmtId="3" fontId="6" fillId="0" borderId="0" xfId="0" applyNumberFormat="1" applyFont="1"/>
    <xf numFmtId="9" fontId="0" fillId="0" borderId="0" xfId="0" applyNumberFormat="1"/>
    <xf numFmtId="9" fontId="0" fillId="0" borderId="0" xfId="0" applyNumberFormat="1" applyFont="1"/>
    <xf numFmtId="0" fontId="7" fillId="0" borderId="0" xfId="1" applyFont="1"/>
    <xf numFmtId="0" fontId="0" fillId="3" borderId="0" xfId="0" applyFill="1"/>
    <xf numFmtId="0" fontId="0" fillId="4" borderId="0" xfId="0" applyFill="1"/>
    <xf numFmtId="0" fontId="0" fillId="0" borderId="1" xfId="0" applyBorder="1"/>
    <xf numFmtId="9" fontId="0" fillId="0" borderId="1" xfId="0" applyNumberFormat="1" applyBorder="1"/>
    <xf numFmtId="0" fontId="0" fillId="3" borderId="1" xfId="0" applyFill="1" applyBorder="1"/>
    <xf numFmtId="0" fontId="0" fillId="0" borderId="0" xfId="0" applyFill="1" applyBorder="1"/>
    <xf numFmtId="8"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SupportingPropertyBagStructure" Target="richData/rdsupportingpropertybagstructure.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ichStyles" Target="richData/rich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Structure" Target="richData/rdrichvaluestructure.xml"/><Relationship Id="rId5" Type="http://schemas.openxmlformats.org/officeDocument/2006/relationships/worksheet" Target="worksheets/sheet5.xml"/><Relationship Id="rId15" Type="http://schemas.microsoft.com/office/2017/06/relationships/rdRichValueTypes" Target="richData/rdRichValueTypes.xml"/><Relationship Id="rId10"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dSupportingPropertyBag" Target="richData/rdsupportingpropertybag.xml"/></Relationships>
</file>

<file path=xl/drawings/drawing1.xml><?xml version="1.0" encoding="utf-8"?>
<xdr:wsDr xmlns:xdr="http://schemas.openxmlformats.org/drawingml/2006/spreadsheetDrawing" xmlns:a="http://schemas.openxmlformats.org/drawingml/2006/main">
  <xdr:twoCellAnchor>
    <xdr:from>
      <xdr:col>31</xdr:col>
      <xdr:colOff>1067</xdr:colOff>
      <xdr:row>0</xdr:row>
      <xdr:rowOff>0</xdr:rowOff>
    </xdr:from>
    <xdr:to>
      <xdr:col>31</xdr:col>
      <xdr:colOff>24012</xdr:colOff>
      <xdr:row>72</xdr:row>
      <xdr:rowOff>45357</xdr:rowOff>
    </xdr:to>
    <xdr:cxnSp macro="">
      <xdr:nvCxnSpPr>
        <xdr:cNvPr id="3" name="Straight Connector 2">
          <a:extLst>
            <a:ext uri="{FF2B5EF4-FFF2-40B4-BE49-F238E27FC236}">
              <a16:creationId xmlns:a16="http://schemas.microsoft.com/office/drawing/2014/main" id="{52E2BC3E-EDE1-78C8-CB4F-1483CE302918}"/>
            </a:ext>
          </a:extLst>
        </xdr:cNvPr>
        <xdr:cNvCxnSpPr/>
      </xdr:nvCxnSpPr>
      <xdr:spPr>
        <a:xfrm>
          <a:off x="18199420" y="0"/>
          <a:ext cx="22945" cy="162938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609174</xdr:colOff>
      <xdr:row>0</xdr:row>
      <xdr:rowOff>0</xdr:rowOff>
    </xdr:from>
    <xdr:to>
      <xdr:col>47</xdr:col>
      <xdr:colOff>19530</xdr:colOff>
      <xdr:row>72</xdr:row>
      <xdr:rowOff>45357</xdr:rowOff>
    </xdr:to>
    <xdr:cxnSp macro="">
      <xdr:nvCxnSpPr>
        <xdr:cNvPr id="4" name="Straight Connector 3">
          <a:extLst>
            <a:ext uri="{FF2B5EF4-FFF2-40B4-BE49-F238E27FC236}">
              <a16:creationId xmlns:a16="http://schemas.microsoft.com/office/drawing/2014/main" id="{CDA5E14A-94C0-4DA2-85B9-6D06192F76F7}"/>
            </a:ext>
          </a:extLst>
        </xdr:cNvPr>
        <xdr:cNvCxnSpPr/>
      </xdr:nvCxnSpPr>
      <xdr:spPr>
        <a:xfrm>
          <a:off x="27996350" y="0"/>
          <a:ext cx="22945" cy="1498653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1</xdr:colOff>
      <xdr:row>0</xdr:row>
      <xdr:rowOff>0</xdr:rowOff>
    </xdr:from>
    <xdr:to>
      <xdr:col>49</xdr:col>
      <xdr:colOff>22946</xdr:colOff>
      <xdr:row>72</xdr:row>
      <xdr:rowOff>45357</xdr:rowOff>
    </xdr:to>
    <xdr:cxnSp macro="">
      <xdr:nvCxnSpPr>
        <xdr:cNvPr id="5" name="Straight Connector 4">
          <a:extLst>
            <a:ext uri="{FF2B5EF4-FFF2-40B4-BE49-F238E27FC236}">
              <a16:creationId xmlns:a16="http://schemas.microsoft.com/office/drawing/2014/main" id="{A2806C5D-3DC6-44BD-8919-EBBA7378A144}"/>
            </a:ext>
          </a:extLst>
        </xdr:cNvPr>
        <xdr:cNvCxnSpPr/>
      </xdr:nvCxnSpPr>
      <xdr:spPr>
        <a:xfrm>
          <a:off x="29224942" y="0"/>
          <a:ext cx="22945" cy="1498653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57</xdr:col>
      <xdr:colOff>0</xdr:colOff>
      <xdr:row>0</xdr:row>
      <xdr:rowOff>0</xdr:rowOff>
    </xdr:from>
    <xdr:to>
      <xdr:col>57</xdr:col>
      <xdr:colOff>22945</xdr:colOff>
      <xdr:row>72</xdr:row>
      <xdr:rowOff>45357</xdr:rowOff>
    </xdr:to>
    <xdr:cxnSp macro="">
      <xdr:nvCxnSpPr>
        <xdr:cNvPr id="7" name="Straight Connector 6">
          <a:extLst>
            <a:ext uri="{FF2B5EF4-FFF2-40B4-BE49-F238E27FC236}">
              <a16:creationId xmlns:a16="http://schemas.microsoft.com/office/drawing/2014/main" id="{5A40F6D7-9DA4-455F-9534-451A185F100B}"/>
            </a:ext>
          </a:extLst>
        </xdr:cNvPr>
        <xdr:cNvCxnSpPr/>
      </xdr:nvCxnSpPr>
      <xdr:spPr>
        <a:xfrm>
          <a:off x="39638941" y="0"/>
          <a:ext cx="22945" cy="1498653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612588</xdr:colOff>
      <xdr:row>0</xdr:row>
      <xdr:rowOff>0</xdr:rowOff>
    </xdr:from>
    <xdr:to>
      <xdr:col>64</xdr:col>
      <xdr:colOff>22944</xdr:colOff>
      <xdr:row>72</xdr:row>
      <xdr:rowOff>45357</xdr:rowOff>
    </xdr:to>
    <xdr:cxnSp macro="">
      <xdr:nvCxnSpPr>
        <xdr:cNvPr id="8" name="Straight Connector 7">
          <a:extLst>
            <a:ext uri="{FF2B5EF4-FFF2-40B4-BE49-F238E27FC236}">
              <a16:creationId xmlns:a16="http://schemas.microsoft.com/office/drawing/2014/main" id="{221B098F-767A-409E-9E84-D287245199A2}"/>
            </a:ext>
          </a:extLst>
        </xdr:cNvPr>
        <xdr:cNvCxnSpPr/>
      </xdr:nvCxnSpPr>
      <xdr:spPr>
        <a:xfrm>
          <a:off x="42604764" y="0"/>
          <a:ext cx="22945" cy="1498653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45">
  <rv s="0">
    <v>https://www.bing.com/financeapi/forcetrigger?t=a1mou2&amp;q=XNAS%3aAAPL&amp;form=skydnc</v>
    <v>Learn more on Bing</v>
  </rv>
  <rv s="1">
    <v>en-US</v>
    <v>a1mou2</v>
    <v>268435456</v>
    <v>1</v>
    <v>Powered by Refinitiv</v>
    <v>0</v>
    <v>APPLE INC. (XNAS:AAPL)</v>
    <v>2</v>
    <v>3</v>
    <v>Finance</v>
    <v>4</v>
    <v>237.23</v>
    <v>164.07499999999999</v>
    <v>1.2410000000000001</v>
    <v>3.28</v>
    <v>7.2950000000000003E-3</v>
    <v>1.4991000000000001E-2</v>
    <v>1.62</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and tvOS. Its services include advertising, AppleCare, cloud services, digital content and payment services. It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15 Pro, iPhone 15, iPhone 14, iPhone 13, MacBook Air, MacBook Pro, iMac, Mac mini, Mac Studio, Mac Pro, and others. It also provides DarwinAI, which specializes in visual quality inspection using its Explainable AI platform.</v>
    <v>161000</v>
    <v>Nasdaq Stock Market</v>
    <v>XNAS</v>
    <v>XNAS</v>
    <v>One Apple Park Way, CUPERTINO, CA, 95014 US</v>
    <v>223.82</v>
    <v>Computers, Phones &amp; Household Electronics</v>
    <v>Stock</v>
    <v>45504.978097198436</v>
    <v>0</v>
    <v>220.63</v>
    <v>3405392486400</v>
    <v>APPLE INC.</v>
    <v>APPLE INC.</v>
    <v>221.44</v>
    <v>34.024000000000001</v>
    <v>218.8</v>
    <v>222.08</v>
    <v>223.7</v>
    <v>15334080000</v>
    <v>AAPL</v>
    <v>APPLE INC. (XNAS:AAPL)</v>
    <v>49989690</v>
    <v>54335984</v>
    <v>1977</v>
  </rv>
  <rv s="2">
    <v>1</v>
  </rv>
  <rv s="0">
    <v>https://www.bing.com/financeapi/forcetrigger?t=ajn83m&amp;q=XKRX%3a005930&amp;form=skydnc</v>
    <v>Learn more on Bing</v>
  </rv>
  <rv s="3">
    <v>en-US</v>
    <v>ajn83m</v>
    <v>268435456</v>
    <v>1</v>
    <v>Powered by Refinitiv</v>
    <v>5</v>
    <v>Samsung Electronics Co., Ltd. (XKRX:005930)</v>
    <v>2</v>
    <v>6</v>
    <v>Finance</v>
    <v>7</v>
    <v>88800</v>
    <v>65800</v>
    <v>1.0233000000000001</v>
    <v>2900</v>
    <v>3.5802E-2</v>
    <v>KRW</v>
    <v>Samsung Electronics Co Ltd is Korea-based company principally engaged in the manufacture and distribution of electronic products. The Company operates its business through four segments. The Information Technology &amp; Mobile Communications (IM) segment manufactures computers, handhold phones (HHPs), network systems, digital cameras and others. The Device Solutions (DS) segment provides semiconductor and display parts, including dynamic random access memories (DRAMs), flashes, thin film transistor-liquid crystal displays (TFT-LCDs) and others. The Consumer Electronics (CE) segment manufactures color televisions (CTVs), monitors, printers, air conditioners, refrigerators, laundry machines and others. The Harman segment manufactures headunits, infotainment, telematics, speaker, among others. The Company distributes its products within domestic market and to overseas markets.</v>
    <v>98557</v>
    <v>Korea Stock Exchange</v>
    <v>XKRX</v>
    <v>XKRX</v>
    <v>129, Samsung-Ro, Yeongtong-Gu, SUWON, GYEONGGI-DO, 16677 KR</v>
    <v>83900</v>
    <v>Computers, Phones &amp; Household Electronics</v>
    <v>Stock</v>
    <v>45504.380891203706</v>
    <v>3</v>
    <v>80900</v>
    <v>535394200000000</v>
    <v>Samsung Electronics Co., Ltd.</v>
    <v>Samsung Electronics Co., Ltd.</v>
    <v>81200</v>
    <v>39.369999999999997</v>
    <v>81000</v>
    <v>83900</v>
    <v>6792669000</v>
    <v>005930</v>
    <v>Samsung Electronics Co., Ltd. (XKRX:005930)</v>
    <v>19691171</v>
    <v>17077570</v>
    <v>1969</v>
  </rv>
  <rv s="2">
    <v>4</v>
  </rv>
  <rv s="0">
    <v>http://en.wikipedia.org/wiki/Public_domain</v>
    <v>Public domain</v>
  </rv>
  <rv s="0">
    <v>http://en.wikipedia.org/wiki/Hewlett-Packard</v>
    <v>Wikipedia</v>
  </rv>
  <rv s="4">
    <v>6</v>
    <v>7</v>
  </rv>
  <rv s="5">
    <v>13</v>
    <v>https://www.bing.com/th?id=AMMS_98757b1e7b158827481b7c629463c21b&amp;qlt=95</v>
    <v>8</v>
    <v>0</v>
    <v>https://www.bing.com/images/search?form=xlimg&amp;q=hp+company</v>
    <v>Image of HP INC.</v>
  </rv>
  <rv s="0">
    <v>https://www.bing.com/financeapi/forcetrigger?t=a1uu5r&amp;q=XNYS%3aHPQ&amp;form=skydnc</v>
    <v>Learn more on Bing</v>
  </rv>
  <rv s="6">
    <v>en-US</v>
    <v>a1uu5r</v>
    <v>268435456</v>
    <v>1</v>
    <v>Powered by Refinitiv</v>
    <v>8</v>
    <v>HP INC. (XNYS:HPQ)</v>
    <v>10</v>
    <v>11</v>
    <v>Finance</v>
    <v>12</v>
    <v>39.520000000000003</v>
    <v>25.22</v>
    <v>1.1043000000000001</v>
    <v>0.56999999999999995</v>
    <v>5.5419999999999992E-4</v>
    <v>1.6046999999999999E-2</v>
    <v>0.02</v>
    <v>USD</v>
    <v>HP Inc. is a global provider of personal computing and other digital access devices, imaging and printing products, and related technologies, solutions, and services. The Company delivers a range of devices, services and subscriptions for personal computing, printing, three-dimensional (3D) printing, hybrid work, gaming, and more. It operates through three segments: Personal Systems, Printing and Corporate Investments. The Personal Systems segment offers commercial and consumer desktops and notebooks, detachables and convertibles, workstations, thin clients, commercial mobility devices, retail point-of-sale (POS) systems, displays, hybrid systems, software, solutions, and services. Printing segment offers consumer and commercial printer hardware, supplies, services, and solutions. Printing segment is also focused on graphics and 3D printing and personalization in the commercial and industrial markets. Corporate Investments include certain business incubation and investment projects.</v>
    <v>58000</v>
    <v>New York Stock Exchange</v>
    <v>XNYS</v>
    <v>XNYS</v>
    <v>1501 Page Mill Road, PALO ALTO, CA, 94304 US</v>
    <v>36.36</v>
    <v>9</v>
    <v>Computers, Phones &amp; Household Electronics</v>
    <v>Stock</v>
    <v>45504.962657534372</v>
    <v>10</v>
    <v>35.74</v>
    <v>35316215964</v>
    <v>HP INC.</v>
    <v>HP INC.</v>
    <v>35.97</v>
    <v>11.9618</v>
    <v>35.520000000000003</v>
    <v>36.090000000000003</v>
    <v>36.11</v>
    <v>978559600</v>
    <v>HPQ</v>
    <v>HP INC. (XNYS:HPQ)</v>
    <v>8189738</v>
    <v>6486241</v>
    <v>1998</v>
  </rv>
  <rv s="2">
    <v>11</v>
  </rv>
  <rv s="0">
    <v>https://www.bing.com/financeapi/forcetrigger?t=a1retc&amp;q=XNYS%3aDELL&amp;form=skydnc</v>
    <v>Learn more on Bing</v>
  </rv>
  <rv s="1">
    <v>en-US</v>
    <v>a1retc</v>
    <v>268435456</v>
    <v>1</v>
    <v>Powered by Refinitiv</v>
    <v>0</v>
    <v>DELL TECHNOLOGIES INC. (XNYS:DELL)</v>
    <v>2</v>
    <v>3</v>
    <v>Finance</v>
    <v>4</v>
    <v>179.7</v>
    <v>52.05</v>
    <v>0.93769999999999998</v>
    <v>5.03</v>
    <v>1.3811E-2</v>
    <v>4.6311999999999999E-2</v>
    <v>1.57</v>
    <v>USD</v>
    <v>Dell Technologies Inc. is engaged in designing, developing, manufacturing, marketing, selling, and supporting a wide range of comprehensive and integrated solutions, products, and services. The Company operates through two segments: Infrastructure Solutions Group (ISG) and Client Solutions Group (CSG). Its ISG segment enables the Company’s customer’s digital transformation with solutions that address artificial intelligence (AI), machine learning, data analytics, and multi cloud environments. Its comprehensive storage portfolio includes modern and traditional storage solutions, including all-flash arrays, scale-out file, object platforms, hyper-converged infrastructure, and software-defined storage. Its CSG segment offers branded personal computers (PCs) including notebooks, desktops, and workstations and branded peripherals that include displays, docking stations, keyboards, mice, and webcam and audio devices, as well as third-party software and peripherals.</v>
    <v>120000</v>
    <v>New York Stock Exchange</v>
    <v>XNYS</v>
    <v>XNYS</v>
    <v>ONE DELL WAY, ROUND ROCK, TX, 78682 US</v>
    <v>116.6</v>
    <v>Computers, Phones &amp; Household Electronics</v>
    <v>Stock</v>
    <v>45504.977232453122</v>
    <v>13</v>
    <v>112.2</v>
    <v>80348741532</v>
    <v>DELL TECHNOLOGIES INC.</v>
    <v>DELL TECHNOLOGIES INC.</v>
    <v>114.76</v>
    <v>24.8947</v>
    <v>108.61</v>
    <v>113.64</v>
    <v>115.25</v>
    <v>707046300</v>
    <v>DELL</v>
    <v>DELL TECHNOLOGIES INC. (XNYS:DELL)</v>
    <v>11317834</v>
    <v>10651722</v>
    <v>2013</v>
  </rv>
  <rv s="2">
    <v>14</v>
  </rv>
  <rv s="0">
    <v>https://www.bing.com/financeapi/forcetrigger?t=a2gqz2&amp;q=OTCM%3aFJTSF&amp;form=skydnc</v>
    <v>Learn more on Bing</v>
  </rv>
  <rv s="3">
    <v>en-US</v>
    <v>a2gqz2</v>
    <v>268435456</v>
    <v>1</v>
    <v>Powered by Refinitiv</v>
    <v>5</v>
    <v>Fujitsu Limited (OTCM:FJTSF)</v>
    <v>2</v>
    <v>14</v>
    <v>Finance</v>
    <v>15</v>
    <v>18.940000000000001</v>
    <v>11.013999999999999</v>
    <v>0.91320000000000001</v>
    <v>0.25</v>
    <v>1.5235E-2</v>
    <v>USD</v>
    <v>Fujitsu Ltd is a Japan-based company mainly engaged in the information communication technology (ICT) business providing various solutions and development, manufacturing, sales and maintenance of products and electronic devices. The Company operates through three segments. Technology Solutions segment is engaged in the system integration including system construction, business applications, consulting services, and outsourcing services. Ubiquitous Solutions segment is engaged in provision of personal computer services. Device Solutions segment is engaged in the electronic components such as semiconductor packages, batteries.</v>
    <v>123527</v>
    <v>OTC Markets</v>
    <v>OTCM</v>
    <v>OTCM</v>
    <v>Shiodome City Center, 1-5-2, Higashi-Shimbashi, MINATO-KU, TOKYO-TO, 105-7123 JP</v>
    <v>18.940000000000001</v>
    <v>Software &amp; IT Services</v>
    <v>Stock</v>
    <v>45504.888888888891</v>
    <v>16</v>
    <v>16.38</v>
    <v>5514326000000</v>
    <v>Fujitsu Limited</v>
    <v>Fujitsu Limited</v>
    <v>18.940000000000001</v>
    <v>18.3538</v>
    <v>16.41</v>
    <v>16.66</v>
    <v>2071108000</v>
    <v>FJTSF</v>
    <v>Fujitsu Limited (OTCM:FJTSF)</v>
    <v>1137</v>
    <v>6017630</v>
    <v>1935</v>
  </rv>
  <rv s="2">
    <v>17</v>
  </rv>
  <rv s="0">
    <v>https://www.bing.com/financeapi/forcetrigger?t=adao77&amp;q=XSHE%3a000333&amp;form=skydnc</v>
    <v>Learn more on Bing</v>
  </rv>
  <rv s="3">
    <v>en-US</v>
    <v>adao77</v>
    <v>268435456</v>
    <v>1</v>
    <v>Powered by Refinitiv</v>
    <v>5</v>
    <v>Midea Group Co., Ltd. (XSHE:000333)</v>
    <v>2</v>
    <v>16</v>
    <v>Finance</v>
    <v>17</v>
    <v>72.989999999999995</v>
    <v>48.75</v>
    <v>0.63109999999999999</v>
    <v>2.7</v>
    <v>4.4219000000000001E-2</v>
    <v>CNY</v>
    <v>Midea Group Co., Ltd. is a China-based company principally engaged in the manufacture and distribution of household electronics. The Company's products are categorized into three types, including consumer appliances, heating ventilating and air conditioning (HAVC) and robot and automation systems. The Company’s products mainly consist of central air conditioning systems, heating and ventilation systems, kitchen appliances, refrigerators, washing machines and other small home appliances, such as water dispensers, water purifying devices, air purifiers, electric kettles, dust collectors and humidifiers. The Company is also involved in the production of motors, as well as logistics business. The Company distributes its products within domestic market and to overseas markets.</v>
    <v>198613</v>
    <v>Shenzhen Stock Exchange</v>
    <v>XSHE</v>
    <v>XSHE</v>
    <v>Midea Headquarter Building, No. 6 Midea Avenue, Beijiao Town, Shunde District, FOSHAN, GUANGDONG, 528311 CN</v>
    <v>63.86</v>
    <v>Household Goods</v>
    <v>Stock</v>
    <v>45504.353506944448</v>
    <v>19</v>
    <v>60.73</v>
    <v>439234000000</v>
    <v>Midea Group Co., Ltd.</v>
    <v>Midea Group Co., Ltd.</v>
    <v>60.73</v>
    <v>12.627000000000001</v>
    <v>61.06</v>
    <v>63.76</v>
    <v>6985274000</v>
    <v>000333</v>
    <v>Midea Group Co., Ltd. (XSHE:000333)</v>
    <v>40174739</v>
    <v>31794580</v>
    <v>2000</v>
  </rv>
  <rv s="2">
    <v>20</v>
  </rv>
  <rv s="0">
    <v>https://www.bing.com/financeapi/forcetrigger?t=anb227&amp;q=XTAI%3a2317&amp;form=skydnc</v>
    <v>Learn more on Bing</v>
  </rv>
  <rv s="3">
    <v>en-US</v>
    <v>anb227</v>
    <v>268435456</v>
    <v>1</v>
    <v>Powered by Refinitiv</v>
    <v>5</v>
    <v>HON HAI PRECISION INDUSTRY CO., LTD. (XTAI:2317)</v>
    <v>2</v>
    <v>18</v>
    <v>Finance</v>
    <v>19</v>
    <v>234.5</v>
    <v>94</v>
    <v>0.76790000000000003</v>
    <v>2</v>
    <v>1.0204E-2</v>
    <v>TWD</v>
    <v>Hon Hai Precision Industry Co Ltd is a Taiwan-based company mainly engaged in the provision of various connectors, housings, radiators, assembled products and related products related to the information industry, communication industry, automation equipment industry, optoelectronics industry, precision machinery industry, automotive industry, and consumer electronics industry, as well as the manufacture and sale of optical and network cable assembly and other products. The Company's products include smartphones, televisions, game consoles, servers, computers, tablets, connectors. The Company operates businesses in domestic and overseas markets.</v>
    <v>1290000</v>
    <v>Taiwan Stock Exchange</v>
    <v>XTAI</v>
    <v>XTAI</v>
    <v>No. 2, Tzu Yu Street, Tucheng District, NEW TAIPEI, NEW TAIPEI, 236 TW</v>
    <v>202</v>
    <v>Electronic Equipment &amp; Parts</v>
    <v>Stock</v>
    <v>45504.398773148147</v>
    <v>22</v>
    <v>194</v>
    <v>2744872020000</v>
    <v>HON HAI PRECISION INDUSTRY CO., LTD.</v>
    <v>HON HAI PRECISION INDUSTRY CO., LTD.</v>
    <v>194.5</v>
    <v>18.148499999999999</v>
    <v>196</v>
    <v>198</v>
    <v>13862990000</v>
    <v>2317</v>
    <v>HON HAI PRECISION INDUSTRY CO., LTD. (XTAI:2317)</v>
    <v>78102814</v>
    <v>91365760</v>
    <v>1974</v>
  </rv>
  <rv s="2">
    <v>23</v>
  </rv>
  <rv s="0">
    <v>https://www.bing.com/financeapi/forcetrigger?t=a2k3pr&amp;q=OTCM%3aHTHIY&amp;form=skydnc</v>
    <v>Learn more on Bing</v>
  </rv>
  <rv s="1">
    <v>en-US</v>
    <v>a2k3pr</v>
    <v>268435456</v>
    <v>1</v>
    <v>Powered by Refinitiv</v>
    <v>0</v>
    <v>Hitachi, Ltd. (OTCM:HTHIY)</v>
    <v>2</v>
    <v>3</v>
    <v>Finance</v>
    <v>20</v>
    <v>49.23</v>
    <v>23.038</v>
    <v>0.85340000000000005</v>
    <v>3.99</v>
    <v>-1.4161E-2</v>
    <v>9.5204000000000011E-2</v>
    <v>-0.65</v>
    <v>USD</v>
    <v>Hitachi Ltd is a Japan-based company mainly engaged in the development, manufacturing and sales of products and provision of services. The Company has five business segments. Digital Systems &amp; Services segment provides services such as system integration, consulting and cloud services, information technology (IT) products and software and automated teller machines (ATMs). Green Energy &amp; Mobility segment provides power grids, renewable energy, nuclear power and rail systems. Connective Industries segment provides elevators, home appliances and air conditioning, industrial measurement and analysis systems, industrial and distribution solutions, water and environmental solutions, and industrial equipment. Automotive Systems segment offers powertrain, chassis, advanced driver assistance and systems for two-wheelers. The Others segment is engaged in the provision of optical disc drives and management, sale and rental of real estate.</v>
    <v>268655</v>
    <v>OTC Markets</v>
    <v>OTCM</v>
    <v>OTCM</v>
    <v>Nihon Seimei Marunouchi Bldg., 1-6-6, Marunouchi, CHIYODA-KU, TOKYO-TO, 100-8280 JP</v>
    <v>46.74</v>
    <v>Consumer Goods Conglomerates</v>
    <v>Stock</v>
    <v>45504.888888888891</v>
    <v>25</v>
    <v>44.56</v>
    <v>97542270000</v>
    <v>Hitachi, Ltd.</v>
    <v>Hitachi, Ltd.</v>
    <v>45.41</v>
    <v>30.869900000000001</v>
    <v>41.91</v>
    <v>45.9</v>
    <v>45.25</v>
    <v>2318285000</v>
    <v>HTHIY</v>
    <v>Hitachi, Ltd. (OTCM:HTHIY)</v>
    <v>105208</v>
    <v>255200</v>
    <v>1920</v>
  </rv>
  <rv s="2">
    <v>26</v>
  </rv>
  <rv s="0">
    <v>https://www.bing.com/financeapi/forcetrigger?t=a1p5ec&amp;q=XNYS%3aCAJ&amp;form=skydnc</v>
    <v>Learn more on Bing</v>
  </rv>
  <rv s="1">
    <v>en-US</v>
    <v>a1p5ec</v>
    <v>268435456</v>
    <v>1</v>
    <v>Powered by Refinitiv</v>
    <v>0</v>
    <v>CANON INC. (OTCM:CAJPY)</v>
    <v>2</v>
    <v>3</v>
    <v>Finance</v>
    <v>20</v>
    <v>31.56</v>
    <v>22.53</v>
    <v>0.49480000000000002</v>
    <v>0.62</v>
    <v>6.4350000000000008E-4</v>
    <v>2.0354999999999998E-2</v>
    <v>0.02</v>
    <v>USD</v>
    <v>Canon Inc. is mainly engaged in the development, production, sale of office equipment, imaging systems, medical systems, industrial equipment and the provision of related services. The Company operates in four business segments. The Office segment provides office multifunction machines, laser multifunction machines, laser printers, digital continuous slip printers, digital cut sheet planters, wide format printers, and document solutions. The Imaging System segment's products include lens-interchangeable digital cameras, compact digital cameras, digital video cameras, digital cinema cameras and others. The Industrial Equipment and Others segment provides semiconductor exposure devices, FPD exposure devices, vacuum thin film forming devices, organic EL display manufacturing devices, die bonders, micromotors, network cameras, handy terminals and others. The Medical System segment provides digital radiography, X-ray diagnostic equipment, ultrasound diagnostic equipment and others.</v>
    <v>169151</v>
    <v>OTC Markets</v>
    <v>OTCM</v>
    <v>OTCM</v>
    <v>3-30-2, Shimomaruko, OTA-KU, TOKYO-TO, 146-8501 JP</v>
    <v>31.25</v>
    <v>Office Equipment</v>
    <v>Stock</v>
    <v>45504.888888888891</v>
    <v>28</v>
    <v>30.785</v>
    <v>40746430000</v>
    <v>CANON INC.</v>
    <v>CANON INC.</v>
    <v>31</v>
    <v>16.512699999999999</v>
    <v>30.46</v>
    <v>31.08</v>
    <v>31.1</v>
    <v>1333763000</v>
    <v>CAJPY</v>
    <v>CANON INC. (OTCM:CAJPY)</v>
    <v>93848</v>
    <v>30040</v>
    <v>1937</v>
  </rv>
  <rv s="2">
    <v>29</v>
  </rv>
  <rv s="0">
    <v>https://www.bing.com/financeapi/forcetrigger?t=buuqsm&amp;q=OTCM%3aFITGF&amp;form=skydnc</v>
    <v>Learn more on Bing</v>
  </rv>
  <rv s="3">
    <v>en-US</v>
    <v>buuqsm</v>
    <v>268435456</v>
    <v>1</v>
    <v>Powered by Refinitiv</v>
    <v>5</v>
    <v>FOXCONN INTERCONNECT TECHNOLOGY LIMITED (OTCM:FITGF)</v>
    <v>2</v>
    <v>21</v>
    <v>Finance</v>
    <v>15</v>
    <v>0.48</v>
    <v>0.105</v>
    <v>1.5537000000000001</v>
    <v>-6.0000000000000001E-3</v>
    <v>-1.7589999999999998E-2</v>
    <v>USD</v>
    <v>Foxconn Interconnect Technology Ltd is a Taiwan-based company that specializes in businesses related to the supply of precision components. The Belkin brand includes accessories for a broad range of consumer electronics with a focus on smartphones, tablets, ultrabooks and wearables.</v>
    <v>66148</v>
    <v>OTC Markets</v>
    <v>OTCM</v>
    <v>OTCM</v>
    <v>66-1, Zhongshan Road, Tucheng District, NEW TAIPEI, NEW TAIPEI, 236 TW</v>
    <v>0.33639999999999998</v>
    <v>Electronic Equipment &amp; Parts</v>
    <v>Stock</v>
    <v>45504.006944444445</v>
    <v>31</v>
    <v>0.33510000000000001</v>
    <v>19172560000</v>
    <v>FOXCONN INTERCONNECT TECHNOLOGY LIMITED</v>
    <v>FOXCONN INTERCONNECT TECHNOLOGY LIMITED</v>
    <v>0.33639999999999998</v>
    <v>18.3992</v>
    <v>0.34110000000000001</v>
    <v>0.33510000000000001</v>
    <v>7289949000</v>
    <v>FITGF</v>
    <v>FOXCONN INTERCONNECT TECHNOLOGY LIMITED (OTCM:FITGF)</v>
    <v>25049</v>
    <v>32154160</v>
    <v>2013</v>
  </rv>
  <rv s="2">
    <v>32</v>
  </rv>
  <rv s="0">
    <v>https://www.bing.com/financeapi/forcetrigger?t=a1nhlh&amp;q=XNAS%3aAMZN&amp;form=skydnc</v>
    <v>Learn more on Bing</v>
  </rv>
  <rv s="1">
    <v>en-US</v>
    <v>a1nhlh</v>
    <v>268435456</v>
    <v>1</v>
    <v>Powered by Refinitiv</v>
    <v>0</v>
    <v>AMAZON.COM, INC. (XNAS:AMZN)</v>
    <v>2</v>
    <v>3</v>
    <v>Finance</v>
    <v>4</v>
    <v>201.2</v>
    <v>118.35</v>
    <v>1.1604000000000001</v>
    <v>5.27</v>
    <v>1.5082E-2</v>
    <v>2.9002E-2</v>
    <v>2.82</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manufactures and sells electronic devices, including Kindle, Fire tablet, Fire TV, Echo, Ring, Blink, and eero, and it develops and produces media content. It serves developers and enterprises of all sizes, including start-ups, government agencies, and academic institutions, through AWS, which offers a broad set of on-demand technology services, including compute, storage, database, analytics, and machine learning, and other services.</v>
    <v>1521000</v>
    <v>Nasdaq Stock Market</v>
    <v>XNAS</v>
    <v>XNAS</v>
    <v>410 Terry Ave N, SEATTLE, WA, 98109 US</v>
    <v>187.94</v>
    <v>Diversified Retail</v>
    <v>Stock</v>
    <v>45504.978139814062</v>
    <v>34</v>
    <v>184.46</v>
    <v>1890988000000</v>
    <v>AMAZON.COM, INC.</v>
    <v>AMAZON.COM, INC.</v>
    <v>185.05</v>
    <v>51.036299999999997</v>
    <v>181.71</v>
    <v>186.98</v>
    <v>189.8</v>
    <v>10406630000</v>
    <v>AMZN</v>
    <v>AMAZON.COM, INC. (XNAS:AMZN)</v>
    <v>41613314</v>
    <v>43551221</v>
    <v>1996</v>
  </rv>
  <rv s="2">
    <v>35</v>
  </rv>
  <rv s="0">
    <v>http://pt.wikipedia.org/wiki/Oracle_Corporation</v>
    <v>Wikipedia</v>
  </rv>
  <rv s="4">
    <v>6</v>
    <v>37</v>
  </rv>
  <rv s="5">
    <v>13</v>
    <v>https://www.bing.com/th?id=AMMS_672116c618c664d13b2515d6587ba357&amp;qlt=95</v>
    <v>38</v>
    <v>0</v>
    <v>https://www.bing.com/images/search?form=xlimg&amp;q=oracle+corporation</v>
    <v>Image of ORACLE CORPORATION</v>
  </rv>
  <rv s="0">
    <v>https://www.bing.com/financeapi/forcetrigger?t=a1zbec&amp;q=XNYS%3aORCL&amp;form=skydnc</v>
    <v>Learn more on Bing</v>
  </rv>
  <rv s="6">
    <v>en-US</v>
    <v>a1zbec</v>
    <v>268435456</v>
    <v>1</v>
    <v>Powered by Refinitiv</v>
    <v>8</v>
    <v>ORACLE CORPORATION (XNYS:ORCL)</v>
    <v>10</v>
    <v>11</v>
    <v>Finance</v>
    <v>4</v>
    <v>146.59</v>
    <v>99.26</v>
    <v>1.018</v>
    <v>3.7</v>
    <v>3.9439999999999996E-3</v>
    <v>2.7271999999999998E-2</v>
    <v>0.55000000000000004</v>
    <v>USD</v>
    <v>Oracle Corporation offers integrated suites of applications plus secure, autonomous infrastructure in the Oracle Cloud. The Company's segments include cloud and license, hardware, and services. The cloud and license segment markets, sells and delivers a broad spectrum of enterprise applications and infrastructure technologies through its cloud and license offerings. The hardware segment provides a broad selection of enterprise hardware products and hardware-related software products including Oracle Engineered Systems, servers, storage, operating systems, virtualization, management and other hardware-related software and related hardware support. The services segment helps customers and partners maximize the performance of their investments in Oracle applications and infrastructure technologies. Its products and services are delivered worldwide through a variety of flexible and interoperable IT deployment models. These models include on-premise, cloud-based and hybrid deployments.</v>
    <v>159000</v>
    <v>New York Stock Exchange</v>
    <v>XNYS</v>
    <v>XNYS</v>
    <v>2300 Oracle Way, AUSTIN, TX, 78741 US</v>
    <v>141.55000000000001</v>
    <v>39</v>
    <v>Software &amp; IT Services</v>
    <v>Stock</v>
    <v>45504.977211075784</v>
    <v>40</v>
    <v>138.66</v>
    <v>384084208200</v>
    <v>ORACLE CORPORATION</v>
    <v>ORACLE CORPORATION</v>
    <v>139.69</v>
    <v>36.591799999999999</v>
    <v>135.66999999999999</v>
    <v>139.37</v>
    <v>140</v>
    <v>2755860000</v>
    <v>ORCL</v>
    <v>ORACLE CORPORATION (XNYS:ORCL)</v>
    <v>7187801</v>
    <v>7750159</v>
    <v>2005</v>
  </rv>
  <rv s="2">
    <v>41</v>
  </rv>
  <rv s="0">
    <v>https://www.bing.com/financeapi/forcetrigger?t=a22hh7&amp;q=XNYS%3aSAP&amp;form=skydnc</v>
    <v>Learn more on Bing</v>
  </rv>
  <rv s="1">
    <v>en-US</v>
    <v>a22hh7</v>
    <v>268435456</v>
    <v>1</v>
    <v>Powered by Refinitiv</v>
    <v>0</v>
    <v>Sap Se (XNYS:SAP)</v>
    <v>2</v>
    <v>3</v>
    <v>Finance</v>
    <v>12</v>
    <v>214.94</v>
    <v>126.745</v>
    <v>1.2496</v>
    <v>4.84</v>
    <v>-2.836E-3</v>
    <v>2.3408999999999999E-2</v>
    <v>-0.6</v>
    <v>USD</v>
    <v>SAP SE (SAP) is a Germany-based company that offers enterprise application software. The Company operates through three segments: Applications, Technology &amp; Services segment, which is engaged in the sale of software licenses, subscriptions to its cloud applications, and related services, primarily support services and various professional services, and support services, as well as implementation services of its software products and education services on the use of its products; the SAP Business Network segment, which includes its cloud-based collaborative business networks and services relating to the SAP Business Network, including cloud applications, professional services and education services, as well as the Company markets and sells the cloud offerings developed by SAP Ariba, SAP Fieldglass and Concur, and the Customer Experience segment, which comprises on-premise and cloud-based products that run front office functions across the customer experience.</v>
    <v>105315</v>
    <v>New York Stock Exchange</v>
    <v>XNYS</v>
    <v>XNYS</v>
    <v>Dietmar-Hopp-Allee 16, WALLDORF, BADEN-WUERTTEMBERG, 69190 DE</v>
    <v>212.435</v>
    <v>Software &amp; IT Services</v>
    <v>Stock</v>
    <v>45504.958333344533</v>
    <v>43</v>
    <v>209.7</v>
    <v>255217300000</v>
    <v>Sap Se</v>
    <v>Sap Se</v>
    <v>210.71</v>
    <v>90.852900000000005</v>
    <v>206.76</v>
    <v>211.6</v>
    <v>211</v>
    <v>1228504000</v>
    <v>SAP</v>
    <v>Sap Se (XNYS:SAP)</v>
    <v>491447</v>
    <v>846075</v>
    <v>2014</v>
  </rv>
  <rv s="2">
    <v>44</v>
  </rv>
  <rv s="0">
    <v>https://www.bing.com/financeapi/forcetrigger?t=a1qc1h&amp;q=XNYS%3aCRM&amp;form=skydnc</v>
    <v>Learn more on Bing</v>
  </rv>
  <rv s="1">
    <v>en-US</v>
    <v>a1qc1h</v>
    <v>268435456</v>
    <v>1</v>
    <v>Powered by Refinitiv</v>
    <v>0</v>
    <v>SALESFORCE, INC. (XNYS:CRM)</v>
    <v>2</v>
    <v>3</v>
    <v>Finance</v>
    <v>4</v>
    <v>318.71499999999997</v>
    <v>193.68</v>
    <v>1.2907</v>
    <v>0.93</v>
    <v>7.7280000000000003E-4</v>
    <v>3.6059999999999998E-3</v>
    <v>0.2</v>
    <v>USD</v>
    <v>Salesforce, Inc. is a provider of customer relationship management (CRM) technology. The Company's Customer 360 platform spans sales, service, marketing, commerce, collaboration, integration, artificial intelligence, analytics, automation, and others. It connects customer data across systems, applications and devices to create a complete view of customers. The Company also enables third parties to use its platform and developer tools to create additional functionality and applications that run on the Company’s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 The Company offers its services to businesses worldwide on a subscription basis.</v>
    <v>72682</v>
    <v>New York Stock Exchange</v>
    <v>XNYS</v>
    <v>XNYS</v>
    <v>SALESFORCE TOWER, 415 MISSION STREET 3RD FL, SAN FRANCISCO, CA, 94105 US</v>
    <v>261.83</v>
    <v>Software &amp; IT Services</v>
    <v>Stock</v>
    <v>45504.977784814066</v>
    <v>46</v>
    <v>255.35</v>
    <v>250835340000</v>
    <v>SALESFORCE, INC.</v>
    <v>SALESFORCE, INC.</v>
    <v>256.20999999999998</v>
    <v>46.364800000000002</v>
    <v>257.93</v>
    <v>258.86</v>
    <v>259</v>
    <v>969000000</v>
    <v>CRM</v>
    <v>SALESFORCE, INC. (XNYS:CRM)</v>
    <v>4647063</v>
    <v>6152785</v>
    <v>1999</v>
  </rv>
  <rv s="2">
    <v>47</v>
  </rv>
  <rv s="0">
    <v>http://en.wikipedia.org/wiki/IBM</v>
    <v>Wikipedia</v>
  </rv>
  <rv s="4">
    <v>6</v>
    <v>49</v>
  </rv>
  <rv s="5">
    <v>13</v>
    <v>https://www.bing.com/th?id=AMMS_41da901be1b295dc42c72dadb9c0f67d&amp;qlt=95</v>
    <v>50</v>
    <v>0</v>
    <v>https://www.bing.com/images/search?form=xlimg&amp;q=ibm</v>
    <v>Image of INTERNATIONAL BUSINESS MACHINES CORPORATION</v>
  </rv>
  <rv s="0">
    <v>https://www.bing.com/financeapi/forcetrigger?t=a1v6nm&amp;q=XNYS%3aIBM&amp;form=skydnc</v>
    <v>Learn more on Bing</v>
  </rv>
  <rv s="6">
    <v>en-US</v>
    <v>a1v6nm</v>
    <v>268435456</v>
    <v>1</v>
    <v>Powered by Refinitiv</v>
    <v>8</v>
    <v>INTERNATIONAL BUSINESS MACHINES CORPORATION (XNYS:IBM)</v>
    <v>10</v>
    <v>11</v>
    <v>Finance</v>
    <v>4</v>
    <v>199.18</v>
    <v>135.87</v>
    <v>0.68959999999999999</v>
    <v>1.1950000000000001</v>
    <v>2.0820000000000002E-4</v>
    <v>6.2549999999999993E-3</v>
    <v>0.04</v>
    <v>USD</v>
    <v>International Business Machines Corporation is engaged in addressing the hybrid cloud and artificial intelligence (AI) opportunity with a platform-centric approach, focused on providing client value through a combination of technology and business expertise. Its segments include Software, Consulting, Infrastructure and Financing. Its Software segment comprises two business areas: Hybrid Platform &amp; Solutions, which includes software to help clients operate, manage and optimize their IT resources and business processes within hybrid, multi-cloud environments, and transaction processing, which includes software that supports client’s mission-critical, on-premises workloads in industries such as banking, airlines and retail. Consulting segment is engaged in business transformation, technology consulting and application operations. Infrastructure segment is engaged in hybrid infrastructure and infrastructure support. Financing segment is engaged in client financing and commercial financing.</v>
    <v>305300</v>
    <v>New York Stock Exchange</v>
    <v>XNYS</v>
    <v>XNYS</v>
    <v>1 New Orchard Road, ARMONK, NY, 10504 US</v>
    <v>194.54990000000001</v>
    <v>51</v>
    <v>Software &amp; IT Services</v>
    <v>Stock</v>
    <v>45504.977953796093</v>
    <v>52</v>
    <v>189.99</v>
    <v>176587590034</v>
    <v>INTERNATIONAL BUSINESS MACHINES CORPORATION</v>
    <v>INTERNATIONAL BUSINESS MACHINES CORPORATION</v>
    <v>191</v>
    <v>20.254100000000001</v>
    <v>191.04</v>
    <v>192.23500000000001</v>
    <v>192.18</v>
    <v>918602700</v>
    <v>IBM</v>
    <v>INTERNATIONAL BUSINESS MACHINES CORPORATION (XNYS:IBM)</v>
    <v>5558074</v>
    <v>3587439</v>
    <v>1911</v>
  </rv>
  <rv s="2">
    <v>53</v>
  </rv>
  <rv s="0">
    <v>https://www.bing.com/financeapi/forcetrigger?t=bn8tlh&amp;q=XMEX%3aVMW*&amp;form=skydnc</v>
    <v>Learn more on Bing</v>
  </rv>
  <rv s="7">
    <v>en-US</v>
    <v>bn8tlh</v>
    <v>268435456</v>
    <v>1</v>
    <v>Powered by Refinitiv</v>
    <v>22</v>
    <v>VMWARE, INC. (XMEX:VMW*)</v>
    <v>2</v>
    <v>23</v>
    <v>Finance</v>
    <v>24</v>
    <v>2933.82</v>
    <v>2200</v>
    <v>0.66869999999999996</v>
    <v>-346.74</v>
    <v>-0.118187</v>
    <v>MXN</v>
    <v>VMware, Inc. is a provider of multi-cloud services for all apps that enables digital with enterprise control. Its multi-cloud portfolio, spanning application modernization, cloud management, cloud infrastructure, networking, security and anywhere workspaces, forms a digital foundation on which customers can build, run, manage, connect and protect their workloads. The Company’s products within its application modernization portfolio include Tanzu Application Platform, Tanzu Operations Platform, Tanzu Application Service, Tanzu Observability, Tanzu Community Edition and Tanzu Labs. Its cloud management products help customers manage multi-cloud environments running a range of workloads, including virtual machines and containers. Its cloud infrastructure solutions include infrastructure products and services that enable customers to run enterprise applications anywhere with a consistent infrastructure and operating model from on-premises data centers to the cloud and to the edge.</v>
    <v>38300</v>
    <v>Mexican Stock Exchange</v>
    <v>XMEX</v>
    <v>XMEX</v>
    <v>3401 Hillview Avenue, PALO ALTO, CA, 94304 US</v>
    <v>2587.08</v>
    <v>Software &amp; IT Services</v>
    <v>Stock</v>
    <v>45246.862534722219</v>
    <v>55</v>
    <v>2587.08</v>
    <v>64427310000</v>
    <v>VMWARE, INC.</v>
    <v>VMWARE, INC.</v>
    <v>2587.08</v>
    <v>2933.82</v>
    <v>2587.08</v>
    <v>431789500</v>
    <v>VMW*</v>
    <v>VMWARE, INC. (XMEX:VMW*)</v>
    <v>2930</v>
    <v>661490</v>
    <v>1998</v>
  </rv>
  <rv s="2">
    <v>56</v>
  </rv>
  <rv s="8">
    <v>12</v>
    <v>P/E</v>
    <v>0</v>
  </rv>
  <rv s="0">
    <v>https://www.bing.com/financeapi/forcetrigger?t=bqkcbh&amp;q=XMEX%3aWDAY&amp;form=skydnc</v>
    <v>Learn more on Bing</v>
  </rv>
  <rv s="7">
    <v>en-US</v>
    <v>bqkcbh</v>
    <v>268435456</v>
    <v>1</v>
    <v>Powered by Refinitiv</v>
    <v>22</v>
    <v>WORKDAY, INC. (XMEX:WDAY)</v>
    <v>2</v>
    <v>23</v>
    <v>Finance</v>
    <v>24</v>
    <v>5264</v>
    <v>3626.91</v>
    <v>1.3512999999999999</v>
    <v>399.11</v>
    <v>0.10217900000000001</v>
    <v>MXN</v>
    <v>Workday, Inc. is a provider of enterprise cloud applications for finance and human resources. The Company provides approximately 10,000 organizations with software-as-a-service solutions to help solve business challenges, including supporting and empowering their workforce, managing their finances and spending in an ever-changing environment, and planning for the unexpected. The Company provides organizations with a unified system that can help them plan, execute, analyze, and extend to other applications and environments, thereby helping them continuously adapt how they manage their business and operations. The Company sells its solutions worldwide primarily through direct sales. The Company also offers professional services, both directly and through its Workday Services Partners to help customers deploy its solutions. The Company offers applications for Financial Management, Spend Management, Human Capital Management (HCM), Planning, and Analytics and Benchmarking.</v>
    <v>19415</v>
    <v>Mexican Stock Exchange</v>
    <v>XMEX</v>
    <v>XMEX</v>
    <v>6110 Stoneridge Mall Road, PLEASANTON, CA, 94588 US</v>
    <v>4305.1099999999997</v>
    <v>Software &amp; IT Services</v>
    <v>Stock</v>
    <v>45504.635474537034</v>
    <v>59</v>
    <v>4305.1099999999997</v>
    <v>60083150000</v>
    <v>WORKDAY, INC.</v>
    <v>WORKDAY, INC.</v>
    <v>4305.1099999999997</v>
    <v>3906</v>
    <v>4305.1099999999997</v>
    <v>265291200</v>
    <v>WDAY</v>
    <v>WORKDAY, INC. (XMEX:WDAY)</v>
    <v>250</v>
    <v>1777850</v>
    <v>2012</v>
  </rv>
  <rv s="2">
    <v>60</v>
  </rv>
  <rv s="0">
    <v>https://www.bing.com/financeapi/forcetrigger?t=bvsk7w&amp;q=XNYS%3aPLTR&amp;form=skydnc</v>
    <v>Learn more on Bing</v>
  </rv>
  <rv s="1">
    <v>en-US</v>
    <v>bvsk7w</v>
    <v>268435456</v>
    <v>1</v>
    <v>Powered by Refinitiv</v>
    <v>0</v>
    <v>PALANTIR TECHNOLOGIES INC. (XNYS:PLTR)</v>
    <v>2</v>
    <v>3</v>
    <v>Finance</v>
    <v>4</v>
    <v>29.83</v>
    <v>13.68</v>
    <v>2.7004999999999999</v>
    <v>0.52</v>
    <v>1.2272E-2</v>
    <v>1.9719E-2</v>
    <v>0.33</v>
    <v>USD</v>
    <v>Palantir Technologies Inc. is engaged in building software to assist in counterterrorism investigations and operations. It has built four principal software platforms, including Palantir Gotham (Gotham), Palantir Foundry (Foundry), Palantir Apollo (Apollo), and Palantir Artificial Intelligence Platform (AIP). Apollo is a cloud-agnostic, single control layer that coordinates ongoing delivery of new features, security updates, and platform configurations, helping to ensure the continuous operation of critical systems. Gotham enables users to identify patterns hidden deep within datasets, ranging from signals intelligence sources to reports from confidential informants. Foundry transforms the ways organizations operate by creating a central operating system for their data. AIP enables responsible artificial intelligence (AI)-advantage across the enterprise by using primary, core components built to effectively activate large language models (LLMs) and other AI within any organization.</v>
    <v>3678</v>
    <v>New York Stock Exchange</v>
    <v>XNYS</v>
    <v>XNYS</v>
    <v>1200 17Th Street, Floor 15, DENVER, CO, 80202 US</v>
    <v>27.39</v>
    <v>Software &amp; IT Services</v>
    <v>Stock</v>
    <v>45504.977864582812</v>
    <v>62</v>
    <v>26.88</v>
    <v>59881233440</v>
    <v>PALANTIR TECHNOLOGIES INC.</v>
    <v>PALANTIR TECHNOLOGIES INC.</v>
    <v>27.02</v>
    <v>207.88329999999999</v>
    <v>26.37</v>
    <v>26.89</v>
    <v>27.22</v>
    <v>2226896000</v>
    <v>PLTR</v>
    <v>PALANTIR TECHNOLOGIES INC. (XNYS:PLTR)</v>
    <v>29074483</v>
    <v>41532646</v>
    <v>2003</v>
  </rv>
  <rv s="2">
    <v>63</v>
  </rv>
  <rv s="0">
    <v>https://www.bing.com/financeapi/forcetrigger?t=a243h7&amp;q=XNAS%3aTEAM&amp;form=skydnc</v>
    <v>Learn more on Bing</v>
  </rv>
  <rv s="1">
    <v>en-US</v>
    <v>a243h7</v>
    <v>268435456</v>
    <v>1</v>
    <v>Powered by Refinitiv</v>
    <v>0</v>
    <v>ATLASSIAN CORPORATION (XNAS:TEAM)</v>
    <v>2</v>
    <v>3</v>
    <v>Finance</v>
    <v>12</v>
    <v>258.69</v>
    <v>152.34010000000001</v>
    <v>0.74739999999999995</v>
    <v>2.19</v>
    <v>7.3630000000000006E-4</v>
    <v>1.2559000000000001E-2</v>
    <v>0.13</v>
    <v>USD</v>
    <v>Atlassian Corporation designs, develops, licenses, and maintains software and provisions software hosting services. The Company’s products include Jira Software and Jira Work Management, Confluence for content creation and sharing, and Jira Service Management for team service, management, and support applications. The Jira Software and Jira Work Management provides a project management system that connects technical and business teams. Confluence provides a connected workspace that organizes knowledge across all teams to move work forward. Jira Service Management is a service desk product for creating and managing service experiences for a variety of service team providers, including information technology, legal, and human resources teams. The Atlassian platform is the common technology foundation for its products that drives connections between teams, information, and workflows. Its Loom platform is a video messaging platform that helps users to communicate through shareable videos.</v>
    <v>10726</v>
    <v>Nasdaq Stock Market</v>
    <v>XNAS</v>
    <v>XNAS</v>
    <v>350 Bush Street, Floor 13, SAN FRANCISCO, CA, 94104 US</v>
    <v>178.69</v>
    <v>Software &amp; IT Services</v>
    <v>Stock</v>
    <v>45504.967222823434</v>
    <v>65</v>
    <v>174.965</v>
    <v>45960853174</v>
    <v>ATLASSIAN CORPORATION</v>
    <v>ATLASSIAN CORPORATION</v>
    <v>178.47</v>
    <v>0</v>
    <v>174.38</v>
    <v>176.57</v>
    <v>176.7</v>
    <v>260298200</v>
    <v>TEAM</v>
    <v>ATLASSIAN CORPORATION (XNAS:TEAM)</v>
    <v>1178273</v>
    <v>1411891</v>
    <v>2022</v>
  </rv>
  <rv s="2">
    <v>66</v>
  </rv>
  <rv s="0">
    <v>https://www.bing.com/financeapi/forcetrigger?t=bvlqa2&amp;q=XNYS%3aSNOW&amp;form=skydnc</v>
    <v>Learn more on Bing</v>
  </rv>
  <rv s="9">
    <v>en-US</v>
    <v>bvlqa2</v>
    <v>268435456</v>
    <v>1</v>
    <v>Powered by Refinitiv</v>
    <v>25</v>
    <v>SNOWFLAKE INC. (XNYS:SNOW)</v>
    <v>2</v>
    <v>26</v>
    <v>Finance</v>
    <v>4</v>
    <v>237.72</v>
    <v>122.6</v>
    <v>0.84889999999999999</v>
    <v>1.51</v>
    <v>-2.8379999999999998E-3</v>
    <v>1.1715999999999999E-2</v>
    <v>-0.37</v>
    <v>USD</v>
    <v>Snowflake Inc. enables every organization to mobilize their data with Snowflakes Data Cloud. The Company’s platform powers the Data Cloud, enabling customers to consolidate data into a single source of truth to drive meaningful business insights, apply artificial intelligence (AI) to solve business problems, build data applications, and share data and data products. Its platform supports a range of workload, including data warehouse, data lake, data engineering, AI/machine learning (ML), applications, collaboration, cybersecurity, and Unistore. Its cloud-native architecture consists of three independently scalable but logically integrated layers across compute, storage, and cloud services. The compute layer provides dedicated resources to enable users to simultaneously access common data sets for many use cases with minimal latency. The storage layer ingests massive amounts and varieties of structured, semi-structured, and unstructured data to create a unified data record.</v>
    <v>7004</v>
    <v>New York Stock Exchange</v>
    <v>XNYS</v>
    <v>XNYS</v>
    <v>106 East Babcock Street, Suite 3A, BOZEMAN, MT, 59715 US</v>
    <v>132.55000000000001</v>
    <v>Software &amp; IT Services</v>
    <v>Stock</v>
    <v>45504.976397314065</v>
    <v>68</v>
    <v>128.77000000000001</v>
    <v>43654571999</v>
    <v>SNOWFLAKE INC.</v>
    <v>SNOWFLAKE INC.</v>
    <v>129.35</v>
    <v>128.88</v>
    <v>130.38999999999999</v>
    <v>130.01</v>
    <v>334800000</v>
    <v>SNOW</v>
    <v>SNOWFLAKE INC. (XNYS:SNOW)</v>
    <v>5496790</v>
    <v>5962329</v>
    <v>2012</v>
  </rv>
  <rv s="2">
    <v>69</v>
  </rv>
  <rv s="0">
    <v>https://www.bing.com/financeapi/forcetrigger?t=brjvjc&amp;q=XNAS%3aDDOG&amp;form=skydnc</v>
    <v>Learn more on Bing</v>
  </rv>
  <rv s="1">
    <v>en-US</v>
    <v>brjvjc</v>
    <v>268435456</v>
    <v>1</v>
    <v>Powered by Refinitiv</v>
    <v>0</v>
    <v>DATADOG, INC. (XNAS:DDOG)</v>
    <v>2</v>
    <v>3</v>
    <v>Finance</v>
    <v>4</v>
    <v>138.61000000000001</v>
    <v>77.81</v>
    <v>1.1213</v>
    <v>1.76</v>
    <v>-1.5802E-2</v>
    <v>1.5347E-2</v>
    <v>-1.84</v>
    <v>USD</v>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v>5200</v>
    <v>Nasdaq Stock Market</v>
    <v>XNAS</v>
    <v>XNAS</v>
    <v>620 8th Avenue, 45th Floor, NEW YORK, NY, 10018 US</v>
    <v>117.89</v>
    <v>Software &amp; IT Services</v>
    <v>Stock</v>
    <v>45504.969971550781</v>
    <v>71</v>
    <v>114.84</v>
    <v>38949040272</v>
    <v>DATADOG, INC.</v>
    <v>DATADOG, INC.</v>
    <v>115.5</v>
    <v>343.30189999999999</v>
    <v>114.68</v>
    <v>116.44</v>
    <v>114.6</v>
    <v>334498800</v>
    <v>DDOG</v>
    <v>DATADOG, INC. (XNAS:DDOG)</v>
    <v>3344305</v>
    <v>3592413</v>
    <v>2010</v>
  </rv>
  <rv s="2">
    <v>72</v>
  </rv>
  <rv s="0">
    <v>https://www.bing.com/financeapi/forcetrigger?t=a259jc&amp;q=XNYS%3aVEEV&amp;form=skydnc</v>
    <v>Learn more on Bing</v>
  </rv>
  <rv s="1">
    <v>en-US</v>
    <v>a259jc</v>
    <v>268435456</v>
    <v>1</v>
    <v>Powered by Refinitiv</v>
    <v>0</v>
    <v>VEEVA SYSTEMS INC. (XNYS:VEEV)</v>
    <v>2</v>
    <v>3</v>
    <v>Finance</v>
    <v>12</v>
    <v>236.9</v>
    <v>162.72</v>
    <v>0.79820000000000002</v>
    <v>-1.7</v>
    <v>-1.5266E-2</v>
    <v>-8.7799999999999996E-3</v>
    <v>-2.93</v>
    <v>USD</v>
    <v>Veeva Systems Inc. is a provider of cloud solutions for the global life sciences industry. The Company offers span cloud software, data, and business consulting and is designed to meet the needs of its customers and their strategic business functions from research and development (R&amp;D) through commercialization. The Company’s three product categories: Veeva Development Cloud, Veeva Commercial Cloud, and Veeva Data Cloud. Veeva Development Cloud includes application suites for the clinical, regulatory, and safety functions of life sciences companies, all built on its Veeva Vault platform. Veeva Vault Clinical advances clinical trial execution by providing a complete and connected technology ecosystem. Veeva Commercial Cloud is a product category comprised of software and analytics solutions. Its software offerings include Veeva CRM, Veeva Vault PromoMats, Veeva Vault Medical, and Veeva Crossix. Its data offerings include Veeva OpenData, Veeva Link, and Veeva Compass.</v>
    <v>7172</v>
    <v>New York Stock Exchange</v>
    <v>XNYS</v>
    <v>XNYS</v>
    <v>4280 Hacienda Drive, PLEASANTON, CA, 94588 US</v>
    <v>196.51</v>
    <v>Healthcare Equipment &amp; Supplies</v>
    <v>Stock</v>
    <v>45504.958333367969</v>
    <v>74</v>
    <v>191.28</v>
    <v>31025810781</v>
    <v>VEEVA SYSTEMS INC.</v>
    <v>VEEVA SYSTEMS INC.</v>
    <v>195</v>
    <v>54.741300000000003</v>
    <v>193.63</v>
    <v>191.93</v>
    <v>189</v>
    <v>161651700</v>
    <v>VEEV</v>
    <v>VEEVA SYSTEMS INC. (XNYS:VEEV)</v>
    <v>1084374</v>
    <v>895493</v>
    <v>2007</v>
  </rv>
  <rv s="2">
    <v>75</v>
  </rv>
  <rv s="0">
    <v>https://www.bing.com/financeapi/forcetrigger?t=bpoxyc&amp;q=XNAS%3aZM&amp;form=skydnc</v>
    <v>Learn more on Bing</v>
  </rv>
  <rv s="1">
    <v>en-US</v>
    <v>bpoxyc</v>
    <v>268435456</v>
    <v>1</v>
    <v>Powered by Refinitiv</v>
    <v>0</v>
    <v>ZOOM VIDEO COMMUNICATIONS, INC. (XNAS:ZM)</v>
    <v>2</v>
    <v>3</v>
    <v>Finance</v>
    <v>4</v>
    <v>75.905000000000001</v>
    <v>55.63</v>
    <v>-5.9799999999999999E-2</v>
    <v>-0.65</v>
    <v>8.7749999999999998E-3</v>
    <v>-1.0647E-2</v>
    <v>0.53</v>
    <v>USD</v>
    <v>Zoom Video Communications, Inc. provides an all-in-one intelligent collaboration platform. It provides a unified communications and collaboration platform that delivers fundamentally changes how people interact, connecting them through frictionless and secure meetings, phone, chat, content sharing and more. Its products are grouped under various categories: Core Communications, AI, Employee Experience, Customer Experience and Developer Ecosystem. Core Communications products include Zoom Meetings, Zoom Phone, Zoom Team Chat and others. AI products, such as Zoom AI Companion. Employee Experience products include Zoom Rooms, Workspace Reservation, Zoom Docs and other. Customer Experience products, such as Zoom Contact Center, Zoom Virtual Agent, Zoom Events and others. Developer Ecosystem products include Zoom Developer Platform, Zoom App Marketplace and Zoom Apps. It serves various industries, including education, entertainment/media, enterprise infrastructure, finance, and others.</v>
    <v>7420</v>
    <v>Nasdaq Stock Market</v>
    <v>XNAS</v>
    <v>XNAS</v>
    <v>55 Almaden Boulevard, 6Th Floor, SAN JOSE, CA, 95113 US</v>
    <v>62.219499999999996</v>
    <v>Software &amp; IT Services</v>
    <v>Stock</v>
    <v>45504.976229050779</v>
    <v>77</v>
    <v>60.29</v>
    <v>18680330800</v>
    <v>ZOOM VIDEO COMMUNICATIONS, INC.</v>
    <v>ZOOM VIDEO COMMUNICATIONS, INC.</v>
    <v>61.45</v>
    <v>23.052099999999999</v>
    <v>61.05</v>
    <v>60.4</v>
    <v>60.93</v>
    <v>309277000</v>
    <v>ZM</v>
    <v>ZOOM VIDEO COMMUNICATIONS, INC. (XNAS:ZM)</v>
    <v>3187163</v>
    <v>2621937</v>
    <v>2011</v>
  </rv>
  <rv s="2">
    <v>78</v>
  </rv>
  <rv s="0">
    <v>https://www.bing.com/financeapi/forcetrigger?t=a1nz8m&amp;q=XNAS%3aAVGO&amp;form=skydnc</v>
    <v>Learn more on Bing</v>
  </rv>
  <rv s="1">
    <v>en-US</v>
    <v>a1nz8m</v>
    <v>268435456</v>
    <v>1</v>
    <v>Powered by Refinitiv</v>
    <v>0</v>
    <v>Broadcom Inc. (XNAS:AVGO)</v>
    <v>2</v>
    <v>3</v>
    <v>Finance</v>
    <v>4</v>
    <v>185.16200000000001</v>
    <v>79.509</v>
    <v>1.1996</v>
    <v>17.16</v>
    <v>2.0009000000000002E-2</v>
    <v>0.119565</v>
    <v>3.2149999999999999</v>
    <v>USD</v>
    <v>Broadcom Inc. is a global technology company that designs, develops, and supplies a broad range of semiconductor, enterprise software and security solutions. The Company operates through two segments: semiconductor solutions and infrastructure software. The Company's semiconductor solutions segment includes all of its product lines and intellectual property (IP) licensing. It provides semiconductor solutions for managing the movement of data in data center, service provider and enterprise networking applications. Its infrastructure software segment includes its mainframe, distributed and cyber security solutions, and its fiber channel storage area networking (FC SAN) business. It provides a portfolio of software solutions that enables customers to plan, develop, automate, manage and secure applications across mainframe, distributed, mobile and cloud platforms. Its product portfolio serves markets, including cloud, data center, networking, broadband, wireless and enterprise software.</v>
    <v>20000</v>
    <v>Nasdaq Stock Market</v>
    <v>XNAS</v>
    <v>XNAS</v>
    <v>3421 Hillview Avenue, PALO ALTO, CA, 94304 US</v>
    <v>161.33000000000001</v>
    <v>Semiconductors &amp; Semiconductor Equipment</v>
    <v>Stock</v>
    <v>45504.97811462891</v>
    <v>80</v>
    <v>151</v>
    <v>747946761120</v>
    <v>Broadcom Inc.</v>
    <v>Broadcom Inc.</v>
    <v>151.47</v>
    <v>61.922400000000003</v>
    <v>143.52000000000001</v>
    <v>160.68</v>
    <v>163.89500000000001</v>
    <v>4654884000</v>
    <v>AVGO</v>
    <v>Broadcom Inc. (XNAS:AVGO)</v>
    <v>45783268</v>
    <v>36259272</v>
    <v>2018</v>
  </rv>
  <rv s="2">
    <v>81</v>
  </rv>
  <rv s="0">
    <v>https://www.bing.com/financeapi/forcetrigger?t=a1qe5r&amp;q=XNAS%3aCSCO&amp;form=skydnc</v>
    <v>Learn more on Bing</v>
  </rv>
  <rv s="1">
    <v>en-US</v>
    <v>a1qe5r</v>
    <v>268435456</v>
    <v>1</v>
    <v>Powered by Refinitiv</v>
    <v>0</v>
    <v>CISCO SYSTEMS, INC. (XNAS:CSCO)</v>
    <v>2</v>
    <v>3</v>
    <v>Finance</v>
    <v>4</v>
    <v>58.185000000000002</v>
    <v>44.95</v>
    <v>0.84140000000000004</v>
    <v>0.31</v>
    <v>-1.238E-3</v>
    <v>6.4400000000000004E-3</v>
    <v>-0.06</v>
    <v>USD</v>
    <v>Cisco Systems, Inc. designs and sells a range of technologies that power the Internet. The Company is integrating its product portfolios across networking, security, collaboration, applications and cloud. The Company's segments include the Americas; Europe, Middle East, and Africa (EMEA), and Asia Pacific, Japan, and China (APJC). Its Networking product category represents its core networking technologies of switching, routing, wireless, fifth generation (5G), silicon, optics solutions and compute products. Its Security product category consists of its cloud and application security, industrial security, network security, and user and device security offerings. Its Collaboration product category consists of its meetings, collaboration devices, calling, contact center and platform as a service (CPaaS) offering. Its Observability product category consists of its full stack observability offerings.</v>
    <v>84900</v>
    <v>Nasdaq Stock Market</v>
    <v>XNAS</v>
    <v>XNAS</v>
    <v>170 West Tasman Dr, SAN JOSE, CA, 95134-1706 US</v>
    <v>48.77</v>
    <v>Communications &amp; Networking</v>
    <v>Stock</v>
    <v>45504.972199397656</v>
    <v>83</v>
    <v>48.24</v>
    <v>195196086750</v>
    <v>CISCO SYSTEMS, INC.</v>
    <v>CISCO SYSTEMS, INC.</v>
    <v>48.41</v>
    <v>16.363099999999999</v>
    <v>48.14</v>
    <v>48.45</v>
    <v>48.39</v>
    <v>4028815000</v>
    <v>CSCO</v>
    <v>CISCO SYSTEMS, INC. (XNAS:CSCO)</v>
    <v>19953391</v>
    <v>18201183</v>
    <v>2021</v>
  </rv>
  <rv s="2">
    <v>84</v>
  </rv>
  <rv s="0">
    <v>https://www.bing.com/financeapi/forcetrigger?t=a1nihw&amp;q=XNYS%3aANET&amp;form=skydnc</v>
    <v>Learn more on Bing</v>
  </rv>
  <rv s="1">
    <v>en-US</v>
    <v>a1nihw</v>
    <v>268435456</v>
    <v>1</v>
    <v>Powered by Refinitiv</v>
    <v>0</v>
    <v>ARISTA NETWORKS, INC. (XNYS:ANET)</v>
    <v>2</v>
    <v>3</v>
    <v>Finance</v>
    <v>4</v>
    <v>376.5</v>
    <v>150.72</v>
    <v>1.1206</v>
    <v>35.06</v>
    <v>2.4382999999999998E-2</v>
    <v>0.112581</v>
    <v>8.4499999999999993</v>
    <v>USD</v>
    <v>Arista Networks, Inc. (Arista’s) is a provider of data-driven, client to cloud networking for large data center, campus and routing environments. The Company’s platforms deliver availability, agility, automation, analytics and security through an advanced network operating stack. Its portfolio of offerings includes three product categories: Core, Cognitive Adjacencies and Network Software and Services. Its Core product categories consist of high-speed Data Center and Cloud Networking systems, including newer artificial intelligence Ethernet switching platforms. Its Cognitive Adjacencies consists of campus wired and wireless products and advanced routing systems addressing Core Routing, Edge Routing, Multi-cloud and Wide Area Networking use cases. Its Network Software and Services consist of a suite of value-add software solutions that leverage Arista’s Extensible Operating System (EOS) to provide advanced end-to-end orchestration, automation, analytics, network monitoring and security.</v>
    <v>4023</v>
    <v>New York Stock Exchange</v>
    <v>XNYS</v>
    <v>XNYS</v>
    <v>5453 Great America Pkwy, SANTA CLARA, CA, 95054 US</v>
    <v>349.7</v>
    <v>Communications &amp; Networking</v>
    <v>Stock</v>
    <v>45504.978121909378</v>
    <v>86</v>
    <v>331</v>
    <v>108574046888</v>
    <v>ARISTA NETWORKS, INC.</v>
    <v>ARISTA NETWORKS, INC.</v>
    <v>338</v>
    <v>44.9099</v>
    <v>311.42</v>
    <v>346.48</v>
    <v>355</v>
    <v>313363100</v>
    <v>ANET</v>
    <v>ARISTA NETWORKS, INC. (XNYS:ANET)</v>
    <v>5559586</v>
    <v>2139285</v>
    <v>2011</v>
  </rv>
  <rv s="2">
    <v>87</v>
  </rv>
  <rv s="0">
    <v>https://www.bing.com/financeapi/forcetrigger?t=a1xzr7&amp;q=XNYS%3aMSI&amp;form=skydnc</v>
    <v>Learn more on Bing</v>
  </rv>
  <rv s="1">
    <v>en-US</v>
    <v>a1xzr7</v>
    <v>268435456</v>
    <v>1</v>
    <v>Powered by Refinitiv</v>
    <v>0</v>
    <v>MOTOROLA SOLUTIONS, INC. (XNYS:MSI)</v>
    <v>2</v>
    <v>3</v>
    <v>Finance</v>
    <v>12</v>
    <v>402.56</v>
    <v>269.64499999999998</v>
    <v>0.94779999999999998</v>
    <v>3.59</v>
    <v>-7.7709999999999997E-4</v>
    <v>9.0810000000000005E-3</v>
    <v>-0.31</v>
    <v>USD</v>
    <v>Motorola Solutions, Inc. provides public safety and enterprise security. The Company offers safety and security technologies, which include land mobile radio communications (LMR), video security, and command center. Across technologies, it offers cloud-based and hybrid solutions, cybersecurity services, software and subscriptions services as well as managed and support services. Its segments include Products and Systems Integration, and Software and Services. The Products and Systems Integration segment offers a portfolio of infrastructure, devices, accessories, video security devices and infrastructure, and the implementation and integration of such systems, devices, and applications. The Company's Software and Services segment provides a range of solution offerings for government, public safety and commercial customers. Its Software includes public safety and enterprise Command Center, unified communications applications, certain mobile video equipment, and video software solutions.</v>
    <v>21000</v>
    <v>New York Stock Exchange</v>
    <v>XNYS</v>
    <v>XNYS</v>
    <v>500 W. Monroe St., CHICAGO, IL, 60661 US</v>
    <v>400.9</v>
    <v>Communications &amp; Networking</v>
    <v>Stock</v>
    <v>45504.962631238282</v>
    <v>89</v>
    <v>395.88</v>
    <v>66534709932</v>
    <v>MOTOROLA SOLUTIONS, INC.</v>
    <v>MOTOROLA SOLUTIONS, INC.</v>
    <v>398.24</v>
    <v>48.887700000000002</v>
    <v>395.33</v>
    <v>398.92</v>
    <v>398.61</v>
    <v>166787100</v>
    <v>MSI</v>
    <v>MOTOROLA SOLUTIONS, INC. (XNYS:MSI)</v>
    <v>678368</v>
    <v>613597</v>
    <v>1973</v>
  </rv>
  <rv s="2">
    <v>90</v>
  </rv>
  <rv s="0">
    <v>https://www.bing.com/financeapi/forcetrigger?t=a1xygh&amp;q=XNAS%3aMRVL&amp;form=skydnc</v>
    <v>Learn more on Bing</v>
  </rv>
  <rv s="1">
    <v>en-US</v>
    <v>a1xygh</v>
    <v>268435456</v>
    <v>1</v>
    <v>Powered by Refinitiv</v>
    <v>0</v>
    <v>MARVELL TECHNOLOGY, INC (XNAS:MRVL)</v>
    <v>2</v>
    <v>3</v>
    <v>Finance</v>
    <v>4</v>
    <v>85.757099999999994</v>
    <v>46.07</v>
    <v>1.4697</v>
    <v>4.18</v>
    <v>4.7780000000000001E-3</v>
    <v>6.6561000000000009E-2</v>
    <v>0.32</v>
    <v>USD</v>
    <v>Marvell Technology, Inc., through its subsidiaries, is a supplier of data infrastructure semiconductor solutions. The Company is engaged in the design, development, and sale of integrated circuits. Its product solutions serve five end markets, such as data center, enterprise networking, carrier infrastructure, consumer, and automotive/industrial. The Company’s product offerings include custom application-specific integrated circuits (ASICs), electro-optics, Ethernet solutions, fiber channel adapters, processors, and storage controllers. It develops custom system-on-a-chip (SoC) solutions tailored to individual customer specifications. Its electro-optical products include pulse amplitude modulation (PAM) and coherent digital signal processors (DSPs), laser drivers, trans-impedance amplifiers (TIAs), silicon photonics and data center interconnect (DCI) solutions. It offers a portfolio of Ethernet solutions spanning controllers, network adapters, physical transceivers, and switches.</v>
    <v>6511</v>
    <v>Nasdaq Stock Market</v>
    <v>XNAS</v>
    <v>XNAS</v>
    <v>1000 N. West Street, Suite 1200, WILMINGTON, DE, 19801 US</v>
    <v>67.39</v>
    <v>Semiconductors &amp; Semiconductor Equipment</v>
    <v>Stock</v>
    <v>45504.974997939062</v>
    <v>92</v>
    <v>64.92</v>
    <v>57977888000</v>
    <v>MARVELL TECHNOLOGY, INC</v>
    <v>MARVELL TECHNOLOGY, INC</v>
    <v>66.52</v>
    <v>0</v>
    <v>62.8</v>
    <v>66.98</v>
    <v>67.3</v>
    <v>865600000</v>
    <v>MRVL</v>
    <v>MARVELL TECHNOLOGY, INC (XNAS:MRVL)</v>
    <v>14503172</v>
    <v>10059415</v>
    <v>2020</v>
  </rv>
  <rv s="2">
    <v>93</v>
  </rv>
  <rv s="0">
    <v>https://www.bing.com/financeapi/forcetrigger?t=a1ynp2&amp;q=XNYS%3aNOK&amp;form=skydnc</v>
    <v>Learn more on Bing</v>
  </rv>
  <rv s="1">
    <v>en-US</v>
    <v>a1ynp2</v>
    <v>268435456</v>
    <v>1</v>
    <v>Powered by Refinitiv</v>
    <v>0</v>
    <v>Nokia Oyj (XNYS:NOK)</v>
    <v>2</v>
    <v>3</v>
    <v>Finance</v>
    <v>4</v>
    <v>4.09</v>
    <v>2.94</v>
    <v>1.1144000000000001</v>
    <v>0</v>
    <v>0</v>
    <v>0</v>
    <v>0</v>
    <v>USD</v>
    <v>Nokia Oyj is a Finland-based company engaged in the network and Internet protocol (IP) infrastructure, software, and related services market. The Company's businesses include Nokia Networks and Nokia Technologies. The Company's segments include Ultra Broadband Networks, IP Networks and Applications, and Nokia Technologies. The Ultra Broadband Networks segment comprises Mobile Networks and Fixed Networks operating segments. The IP Networks and Applications segment comprises IP/Optical Networks and Applications &amp; Analytics operating segments. The Applications &amp; Analytics operating segment offers software solutions spanning customer experience management, network operations and management, communications and collaboration, policy and charging, as well as Cloud, Internet of things (IoT), security, and analytics platforms that enable digital services providers and enterprises to accelerate and optimize their customer experience. The Company has Comptel Oyj among its subsidiaries.</v>
    <v>86689</v>
    <v>New York Stock Exchange</v>
    <v>XNYS</v>
    <v>XNYS</v>
    <v>Karakaari 7, ESPOO, ETELA-SUOMEN, 02610 FI</v>
    <v>3.94</v>
    <v>Communications &amp; Networking</v>
    <v>Stock</v>
    <v>45504.976085647657</v>
    <v>95</v>
    <v>3.89</v>
    <v>22149110000</v>
    <v>Nokia Oyj</v>
    <v>Nokia Oyj</v>
    <v>3.89</v>
    <v>22.295300000000001</v>
    <v>3.92</v>
    <v>3.92</v>
    <v>3.92</v>
    <v>5613497000</v>
    <v>NOK</v>
    <v>Nokia Oyj (XNYS:NOK)</v>
    <v>10419820</v>
    <v>14309437</v>
    <v>1997</v>
  </rv>
  <rv s="2">
    <v>96</v>
  </rv>
  <rv s="0">
    <v>https://www.bing.com/financeapi/forcetrigger?t=a1w8mw&amp;q=XNYS%3aJNPR&amp;form=skydnc</v>
    <v>Learn more on Bing</v>
  </rv>
  <rv s="1">
    <v>en-US</v>
    <v>a1w8mw</v>
    <v>268435456</v>
    <v>1</v>
    <v>Powered by Refinitiv</v>
    <v>0</v>
    <v>JUNIPER NETWORKS, INC. (XNYS:JNPR)</v>
    <v>2</v>
    <v>3</v>
    <v>Finance</v>
    <v>12</v>
    <v>38.064999999999998</v>
    <v>24.87</v>
    <v>0.94120000000000004</v>
    <v>-0.27</v>
    <v>-1.0610000000000002E-5</v>
    <v>-7.1130000000000004E-3</v>
    <v>-4.0000000000000002E-4</v>
    <v>USD</v>
    <v>Juniper Networks, Inc. delivers networking technology to its customers, including network operators, telecommunication and cloud providers, enterprise information technology teams, lines of businesses and network users, such as individual devices, machines, applications, microservices and data stores. It designs and builds products and solutions, such as Automated Wide Area Networking that provides Routing solutions for Wide Area Networking; AI-Driven Enterprise, which includes cloud management, networking and security solution for campus and branch environments, such as universities, hospitals, and bank branches, and Cloud-Ready Data Center that offers fabric management, switching, network security and software-defined networking solutions for public and private data centers. It also offers a variety of services, including maintenance and support, professional services, Software-as-a-Service, and education and training programs to provide solutions that address its customers' needs.</v>
    <v>11144</v>
    <v>New York Stock Exchange</v>
    <v>XNYS</v>
    <v>XNYS</v>
    <v>1133 Innovation Way, SUNNYVALE, CA, 94089 US</v>
    <v>38.064999999999998</v>
    <v>Communications &amp; Networking</v>
    <v>Stock</v>
    <v>45504.958333356248</v>
    <v>98</v>
    <v>37.67</v>
    <v>12406172315</v>
    <v>JUNIPER NETWORKS, INC.</v>
    <v>JUNIPER NETWORKS, INC.</v>
    <v>38</v>
    <v>52.880899999999997</v>
    <v>37.96</v>
    <v>37.69</v>
    <v>37.689599999999999</v>
    <v>329163500</v>
    <v>JNPR</v>
    <v>JUNIPER NETWORKS, INC. (XNYS:JNPR)</v>
    <v>2971010</v>
    <v>2008166</v>
    <v>1997</v>
  </rv>
  <rv s="2">
    <v>99</v>
  </rv>
  <rv s="0">
    <v>https://www.bing.com/financeapi/forcetrigger?t=a1yv52&amp;q=XNAS%3aNVDA&amp;form=skydnc</v>
    <v>Learn more on Bing</v>
  </rv>
  <rv s="1">
    <v>en-US</v>
    <v>a1yv52</v>
    <v>268435456</v>
    <v>1</v>
    <v>Powered by Refinitiv</v>
    <v>0</v>
    <v>NVIDIA CORPORATION (XNAS:NVDA)</v>
    <v>2</v>
    <v>3</v>
    <v>Finance</v>
    <v>4</v>
    <v>140.76</v>
    <v>39.229999999999997</v>
    <v>1.6999</v>
    <v>13.29</v>
    <v>3.8113000000000001E-2</v>
    <v>0.12812099999999998</v>
    <v>4.46</v>
    <v>USD</v>
    <v>NVIDIA Corporation is a full-stack computing infrastructure company. The Company accelerates computing to help solve the computational problems. The Company’s segments include Compute &amp; Networking and Graphics. Compute &amp; Networking segment includes its data center accelerated computing platform; networking; automotive artificial intelligence (AI), cockpit, autonomous driving development agreements and autonomous vehicle solutions; electric vehicle computing platforms; NVIDIA AI Enterprise and other software.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v>29600</v>
    <v>Nasdaq Stock Market</v>
    <v>XNAS</v>
    <v>XNAS</v>
    <v>2788 San Tomas Expressway, SANTA CLARA, CA, 95051 US</v>
    <v>118.34</v>
    <v>Semiconductors &amp; Semiconductor Equipment</v>
    <v>Stock</v>
    <v>45504.978127395312</v>
    <v>101</v>
    <v>110.88</v>
    <v>2878692000000</v>
    <v>NVIDIA CORPORATION</v>
    <v>NVIDIA CORPORATION</v>
    <v>112.9</v>
    <v>68.347300000000004</v>
    <v>103.73</v>
    <v>117.02</v>
    <v>121.48</v>
    <v>24600000000</v>
    <v>NVDA</v>
    <v>NVIDIA CORPORATION (XNAS:NVDA)</v>
    <v>472013223</v>
    <v>291630815</v>
    <v>1998</v>
  </rv>
  <rv s="2">
    <v>102</v>
  </rv>
  <rv s="0">
    <v>https://www.bing.com/financeapi/forcetrigger?t=a24kjc&amp;q=XNYS%3aTSM&amp;form=skydnc</v>
    <v>Learn more on Bing</v>
  </rv>
  <rv s="1">
    <v>en-US</v>
    <v>a24kjc</v>
    <v>268435456</v>
    <v>1</v>
    <v>Powered by Refinitiv</v>
    <v>0</v>
    <v>Taiwan Semiconductor Manufacturing Co., Ltd. (XNYS:TSM)</v>
    <v>2</v>
    <v>3</v>
    <v>Finance</v>
    <v>4</v>
    <v>193.47</v>
    <v>84.015000000000001</v>
    <v>1.1589</v>
    <v>11.25</v>
    <v>2.0627E-2</v>
    <v>7.2797000000000001E-2</v>
    <v>3.42</v>
    <v>USD</v>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v>52045</v>
    <v>New York Stock Exchange</v>
    <v>XNYS</v>
    <v>XNYS</v>
    <v>No.8, Li-Hsin 6th Road, Hsinchu Science Park, HSINCHU, HSINCHU, 300 TW</v>
    <v>166.65</v>
    <v>Semiconductors &amp; Semiconductor Equipment</v>
    <v>Stock</v>
    <v>45504.977982291406</v>
    <v>104</v>
    <v>162.07</v>
    <v>742043400000</v>
    <v>Taiwan Semiconductor Manufacturing Co., Ltd.</v>
    <v>Taiwan Semiconductor Manufacturing Co., Ltd.</v>
    <v>163.77000000000001</v>
    <v>28.221900000000002</v>
    <v>154.54</v>
    <v>165.79</v>
    <v>169.22</v>
    <v>5186726000</v>
    <v>TSM</v>
    <v>Taiwan Semiconductor Manufacturing Co., Ltd. (XNYS:TSM)</v>
    <v>19827315</v>
    <v>18932960</v>
    <v>1987</v>
  </rv>
  <rv s="2">
    <v>105</v>
  </rv>
  <rv s="0">
    <v>https://www.bing.com/financeapi/forcetrigger?t=a1ntlh&amp;q=XNAS%3aASML&amp;form=skydnc</v>
    <v>Learn more on Bing</v>
  </rv>
  <rv s="1">
    <v>en-US</v>
    <v>a1ntlh</v>
    <v>268435456</v>
    <v>1</v>
    <v>Powered by Refinitiv</v>
    <v>0</v>
    <v>ASML Holding NV (XNAS:ASML)</v>
    <v>2</v>
    <v>3</v>
    <v>Finance</v>
    <v>4</v>
    <v>1110.0899999999999</v>
    <v>563.995</v>
    <v>1.5026999999999999</v>
    <v>76.459999999999994</v>
    <v>2.1570000000000001E-3</v>
    <v>8.8881999999999989E-2</v>
    <v>2.02</v>
    <v>USD</v>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v>41505</v>
    <v>Nasdaq Stock Market</v>
    <v>XNAS</v>
    <v>XNAS</v>
    <v>De Run 6501, VELDHOVEN, NOORD-BRABANT, 5504 DR NL</v>
    <v>942.24</v>
    <v>Semiconductors &amp; Semiconductor Equipment</v>
    <v>Stock</v>
    <v>45504.977091828128</v>
    <v>107</v>
    <v>917.04</v>
    <v>348312600000</v>
    <v>ASML Holding NV</v>
    <v>ASML Holding NV</v>
    <v>925.52</v>
    <v>46.901899999999998</v>
    <v>860.24</v>
    <v>936.7</v>
    <v>938.72</v>
    <v>399584600</v>
    <v>ASML</v>
    <v>ASML Holding NV (XNAS:ASML)</v>
    <v>2406216</v>
    <v>1401305</v>
    <v>1994</v>
  </rv>
  <rv s="2">
    <v>108</v>
  </rv>
  <rv s="0">
    <v>https://www.bing.com/financeapi/forcetrigger?t=a1ndww&amp;q=XNAS%3aAMD&amp;form=skydnc</v>
    <v>Learn more on Bing</v>
  </rv>
  <rv s="1">
    <v>en-US</v>
    <v>a1ndww</v>
    <v>268435456</v>
    <v>1</v>
    <v>Powered by Refinitiv</v>
    <v>0</v>
    <v>ADVANCED MICRO DEVICES, INC. (XNAS:AMD)</v>
    <v>2</v>
    <v>3</v>
    <v>Finance</v>
    <v>4</v>
    <v>227.3</v>
    <v>93.114999999999995</v>
    <v>1.6969000000000001</v>
    <v>6.04</v>
    <v>6.986E-3</v>
    <v>4.3629000000000001E-2</v>
    <v>1.0093000000000001</v>
    <v>USD</v>
    <v>Advanced Micro Devices, Inc. is a global semiconductor company. The Company is focused on high-performance computing, graphics and visualization technologies. Its segments include Data Center, Client, Gaming and Embedded. The Data Center segment includes server central processing unit (CPUs), graphics processing units (GPUs), accelerated processing units (APUs), data processing units (DPUs), field programmable gate arrays (FPGAs), smart network interface cards (SmartNICs), artificial intelligence (AI) accelerators and adaptive system-on-chip (SoC) products for data centers. The Client segment includes CPUs, APUs, and chipsets for desktop, notebook and handheld personal computers. The Gaming segment includes discrete GPUs, semi-custom SoC products and development services. The Embedded segment includes embedded CPUs, GPUs, APUs, FPGAs, system on modules (SOMs), and adaptive SoC products. The Company's products include AMD Ryzen AI, Radeon PRO and AMD Advantage Premium.</v>
    <v>26000</v>
    <v>Nasdaq Stock Market</v>
    <v>XNAS</v>
    <v>XNAS</v>
    <v>2485 Augustine Drive, SANTA CLARA, CA, 95054 US</v>
    <v>153.60300000000001</v>
    <v>Semiconductors &amp; Semiconductor Equipment</v>
    <v>Stock</v>
    <v>45504.97806114531</v>
    <v>110</v>
    <v>140.03</v>
    <v>233525046719</v>
    <v>ADVANCED MICRO DEVICES, INC.</v>
    <v>ADVANCED MICRO DEVICES, INC.</v>
    <v>150.72999999999999</v>
    <v>173.8837</v>
    <v>138.44</v>
    <v>144.47999999999999</v>
    <v>145.48929999999999</v>
    <v>1616314000</v>
    <v>AMD</v>
    <v>ADVANCED MICRO DEVICES, INC. (XNAS:AMD)</v>
    <v>114229266</v>
    <v>51893518</v>
    <v>1969</v>
  </rv>
  <rv s="2">
    <v>111</v>
  </rv>
  <rv s="0">
    <v>http://en.wikipedia.org/wiki/Qualcomm</v>
    <v>Wikipedia</v>
  </rv>
  <rv s="4">
    <v>6</v>
    <v>113</v>
  </rv>
  <rv s="5">
    <v>13</v>
    <v>https://www.bing.com/th?id=AMMS_2b1c176dae370ecc0d55a1517537f595&amp;qlt=95</v>
    <v>114</v>
    <v>0</v>
    <v>https://www.bing.com/images/search?form=xlimg&amp;q=qualcomm</v>
    <v>Image of QUALCOMM INCORPORATED</v>
  </rv>
  <rv s="0">
    <v>https://www.bing.com/financeapi/forcetrigger?t=a21k2w&amp;q=XNAS%3aQCOM&amp;form=skydnc</v>
    <v>Learn more on Bing</v>
  </rv>
  <rv s="6">
    <v>en-US</v>
    <v>a21k2w</v>
    <v>268435456</v>
    <v>1</v>
    <v>Powered by Refinitiv</v>
    <v>8</v>
    <v>QUALCOMM INCORPORATED (XNAS:QCOM)</v>
    <v>10</v>
    <v>11</v>
    <v>Finance</v>
    <v>4</v>
    <v>230.63</v>
    <v>104.333</v>
    <v>1.2882</v>
    <v>14.01</v>
    <v>-1.1937E-2</v>
    <v>8.392200000000001E-2</v>
    <v>-2.16</v>
    <v>USD</v>
    <v>Qualcomm Incorporated is engaged in the development and commercialization of foundational technologies for the wireless industry, including third generation (3G), fourth generation (4G) and fifth generation (5G) wireless connectivity, and high-performance and low-power computing, including on-device artificial intelligence. Its segments include Qualcomm CDMA Technologies (QCT), Qualcomm Technology Licensing (QTL) and Qualcomm Strategic Initiatives. QCT develops and supplies integrated circuits and system software based on 3G/4G/5G and other technologies, including radio frequency front-end, digital cockpit and advanced driver assistance and automated driving, Internet of things including consumer electronic devices, industrial devices and edge networking products. QTL grants licenses or otherwise provides rights to use portions of its intellectual property portfolio that includes certain patent rights essential to and/or useful in the manufacture and sale of certain wireless products.</v>
    <v>50000</v>
    <v>Nasdaq Stock Market</v>
    <v>XNAS</v>
    <v>XNAS</v>
    <v>5775 Morehouse Dr, SAN DIEGO, CA, 92121 US</v>
    <v>181.08</v>
    <v>115</v>
    <v>Semiconductors &amp; Semiconductor Equipment</v>
    <v>Stock</v>
    <v>45504.977677060153</v>
    <v>116</v>
    <v>173.41</v>
    <v>202302100000</v>
    <v>QUALCOMM INCORPORATED</v>
    <v>QUALCOMM INCORPORATED</v>
    <v>175.58</v>
    <v>22.2652</v>
    <v>166.94</v>
    <v>180.95</v>
    <v>178.79</v>
    <v>1118000000</v>
    <v>QCOM</v>
    <v>QUALCOMM INCORPORATED (XNAS:QCOM)</v>
    <v>19181353</v>
    <v>8906284</v>
    <v>1991</v>
  </rv>
  <rv s="2">
    <v>117</v>
  </rv>
  <rv s="0">
    <v>https://www.bing.com/financeapi/forcetrigger?t=a24p1h&amp;q=XNAS%3aTXN&amp;form=skydnc</v>
    <v>Learn more on Bing</v>
  </rv>
  <rv s="1">
    <v>en-US</v>
    <v>a24p1h</v>
    <v>268435456</v>
    <v>1</v>
    <v>Powered by Refinitiv</v>
    <v>0</v>
    <v>TEXAS INSTRUMENTS INCORPORATED (XNAS:TXN)</v>
    <v>2</v>
    <v>3</v>
    <v>Finance</v>
    <v>4</v>
    <v>210.84</v>
    <v>139.47999999999999</v>
    <v>0.96970000000000001</v>
    <v>4.12</v>
    <v>-3.5330000000000001E-3</v>
    <v>2.0632000000000001E-2</v>
    <v>-0.72</v>
    <v>USD</v>
    <v>Texas Instruments Incorporated is a global semiconductor company. The Company designs, manufactures, tests, and sells analog and embedded processing chips for markets, such as industrial, automotive, personal electronics, communications equipment, and enterprise systems. The Company’s segments include Analog and Embedded Processing. The Analog segment includes product lines, such as Power and Signal Chain. Power includes products that help customers manage power in electronic systems. Signal Chain includes products that sense, condition, and measure real-world signals to allow information to be transferred or converted for further processing and control. The Embedded Processing segment includes microcontrollers, digital signal processors (DSPs) and applications processors. The Company also offers DLP products (primarily used to project high-definition images), calculators and certain custom semiconductors known as application-specific integrated circuits (ASICs).</v>
    <v>34000</v>
    <v>Nasdaq Stock Market</v>
    <v>XNAS</v>
    <v>XNAS</v>
    <v>12500 T I Blvd, DALLAS, TX, 75243-0592 US</v>
    <v>204.46</v>
    <v>Semiconductors &amp; Semiconductor Equipment</v>
    <v>Stock</v>
    <v>45504.969410543752</v>
    <v>119</v>
    <v>199.49</v>
    <v>183513100000</v>
    <v>TEXAS INSTRUMENTS INCORPORATED</v>
    <v>TEXAS INSTRUMENTS INCORPORATED</v>
    <v>204.46</v>
    <v>34.648899999999998</v>
    <v>199.69</v>
    <v>203.81</v>
    <v>203.09</v>
    <v>913046000</v>
    <v>TXN</v>
    <v>TEXAS INSTRUMENTS INCORPORATED (XNAS:TXN)</v>
    <v>7462264</v>
    <v>5021545</v>
    <v>1938</v>
  </rv>
  <rv s="2">
    <v>120</v>
  </rv>
  <rv s="0">
    <v>https://www.bing.com/financeapi/forcetrigger?t=a1nda2&amp;q=XNAS%3aAMAT&amp;form=skydnc</v>
    <v>Learn more on Bing</v>
  </rv>
  <rv s="1">
    <v>en-US</v>
    <v>a1nda2</v>
    <v>268435456</v>
    <v>1</v>
    <v>Powered by Refinitiv</v>
    <v>0</v>
    <v>APPLIED MATERIALS, INC. (XNAS:AMAT)</v>
    <v>2</v>
    <v>3</v>
    <v>Finance</v>
    <v>4</v>
    <v>255.89</v>
    <v>129.21</v>
    <v>1.5673999999999999</v>
    <v>15.46</v>
    <v>4.6649999999999999E-3</v>
    <v>7.8580999999999998E-2</v>
    <v>0.99</v>
    <v>USD</v>
    <v>Applied Materials, Inc. is a materials engineering solutions provider. The Company provides manufacturing equipment, services and software to the semiconductor, display and related industries. Its segments include Semiconductor Systems, Applied Global Services (AGS), and Display and Adjacent Markets. Semiconductor Systems segment develops, manufactures and sells a range of manufacturing equipment used to fabricate semiconductor chips, also referred to as integrated circuits (ICs). AGS segment provides integrated solutions to optimize equipment and fab performance and productivity, including spares, upgrades, services, remanufactured earlier generation equipment and factory automation software for semiconductor, display and other products. Display and Adjacent Markets segment is comprised of products for manufacturing liquid crystal displays (LCDs), organic light-emitting diodes (OLEDs), and other display technologies for monitors, smart phones, and other consumer-oriented devices.</v>
    <v>34000</v>
    <v>Nasdaq Stock Market</v>
    <v>XNAS</v>
    <v>XNAS</v>
    <v>3050 Bowers Ave, SANTA CLARA, CA, 95054-3299 US</v>
    <v>212.87</v>
    <v>Semiconductors &amp; Semiconductor Equipment</v>
    <v>Stock</v>
    <v>45504.977986157028</v>
    <v>122</v>
    <v>204.5</v>
    <v>175696273780</v>
    <v>APPLIED MATERIALS, INC.</v>
    <v>APPLIED MATERIALS, INC.</v>
    <v>206.095</v>
    <v>22.607099999999999</v>
    <v>196.74</v>
    <v>212.2</v>
    <v>213.19</v>
    <v>827974900</v>
    <v>AMAT</v>
    <v>APPLIED MATERIALS, INC. (XNAS:AMAT)</v>
    <v>11120489</v>
    <v>5554073</v>
    <v>1987</v>
  </rv>
  <rv s="2">
    <v>123</v>
  </rv>
  <rv s="10">
    <v>en-US</v>
    <v>cau7bh</v>
    <v>268435456</v>
    <v>1</v>
    <v>Powered by Refinitiv</v>
    <v>27</v>
    <v>ARM HOLDINGS PLC (XNAS:ARM)</v>
    <v>28</v>
    <v>3</v>
    <v>Finance</v>
    <v>4</v>
    <v>188.75</v>
    <v>46.5</v>
    <v>1.0169999999999999</v>
    <v>11.21</v>
    <v>-0.12256399999999999</v>
    <v>8.4311000000000011E-2</v>
    <v>-17.670000000000002</v>
    <v>USD</v>
    <v>Arm Holdings plc is a semiconductor intellectual property (IP) company. The Company develops and licenses IP for various devices worldwide, and it provides development tools that accelerate product development, from sensors to smartphones to servers. Its central processing unit (CPUs) and nomenclature for properties and units (NPUs) include Cortex-A, Cortex-M, Cortex-R, Neoverse, Ethos and SecurCore. It provides processor IP, offering a range of cores to address the performance, power and cost requirements of every device, from Internet of things sensors to supercomputers, and from smartphones and laptops to autonomous vehicles. Its graphics and camera technology drives the visual experience across a range of devices, including mass-market to high-performance smartphones, Android OS-based tablets, and digital televisions. It provides foundation physical IP and processor implementation solutions to address the performance, power and cost requirements for all application markets.</v>
    <v>7096</v>
    <v>Nasdaq Stock Market</v>
    <v>XNAS</v>
    <v>XNAS</v>
    <v>110 Fulbourn Road, CAMBRIDGE, CAMBRIDGESHIRE, CB1 9NJ GB</v>
    <v>145.47999999999999</v>
    <v>Semiconductors &amp; Semiconductor Equipment</v>
    <v>Stock</v>
    <v>45504.978127453127</v>
    <v>138.94</v>
    <v>139320200000</v>
    <v>ARM HOLDINGS PLC</v>
    <v>ARM HOLDINGS PLC</v>
    <v>143.41</v>
    <v>480.86689999999999</v>
    <v>132.96</v>
    <v>144.16999999999999</v>
    <v>126.5</v>
    <v>1047835000</v>
    <v>ARM</v>
    <v>ARM HOLDINGS PLC (XNAS:ARM)</v>
    <v>16274235</v>
    <v>9166991</v>
    <v>2018</v>
  </rv>
  <rv s="2">
    <v>125</v>
  </rv>
  <rv s="0">
    <v>https://www.bing.com/financeapi/forcetrigger?t=a1mvjc&amp;q=XNAS%3aADI&amp;form=skydnc</v>
    <v>Learn more on Bing</v>
  </rv>
  <rv s="1">
    <v>en-US</v>
    <v>a1mvjc</v>
    <v>268435456</v>
    <v>1</v>
    <v>Powered by Refinitiv</v>
    <v>0</v>
    <v>ANALOG DEVICES, INC. (XNAS:ADI)</v>
    <v>2</v>
    <v>3</v>
    <v>Finance</v>
    <v>12</v>
    <v>244.14</v>
    <v>154.99</v>
    <v>1.0842000000000001</v>
    <v>6.8</v>
    <v>-2.4629999999999999E-3</v>
    <v>3.0278999999999997E-2</v>
    <v>-0.56999999999999995</v>
    <v>USD</v>
    <v>Analog Devices, Inc. is a global semiconductor company. The Company combines analog, digital and software technologies into solutions that help drive advancements in digitized factories, mobility and digital healthcare, combat climate change, and connect humans and the world. It designs, manufactures, tests and markets a broad portfolio of solutions, including integrated circuits (ICs), software and subsystems that leverage high-performance analog, mixed-signal and digital signal processing technologies. The Company's comprehensive product portfolio, domain specialization and manufacturing capabilities extend across high-performance precision and high-speed mixed-signal, power management and processing technologies, including data converters, amplifiers, power management, radio frequency (RF) ICs, edge processors and other sensors. The Company sell its products globally through a direct sales force, third-party distributors, independent sales representatives and via its Website.</v>
    <v>26000</v>
    <v>Nasdaq Stock Market</v>
    <v>XNAS</v>
    <v>XNAS</v>
    <v>One Analog Way, WILMINGTON, MA, 01887 US</v>
    <v>232.15989999999999</v>
    <v>Semiconductors &amp; Semiconductor Equipment</v>
    <v>Stock</v>
    <v>45504.96263126094</v>
    <v>127</v>
    <v>226.94</v>
    <v>114814666322</v>
    <v>ANALOG DEVICES, INC.</v>
    <v>ANALOG DEVICES, INC.</v>
    <v>229.76</v>
    <v>55.430700000000002</v>
    <v>224.58</v>
    <v>231.38</v>
    <v>230.81</v>
    <v>496216900</v>
    <v>ADI</v>
    <v>ANALOG DEVICES, INC. (XNAS:ADI)</v>
    <v>4308005</v>
    <v>2976031</v>
    <v>1965</v>
  </rv>
  <rv s="2">
    <v>128</v>
  </rv>
  <rv s="0">
    <v>https://www.bing.com/financeapi/forcetrigger?t=a1y4oc&amp;q=XNAS%3aMU&amp;form=skydnc</v>
    <v>Learn more on Bing</v>
  </rv>
  <rv s="1">
    <v>en-US</v>
    <v>a1y4oc</v>
    <v>268435456</v>
    <v>1</v>
    <v>Powered by Refinitiv</v>
    <v>0</v>
    <v>MICRON TECHNOLOGY, INC. (XNAS:MU)</v>
    <v>2</v>
    <v>3</v>
    <v>Finance</v>
    <v>4</v>
    <v>157.535</v>
    <v>61.75</v>
    <v>1.2017</v>
    <v>7.26</v>
    <v>1.4841999999999999E-2</v>
    <v>7.0788000000000004E-2</v>
    <v>1.63</v>
    <v>USD</v>
    <v>Micron Technology, Inc. is a provider of memory and storage solutions. The Company offers a portfolio of high-performance dynamic random-access memory (DRAM), NAND, and NOR memory and storage products through its Micron and Crucial brands. The Company’s segments include Compute and Networking Business Unit (CNBU), Mobile Business Unit (MBU), Embedded Business Unit (EBU), and Storage Business Unit (SBU). The CNBU segment includes memory products and solutions sold into client, cloud server, enterprise, graphics, and networking markets. The MBU segment includes memory and storage products sold into smartphone and other mobile-device markets. The EBU segment includes memory and storage products and solutions sold into automotive, industrial, and consumer markets. The SBU segment includes SSDs and component-level solutions sold into enterprise and cloud, client, and consumer storage markets. It sells its products into various markets through its business units in numerous forms.</v>
    <v>43000</v>
    <v>Nasdaq Stock Market</v>
    <v>XNAS</v>
    <v>XNAS</v>
    <v>PO BOX 6, 8000 S FEDERAL WAY, BOISE, ID, 83716-9632 US</v>
    <v>111.3399</v>
    <v>Semiconductors &amp; Semiconductor Equipment</v>
    <v>Stock</v>
    <v>45504.977929941408</v>
    <v>130</v>
    <v>107.75</v>
    <v>113722800000</v>
    <v>MICRON TECHNOLOGY, INC.</v>
    <v>MICRON TECHNOLOGY, INC.</v>
    <v>109.85</v>
    <v>0</v>
    <v>102.56</v>
    <v>109.82</v>
    <v>111.45</v>
    <v>1108841000</v>
    <v>MU</v>
    <v>MICRON TECHNOLOGY, INC. (XNAS:MU)</v>
    <v>26459108</v>
    <v>26629814</v>
    <v>1984</v>
  </rv>
  <rv s="2">
    <v>131</v>
  </rv>
  <rv s="0">
    <v>https://www.bing.com/financeapi/forcetrigger?t=a1x4f2&amp;q=XNAS%3aLRCX&amp;form=skydnc</v>
    <v>Learn more on Bing</v>
  </rv>
  <rv s="1">
    <v>en-US</v>
    <v>a1x4f2</v>
    <v>268435456</v>
    <v>1</v>
    <v>Powered by Refinitiv</v>
    <v>0</v>
    <v>LAM RESEARCH CORPORATION (XNAS:LRCX)</v>
    <v>2</v>
    <v>3</v>
    <v>Finance</v>
    <v>4</v>
    <v>1130</v>
    <v>574.41999999999996</v>
    <v>1.5109999999999999</v>
    <v>66.38</v>
    <v>-2.197E-2</v>
    <v>7.7649999999999997E-2</v>
    <v>-20.239999999999998</v>
    <v>USD</v>
    <v>Lam Research Corporation is a supplier of wafer fabrication equipment and services to the semiconductor industry. The Company designs, manufactures, markets, refurbishes, and services semiconductor processing equipment used in the fabrication of integrated circuits. Its products and services are designed to help its customers build devices that are used in a variety of electronic products, including mobile phones, personal computers, servers, wearables, automotive vehicles, and data storage devices. Its product families include ALTUS, SABRE, SPEED, Striker, VECTOR, Flex, Kiyo, Syndion, Versys Metal, Coronus, DV-Prime , Da Vinci , EOS , and SP Series. Its customer base includes semiconductor memory, foundries, and integrated device manufacturers (IDMs) that make products, such as non-volatile memory (NVM), dynamic random-access memory (DRAM) and logic devices. It offers services in areas, such as nanoscale applications enablement, chemistry, plasma and fluidics, and others.</v>
    <v>17200</v>
    <v>Nasdaq Stock Market</v>
    <v>XNAS</v>
    <v>XNAS</v>
    <v>4650 Cushing Blvd, FREMONT, CA, 94538 US</v>
    <v>924.74</v>
    <v>Semiconductors &amp; Semiconductor Equipment</v>
    <v>Stock</v>
    <v>45504.976971897653</v>
    <v>133</v>
    <v>880.5</v>
    <v>111765300000</v>
    <v>LAM RESEARCH CORPORATION</v>
    <v>LAM RESEARCH CORPORATION</v>
    <v>893.5</v>
    <v>33.558100000000003</v>
    <v>854.86</v>
    <v>921.24</v>
    <v>901</v>
    <v>130741000</v>
    <v>LRCX</v>
    <v>LAM RESEARCH CORPORATION (XNAS:LRCX)</v>
    <v>1940529</v>
    <v>1027132</v>
    <v>1989</v>
  </rv>
  <rv s="2">
    <v>134</v>
  </rv>
  <rv s="0">
    <v>https://www.bing.com/financeapi/forcetrigger?t=a1yy2w&amp;q=XNAS%3aNXPI&amp;form=skydnc</v>
    <v>Learn more on Bing</v>
  </rv>
  <rv s="1">
    <v>en-US</v>
    <v>a1yy2w</v>
    <v>268435456</v>
    <v>1</v>
    <v>Powered by Refinitiv</v>
    <v>0</v>
    <v>NXP Semiconductors NV (XNAS:NXPI)</v>
    <v>2</v>
    <v>3</v>
    <v>Finance</v>
    <v>4</v>
    <v>296.08</v>
    <v>167.21019999999999</v>
    <v>1.5068999999999999</v>
    <v>11.48</v>
    <v>-1.729E-2</v>
    <v>4.5613000000000001E-2</v>
    <v>-4.55</v>
    <v>USD</v>
    <v>NXP Semiconductors NV (NXP) is The Netherlands-based holding company. The Company operates as a semiconductor company. The Company provides high performance mixed signal analog-digital (mixed A/D) and standard product solutions. Its product solutions are used in a range of end-market applications, including automotive, personal security and identification, industrial &amp; Internet of Things (IoT), wireless and wireline infrastructure, mobile communications, multi-market industrial, consumer and computing. It engages with global original equipment manufacturers (OEMs). The Company sells products in all geographic regions and countries: China, USA, Japan, Malaysia, South Korea, Germany, The Netherlands, and others.</v>
    <v>34200</v>
    <v>Nasdaq Stock Market</v>
    <v>XNAS</v>
    <v>XNAS</v>
    <v>High Tech Campus 60, EINDHOVEN, NOORD-BRABANT, 5656AG NL</v>
    <v>264.54000000000002</v>
    <v>Semiconductors &amp; Semiconductor Equipment</v>
    <v>Stock</v>
    <v>45504.973551921095</v>
    <v>136</v>
    <v>255.19</v>
    <v>67035509964</v>
    <v>NXP Semiconductors NV</v>
    <v>NXP Semiconductors NV</v>
    <v>258.83999999999997</v>
    <v>23.5197</v>
    <v>251.68</v>
    <v>263.16000000000003</v>
    <v>258.61</v>
    <v>254732900</v>
    <v>NXPI</v>
    <v>NXP Semiconductors NV (XNAS:NXPI)</v>
    <v>3232279</v>
    <v>2288402</v>
    <v>2010</v>
  </rv>
  <rv s="2">
    <v>137</v>
  </rv>
  <rv s="0">
    <v>https://www.bing.com/financeapi/forcetrigger?t=a1z8jc&amp;q=XNAS%3aON&amp;form=skydnc</v>
    <v>Learn more on Bing</v>
  </rv>
  <rv s="1">
    <v>en-US</v>
    <v>a1z8jc</v>
    <v>268435456</v>
    <v>1</v>
    <v>Powered by Refinitiv</v>
    <v>0</v>
    <v>ON SEMICONDUCTOR CORPORATION (XNAS:ON)</v>
    <v>2</v>
    <v>3</v>
    <v>Finance</v>
    <v>4</v>
    <v>111.35</v>
    <v>59.34</v>
    <v>1.6829000000000001</v>
    <v>4.28</v>
    <v>7.1570000000000002E-3</v>
    <v>5.7861000000000003E-2</v>
    <v>0.56000000000000005</v>
    <v>USD</v>
    <v>ON Semiconductor Corporation, together with its wholly owned subsidiaries, operates under the onsemi brand. The Company provides intelligent power and intelligent sensing solutions. Its segments include the Power Solutions Group (PSG), the Analog &amp; Mixed-Signal Group (AMG), and the Intelligent Sensing Group (ISG). PSG offers a range of analog, discrete, module and integrated semiconductor products that perform multiple application functions, including power switching, power conversion, and signal conditioning. AMG designs and develops analog, mixed-signal, power management integrated circuits (ICs) and sensor interface devices for a range of end-users in the automotive, industrial, compute and mobile end-markets. ISG designs and develops complementary metal oxide semiconductor (CMOS) image sensors, image signal processors, and single photon detectors. Its SWIR Vision Systems is a provider of colloidal quantum-dot-based (CQD) short wavelength infrared (SWIR) technology.</v>
    <v>30000</v>
    <v>Nasdaq Stock Market</v>
    <v>XNAS</v>
    <v>XNAS</v>
    <v>5701 NORTH PIMA ROAD, SCOTTSDALE, AZ, 85250 US</v>
    <v>79.4499</v>
    <v>Semiconductors &amp; Semiconductor Equipment</v>
    <v>Stock</v>
    <v>45504.972775416405</v>
    <v>139</v>
    <v>74.83</v>
    <v>33518864825</v>
    <v>ON SEMICONDUCTOR CORPORATION</v>
    <v>ON SEMICONDUCTOR CORPORATION</v>
    <v>75.8</v>
    <v>16.836600000000001</v>
    <v>73.97</v>
    <v>78.25</v>
    <v>78.81</v>
    <v>428356100</v>
    <v>ON</v>
    <v>ON SEMICONDUCTOR CORPORATION (XNAS:ON)</v>
    <v>11045471</v>
    <v>6786269</v>
    <v>2000</v>
  </rv>
  <rv s="2">
    <v>140</v>
  </rv>
  <rv s="0">
    <v>https://www.bing.com/financeapi/forcetrigger?t=a23pkr&amp;q=XNYS%3aSTM&amp;form=skydnc</v>
    <v>Learn more on Bing</v>
  </rv>
  <rv s="1">
    <v>en-US</v>
    <v>a23pkr</v>
    <v>268435456</v>
    <v>1</v>
    <v>Powered by Refinitiv</v>
    <v>0</v>
    <v>STMicroelectronics NV (XNYS:STM)</v>
    <v>2</v>
    <v>3</v>
    <v>Finance</v>
    <v>4</v>
    <v>53.957299999999996</v>
    <v>32.54</v>
    <v>1.6041000000000001</v>
    <v>1.17</v>
    <v>7.1089999999999999E-3</v>
    <v>3.5901000000000002E-2</v>
    <v>0.24</v>
    <v>USD</v>
    <v>STMicroelectronics N.V. is a Switzerland-based semiconductor company. It designs, develops, manufactures and markets a range of products, including discrete and standard commodity components, and application-specific integrated circuits (ASICs) for analog, digital and mixed-signal applications. The Company's segments include Automotive and Discrete Group (ADG), Analog, MEMS and Sensors Group (AMS), and Microcontrollers and Digital ICs Group (MDG). The ADG segment comprises all dedicated automotive Integrated Circuits (ICs), and discrete and power transistor products. The AMS segment includes low-power analog ICs for all markets, smart power products; Touch Screen Controllers, Low Power Connectivity solutions for Internet of Things (IoT), and power conversion products, among others. The AMS segment comprises general purpose and secure microcontrollers, and Electrically Erasable Programmable Read-Only Memory memories.</v>
    <v>51370</v>
    <v>New York Stock Exchange</v>
    <v>XNYS</v>
    <v>XNYS</v>
    <v>Schiphol Boulevard 265, SCHIPHOL, NOORD-HOLLAND, 1118 BH NL</v>
    <v>33.89</v>
    <v>Semiconductors &amp; Semiconductor Equipment</v>
    <v>Stock</v>
    <v>45504.969900625001</v>
    <v>142</v>
    <v>33.115000000000002</v>
    <v>29991560000</v>
    <v>STMicroelectronics NV</v>
    <v>STMicroelectronics NV</v>
    <v>33.545000000000002</v>
    <v>8.3558000000000003</v>
    <v>32.590000000000003</v>
    <v>33.76</v>
    <v>34</v>
    <v>911281900</v>
    <v>STM</v>
    <v>STMicroelectronics NV (XNYS:STM)</v>
    <v>5541222</v>
    <v>3941980</v>
    <v>1987</v>
  </rv>
  <rv s="2">
    <v>143</v>
  </rv>
</rvData>
</file>

<file path=xl/richData/rdrichvaluestructure.xml><?xml version="1.0" encoding="utf-8"?>
<rvStructures xmlns="http://schemas.microsoft.com/office/spreadsheetml/2017/richdata" count="11">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error">
    <k n="errorType" t="i"/>
    <k n="field" t="s"/>
    <k n="subType" t="i"/>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6">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spbArrays>
  <spbData count="29">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 s="0">
      <v>1</v>
      <v>Name</v>
      <v>LearnMoreOnLink</v>
    </spb>
    <spb s="5">
      <v>10</v>
      <v>2</v>
      <v>2</v>
      <v>10</v>
      <v>3</v>
      <v>10</v>
      <v>10</v>
      <v>10</v>
      <v>4</v>
      <v>4</v>
      <v>5</v>
      <v>11</v>
      <v>10</v>
      <v>10</v>
      <v>10</v>
      <v>4</v>
      <v>7</v>
      <v>8</v>
      <v>9</v>
      <v>4</v>
    </spb>
    <spb s="6">
      <v>Delayed 20 minutes</v>
      <v>from previous close</v>
      <v>from previous close</v>
      <v>KSE</v>
      <v>GMT</v>
    </spb>
    <spb s="0">
      <v>2</v>
      <v>Name</v>
      <v>LearnMoreOnLink</v>
    </spb>
    <spb s="7">
      <v>0</v>
      <v>0</v>
    </spb>
    <spb s="8">
      <v>9</v>
      <v>1</v>
      <v>1</v>
      <v>1</v>
      <v>1</v>
    </spb>
    <spb s="9">
      <v>1</v>
      <v>2</v>
      <v>2</v>
      <v>1</v>
      <v>3</v>
      <v>1</v>
      <v>12</v>
      <v>1</v>
      <v>1</v>
      <v>4</v>
      <v>4</v>
      <v>5</v>
      <v>6</v>
      <v>1</v>
      <v>1</v>
      <v>1</v>
      <v>4</v>
      <v>7</v>
      <v>8</v>
      <v>9</v>
      <v>4</v>
      <v>1</v>
      <v>1</v>
      <v>5</v>
    </spb>
    <spb s="4">
      <v>at close</v>
      <v>from previous close</v>
      <v>from previous close</v>
      <v>Source: Nasdaq</v>
      <v>GMT</v>
      <v>Delayed 15 minutes</v>
      <v>from close</v>
      <v>from close</v>
    </spb>
    <spb s="10">
      <v>Powered by Refinitiv</v>
    </spb>
    <spb s="5">
      <v>1</v>
      <v>2</v>
      <v>2</v>
      <v>1</v>
      <v>3</v>
      <v>1</v>
      <v>1</v>
      <v>1</v>
      <v>4</v>
      <v>4</v>
      <v>5</v>
      <v>13</v>
      <v>1</v>
      <v>1</v>
      <v>1</v>
      <v>4</v>
      <v>7</v>
      <v>8</v>
      <v>9</v>
      <v>4</v>
    </spb>
    <spb s="11">
      <v>Delayed 15 minutes</v>
      <v>from previous close</v>
      <v>from previous close</v>
      <v>GMT</v>
    </spb>
    <spb s="5">
      <v>14</v>
      <v>2</v>
      <v>2</v>
      <v>14</v>
      <v>3</v>
      <v>14</v>
      <v>14</v>
      <v>14</v>
      <v>4</v>
      <v>4</v>
      <v>5</v>
      <v>15</v>
      <v>14</v>
      <v>14</v>
      <v>14</v>
      <v>4</v>
      <v>7</v>
      <v>8</v>
      <v>9</v>
      <v>4</v>
    </spb>
    <spb s="11">
      <v>Delayed 30 minutes</v>
      <v>from previous close</v>
      <v>from previous close</v>
      <v>GMT</v>
    </spb>
    <spb s="5">
      <v>16</v>
      <v>2</v>
      <v>2</v>
      <v>16</v>
      <v>3</v>
      <v>16</v>
      <v>16</v>
      <v>16</v>
      <v>4</v>
      <v>4</v>
      <v>5</v>
      <v>17</v>
      <v>16</v>
      <v>16</v>
      <v>16</v>
      <v>4</v>
      <v>7</v>
      <v>8</v>
      <v>9</v>
      <v>4</v>
    </spb>
    <spb s="6">
      <v>Delayed 20 minutes</v>
      <v>from previous close</v>
      <v>from previous close</v>
      <v>Source: TWSE</v>
      <v>GMT</v>
    </spb>
    <spb s="12">
      <v>at close</v>
      <v>from previous close</v>
      <v>from previous close</v>
      <v>GMT</v>
      <v>Delayed 15 minutes</v>
      <v>from close</v>
      <v>from close</v>
    </spb>
    <spb s="5">
      <v>1</v>
      <v>2</v>
      <v>2</v>
      <v>1</v>
      <v>3</v>
      <v>1</v>
      <v>1</v>
      <v>1</v>
      <v>4</v>
      <v>4</v>
      <v>5</v>
      <v>18</v>
      <v>1</v>
      <v>1</v>
      <v>1</v>
      <v>4</v>
      <v>7</v>
      <v>8</v>
      <v>9</v>
      <v>4</v>
    </spb>
    <spb s="0">
      <v>3</v>
      <v>Name</v>
      <v>LearnMoreOnLink</v>
    </spb>
    <spb s="13">
      <v>19</v>
      <v>2</v>
      <v>19</v>
      <v>3</v>
      <v>19</v>
      <v>19</v>
      <v>19</v>
      <v>4</v>
      <v>4</v>
      <v>5</v>
      <v>6</v>
      <v>19</v>
      <v>19</v>
      <v>19</v>
      <v>4</v>
      <v>7</v>
      <v>8</v>
      <v>9</v>
      <v>4</v>
    </spb>
    <spb s="11">
      <v>Delayed 20 minutes</v>
      <v>from previous close</v>
      <v>from previous close</v>
      <v>GMT</v>
    </spb>
    <spb s="0">
      <v>4</v>
      <v>Name</v>
      <v>LearnMoreOnLink</v>
    </spb>
    <spb s="14">
      <v>1</v>
      <v>2</v>
      <v>1</v>
      <v>3</v>
      <v>1</v>
      <v>1</v>
      <v>1</v>
      <v>4</v>
      <v>4</v>
      <v>5</v>
      <v>6</v>
      <v>1</v>
      <v>1</v>
      <v>1</v>
      <v>4</v>
      <v>7</v>
      <v>8</v>
      <v>9</v>
      <v>4</v>
      <v>1</v>
      <v>1</v>
      <v>5</v>
    </spb>
    <spb s="15">
      <v>5</v>
      <v>Name</v>
    </spb>
    <spb s="16">
      <v>1</v>
      <v>1</v>
      <v>1</v>
    </spb>
  </spbData>
</supportingPropertyBags>
</file>

<file path=xl/richData/rdsupportingpropertybagstructure.xml><?xml version="1.0" encoding="utf-8"?>
<spbStructures xmlns="http://schemas.microsoft.com/office/spreadsheetml/2017/richdata2" count="1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Price" t="s"/>
    <k n="Change" t="s"/>
    <k n="Change (%)" t="s"/>
    <k n="Last trade time" t="s"/>
  </s>
  <s>
    <k n="Price" t="s"/>
    <k n="Change" t="s"/>
    <k n="Change (%)" t="s"/>
    <k n="Last trade time" t="s"/>
    <k n="Price (Extended hours)" t="s"/>
    <k n="Change (Extended hours)" t="s"/>
    <k n="Change % (Extended hours)"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Order" t="spba"/>
    <k n="TitleProperty" t="s"/>
  </s>
  <s>
    <k n="ExchangeID" t="spb"/>
    <k n="UniqueName" t="spb"/>
    <k n="`%ProviderInfo"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1">
      <rpv i="0">_-[$₩-ko-KR]* #,##0.00_-;-[$₩-ko-KR]* #,##0.00_-;_-[$₩-ko-KR]* "-"??_-;_-@_-</rpv>
    </rSty>
    <rSty dxfid="1">
      <rpv i="0">_-[$₩-ko-KR]* #,##0_-;-[$₩-ko-KR]* #,##0_-;_-[$₩-ko-KR]* "-"_-;_-@_-</rpv>
    </rSty>
    <rSty>
      <rpv i="2">1</rpv>
    </rSty>
    <rSty dxfid="1">
      <rpv i="0">_-[$¥-ja-JP]* #,##0_-;-[$¥-ja-JP]* #,##0_-;_-[$¥-ja-JP]* "-"_-;_-@_-</rpv>
    </rSty>
    <rSty dxfid="1">
      <rpv i="0" xml:space="preserve">_ [$¥-zh-CN]* #,##0.00_ ;_ [$¥-zh-CN]* -#,##0.00_ ;_ [$¥-zh-CN]* "-"??_ ;_ @_ </rpv>
    </rSty>
    <rSty dxfid="1">
      <rpv i="0" xml:space="preserve">_ [$¥-zh-CN]* #,##0_ ;_ [$¥-zh-CN]* -#,##0_ ;_ [$¥-zh-CN]* "-"_ ;_ @_ </rpv>
    </rSty>
    <rSty dxfid="1">
      <rpv i="0">_-[$NT$-zh-TW]* #,##0.00_-;-[$NT$-zh-TW]* #,##0.00_-;_-[$NT$-zh-TW]* "-"??_-;_-@_-</rpv>
    </rSty>
    <rSty dxfid="1">
      <rpv i="0">_-[$NT$-zh-TW]* #,##0_-;-[$NT$-zh-TW]* #,##0_-;_-[$NT$-zh-TW]* "-"_-;_-@_-</rpv>
    </rSty>
    <rSty dxfid="1">
      <rpv i="0">_-[$$-en-HK]* #,##0_-;-[$$-en-HK]* #,##0_-;_-[$$-en-HK]* "-"_-;_-@_-</rpv>
    </rSty>
    <rSty dxfid="1">
      <rpv i="0">_-[$$-es-MX]* #,##0.00_-;-[$$-es-MX]* #,##0.00_-;_-[$$-es-MX]*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Company%20Models%20CloudSave/IBM/IBM.xlsx" TargetMode="External"/><Relationship Id="rId7" Type="http://schemas.openxmlformats.org/officeDocument/2006/relationships/vmlDrawing" Target="../drawings/vmlDrawing1.vml"/><Relationship Id="rId2" Type="http://schemas.openxmlformats.org/officeDocument/2006/relationships/hyperlink" Target="file:///C:\Users\William\OneDrive\Company%20Models%20CloudSave\ORCL\ORCL.xlsx" TargetMode="External"/><Relationship Id="rId1" Type="http://schemas.openxmlformats.org/officeDocument/2006/relationships/hyperlink" Target="file:///C:\Users\William\OneDrive\Company%20Models%20CloudSave\AMZN\AMZN.xlsx" TargetMode="External"/><Relationship Id="rId6" Type="http://schemas.openxmlformats.org/officeDocument/2006/relationships/drawing" Target="../drawings/drawing1.xml"/><Relationship Id="rId5" Type="http://schemas.openxmlformats.org/officeDocument/2006/relationships/hyperlink" Target="../Company%20Models%20CloudSave/SNOW/SNOW.xlsx" TargetMode="External"/><Relationship Id="rId4" Type="http://schemas.openxmlformats.org/officeDocument/2006/relationships/hyperlink" Target="../Company%20Models%20CloudSave/PLTR/PLTR.xlsx"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Company%20Models%20CloudSave/MU/MU.xlsx" TargetMode="External"/><Relationship Id="rId3" Type="http://schemas.openxmlformats.org/officeDocument/2006/relationships/hyperlink" Target="../Company%20Models%20CloudSave/AVGO/AVGO.xlsx" TargetMode="External"/><Relationship Id="rId7" Type="http://schemas.openxmlformats.org/officeDocument/2006/relationships/hyperlink" Target="../Company%20Models%20CloudSave/ARM/ARM.xlsx" TargetMode="External"/><Relationship Id="rId2" Type="http://schemas.openxmlformats.org/officeDocument/2006/relationships/hyperlink" Target="../Company%20Models%20CloudSave/TSM/TSM.xlsx" TargetMode="External"/><Relationship Id="rId1" Type="http://schemas.openxmlformats.org/officeDocument/2006/relationships/hyperlink" Target="../Company%20Models%20CloudSave/NVDA/NVDA.xlsx" TargetMode="External"/><Relationship Id="rId6" Type="http://schemas.openxmlformats.org/officeDocument/2006/relationships/hyperlink" Target="../Company%20Models%20CloudSave/AMD/AMD.xlsx" TargetMode="External"/><Relationship Id="rId5" Type="http://schemas.openxmlformats.org/officeDocument/2006/relationships/hyperlink" Target="../Company%20Models%20CloudSave/TXN/TXN.xlsx" TargetMode="External"/><Relationship Id="rId4" Type="http://schemas.openxmlformats.org/officeDocument/2006/relationships/hyperlink" Target="../Company%20Models%20CloudSave/ASML/ASML.xlsx" TargetMode="External"/><Relationship Id="rId9" Type="http://schemas.openxmlformats.org/officeDocument/2006/relationships/hyperlink" Target="../Company%20Models%20CloudSave/LRC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DA52A-5D99-41F9-8381-EA2AA12FD9EF}">
  <dimension ref="B4:C7"/>
  <sheetViews>
    <sheetView tabSelected="1" workbookViewId="0">
      <selection activeCell="B9" sqref="B9"/>
    </sheetView>
  </sheetViews>
  <sheetFormatPr defaultRowHeight="14.5" x14ac:dyDescent="0.35"/>
  <cols>
    <col min="2" max="2" width="23.81640625" customWidth="1"/>
  </cols>
  <sheetData>
    <row r="4" spans="2:3" x14ac:dyDescent="0.35">
      <c r="B4" s="4" t="s">
        <v>11</v>
      </c>
      <c r="C4" t="s">
        <v>12</v>
      </c>
    </row>
    <row r="5" spans="2:3" x14ac:dyDescent="0.35">
      <c r="B5" s="4" t="s">
        <v>5</v>
      </c>
      <c r="C5" t="s">
        <v>6</v>
      </c>
    </row>
    <row r="6" spans="2:3" x14ac:dyDescent="0.35">
      <c r="B6" s="4" t="s">
        <v>9</v>
      </c>
      <c r="C6" t="s">
        <v>10</v>
      </c>
    </row>
    <row r="7" spans="2:3" x14ac:dyDescent="0.35">
      <c r="B7" s="4" t="s">
        <v>7</v>
      </c>
      <c r="C7" t="s">
        <v>8</v>
      </c>
    </row>
  </sheetData>
  <sortState xmlns:xlrd2="http://schemas.microsoft.com/office/spreadsheetml/2017/richdata2" ref="B4:C7">
    <sortCondition ref="B4:B7"/>
  </sortState>
  <hyperlinks>
    <hyperlink ref="B4" location="'Electronics-Computers'!A1" display="Electronics-Computers" xr:uid="{7A31D7B1-2336-4877-AEB6-382C18604327}"/>
    <hyperlink ref="B5" location="'Enterprise Cloud'!A1" display="Enterprise Cloud" xr:uid="{64366DED-081E-4BA7-896C-53F237342731}"/>
    <hyperlink ref="B6" location="Networking!A1" display="Networking" xr:uid="{307239DE-9300-46E3-8E15-273E36F6AF98}"/>
    <hyperlink ref="B7" location="Semiconductors!A1" display="Semiconductors" xr:uid="{53712ADC-A1B5-4D43-BCAE-972AFC745CB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
  <sheetViews>
    <sheetView workbookViewId="0">
      <selection activeCell="I19" sqref="I1:I1048576"/>
    </sheetView>
  </sheetViews>
  <sheetFormatPr defaultRowHeight="14.5" x14ac:dyDescent="0.35"/>
  <cols>
    <col min="2" max="2" width="5" customWidth="1"/>
    <col min="3" max="3" width="31.7265625" customWidth="1"/>
    <col min="5" max="5" width="13.26953125" customWidth="1"/>
    <col min="6" max="6" width="15.81640625" customWidth="1"/>
  </cols>
  <sheetData>
    <row r="1" spans="1:9" x14ac:dyDescent="0.35">
      <c r="A1" s="4" t="s">
        <v>13</v>
      </c>
    </row>
    <row r="2" spans="1:9" x14ac:dyDescent="0.35">
      <c r="B2" t="s">
        <v>16</v>
      </c>
      <c r="C2" t="s">
        <v>0</v>
      </c>
      <c r="D2" t="s">
        <v>1</v>
      </c>
      <c r="E2" t="s">
        <v>2</v>
      </c>
      <c r="F2" t="s">
        <v>4</v>
      </c>
      <c r="G2" s="3" t="s">
        <v>3</v>
      </c>
      <c r="H2" t="s">
        <v>14</v>
      </c>
      <c r="I2" t="s">
        <v>17</v>
      </c>
    </row>
    <row r="3" spans="1:9" x14ac:dyDescent="0.35">
      <c r="B3" t="e" vm="1">
        <v>#VALUE!</v>
      </c>
      <c r="C3" t="str" cm="1">
        <f t="array" ref="C3">_FV(B3,"Name")</f>
        <v>APPLE INC.</v>
      </c>
      <c r="D3" s="7" t="s">
        <v>15</v>
      </c>
      <c r="E3" s="1" cm="1">
        <f t="array" ref="E3">_FV(B3,"Price")</f>
        <v>222.08</v>
      </c>
      <c r="F3" s="2" cm="1">
        <f t="array" ref="F3">_FV(B3,"Market cap",TRUE)/1000000</f>
        <v>3405392.4863999998</v>
      </c>
      <c r="G3" s="3" cm="1">
        <f t="array" ref="G3">_FV(B3,"Shares outstanding",TRUE)/1000000</f>
        <v>15334.08</v>
      </c>
      <c r="H3" s="6" cm="1">
        <f t="array" ref="H3">_FV(B3,"P/E",TRUE)</f>
        <v>34.024000000000001</v>
      </c>
      <c r="I3" t="str" cm="1">
        <f t="array" ref="I3">_FV(B3,"Currency")</f>
        <v>USD</v>
      </c>
    </row>
    <row r="4" spans="1:9" x14ac:dyDescent="0.35">
      <c r="B4" t="e" vm="2">
        <v>#VALUE!</v>
      </c>
      <c r="C4" t="str" cm="1">
        <f t="array" ref="C4">_FV(B4,"Name")</f>
        <v>Samsung Electronics Co., Ltd.</v>
      </c>
      <c r="D4" t="str" cm="1">
        <f t="array" ref="D4">_FV(B4,"Ticker symbol",TRUE)</f>
        <v>005930</v>
      </c>
      <c r="E4" s="1" cm="1">
        <f t="array" ref="E4">_FV(B4,"Price")</f>
        <v>83900</v>
      </c>
      <c r="F4" s="2" cm="1">
        <f t="array" ref="F4">_FV(B4,"Market cap",TRUE)/1000000</f>
        <v>535394200</v>
      </c>
      <c r="G4" s="3" cm="1">
        <f t="array" ref="G4">_FV(B4,"Shares outstanding",TRUE)/1000000</f>
        <v>6792.6689999999999</v>
      </c>
      <c r="H4" s="6" cm="1">
        <f t="array" ref="H4">_FV(B4,"P/E",TRUE)</f>
        <v>39.369999999999997</v>
      </c>
      <c r="I4" t="str" cm="1">
        <f t="array" ref="I4">_FV(B4,"Currency")</f>
        <v>KRW</v>
      </c>
    </row>
    <row r="5" spans="1:9" x14ac:dyDescent="0.35">
      <c r="B5" t="e" vm="3">
        <v>#VALUE!</v>
      </c>
      <c r="C5" t="str" cm="1">
        <f t="array" ref="C5">_FV(B5,"Name")</f>
        <v>HP INC.</v>
      </c>
      <c r="D5" t="str" cm="1">
        <f t="array" ref="D5">_FV(B5,"Ticker symbol",TRUE)</f>
        <v>HPQ</v>
      </c>
      <c r="E5" s="1" cm="1">
        <f t="array" ref="E5">_FV(B5,"Price")</f>
        <v>36.090000000000003</v>
      </c>
      <c r="F5" s="2" cm="1">
        <f t="array" ref="F5">_FV(B5,"Market cap",TRUE)/1000000</f>
        <v>35316.215964000003</v>
      </c>
      <c r="G5" s="3" cm="1">
        <f t="array" ref="G5">_FV(B5,"Shares outstanding",TRUE)/1000000</f>
        <v>978.55960000000005</v>
      </c>
      <c r="H5" s="6" cm="1">
        <f t="array" ref="H5">_FV(B5,"P/E",TRUE)</f>
        <v>11.9618</v>
      </c>
      <c r="I5" t="str" cm="1">
        <f t="array" ref="I5">_FV(B5,"Currency")</f>
        <v>USD</v>
      </c>
    </row>
    <row r="6" spans="1:9" x14ac:dyDescent="0.35">
      <c r="B6" t="e" vm="4">
        <v>#VALUE!</v>
      </c>
      <c r="C6" t="str" cm="1">
        <f t="array" ref="C6">_FV(B6,"Name")</f>
        <v>DELL TECHNOLOGIES INC.</v>
      </c>
      <c r="D6" t="str" cm="1">
        <f t="array" ref="D6">_FV(B6,"Ticker symbol",TRUE)</f>
        <v>DELL</v>
      </c>
      <c r="E6" s="1" cm="1">
        <f t="array" ref="E6">_FV(B6,"Price")</f>
        <v>113.64</v>
      </c>
      <c r="F6" s="2" cm="1">
        <f t="array" ref="F6">_FV(B6,"Market cap",TRUE)/1000000</f>
        <v>80348.741532</v>
      </c>
      <c r="G6" s="3" cm="1">
        <f t="array" ref="G6">_FV(B6,"Shares outstanding",TRUE)/1000000</f>
        <v>707.04629999999997</v>
      </c>
      <c r="H6" s="6" cm="1">
        <f t="array" ref="H6">_FV(B6,"P/E",TRUE)</f>
        <v>24.8947</v>
      </c>
      <c r="I6" t="str" cm="1">
        <f t="array" ref="I6">_FV(B6,"Currency")</f>
        <v>USD</v>
      </c>
    </row>
    <row r="7" spans="1:9" x14ac:dyDescent="0.35">
      <c r="B7" t="e" vm="5">
        <v>#VALUE!</v>
      </c>
      <c r="C7" t="str" cm="1">
        <f t="array" ref="C7">_FV(B7,"Name")</f>
        <v>Fujitsu Limited</v>
      </c>
      <c r="D7" t="str" cm="1">
        <f t="array" ref="D7">_FV(B7,"Ticker symbol",TRUE)</f>
        <v>FJTSF</v>
      </c>
      <c r="E7" s="1" cm="1">
        <f t="array" ref="E7">_FV(B7,"Price")</f>
        <v>16.66</v>
      </c>
      <c r="F7" s="2" cm="1">
        <f t="array" ref="F7">_FV(B7,"Market cap",TRUE)/1000000</f>
        <v>5514326</v>
      </c>
      <c r="G7" s="3" cm="1">
        <f t="array" ref="G7">_FV(B7,"Shares outstanding",TRUE)/1000000</f>
        <v>2071.1080000000002</v>
      </c>
      <c r="H7" s="6" cm="1">
        <f t="array" ref="H7">_FV(B7,"P/E",TRUE)</f>
        <v>18.3538</v>
      </c>
      <c r="I7" t="str" cm="1">
        <f t="array" ref="I7">_FV(B7,"Currency")</f>
        <v>USD</v>
      </c>
    </row>
    <row r="8" spans="1:9" x14ac:dyDescent="0.35">
      <c r="B8" t="e" vm="6">
        <v>#VALUE!</v>
      </c>
      <c r="C8" t="str" cm="1">
        <f t="array" ref="C8">_FV(B8,"Name")</f>
        <v>Midea Group Co., Ltd.</v>
      </c>
      <c r="D8" t="str" cm="1">
        <f t="array" ref="D8">_FV(B8,"Ticker symbol",TRUE)</f>
        <v>000333</v>
      </c>
      <c r="E8" s="1" cm="1">
        <f t="array" ref="E8">_FV(B8,"Price")</f>
        <v>63.76</v>
      </c>
      <c r="F8" s="2" cm="1">
        <f t="array" ref="F8">_FV(B8,"Market cap",TRUE)/1000000</f>
        <v>439234</v>
      </c>
      <c r="G8" s="3" cm="1">
        <f t="array" ref="G8">_FV(B8,"Shares outstanding",TRUE)/1000000</f>
        <v>6985.2740000000003</v>
      </c>
      <c r="H8" s="6" cm="1">
        <f t="array" ref="H8">_FV(B8,"P/E",TRUE)</f>
        <v>12.627000000000001</v>
      </c>
      <c r="I8" t="str" cm="1">
        <f t="array" ref="I8">_FV(B8,"Currency")</f>
        <v>CNY</v>
      </c>
    </row>
    <row r="9" spans="1:9" x14ac:dyDescent="0.35">
      <c r="B9" t="e" vm="7">
        <v>#VALUE!</v>
      </c>
      <c r="C9" t="str" cm="1">
        <f t="array" ref="C9">_FV(B9,"Name")</f>
        <v>HON HAI PRECISION INDUSTRY CO., LTD.</v>
      </c>
      <c r="D9" t="str" cm="1">
        <f t="array" ref="D9">_FV(B9,"Ticker symbol",TRUE)</f>
        <v>2317</v>
      </c>
      <c r="E9" s="1" cm="1">
        <f t="array" ref="E9">_FV(B9,"Price")</f>
        <v>198</v>
      </c>
      <c r="F9" s="2" cm="1">
        <f t="array" ref="F9">_FV(B9,"Market cap",TRUE)/1000000</f>
        <v>2744872.02</v>
      </c>
      <c r="G9" s="3" cm="1">
        <f t="array" ref="G9">_FV(B9,"Shares outstanding",TRUE)/1000000</f>
        <v>13862.99</v>
      </c>
      <c r="H9" s="6" cm="1">
        <f t="array" ref="H9">_FV(B9,"P/E",TRUE)</f>
        <v>18.148499999999999</v>
      </c>
      <c r="I9" t="str" cm="1">
        <f t="array" ref="I9">_FV(B9,"Currency")</f>
        <v>TWD</v>
      </c>
    </row>
    <row r="10" spans="1:9" x14ac:dyDescent="0.35">
      <c r="B10" t="e" vm="8">
        <v>#VALUE!</v>
      </c>
      <c r="C10" t="str" cm="1">
        <f t="array" ref="C10">_FV(B10,"Name")</f>
        <v>Hitachi, Ltd.</v>
      </c>
      <c r="D10" t="str" cm="1">
        <f t="array" ref="D10">_FV(B10,"Ticker symbol",TRUE)</f>
        <v>HTHIY</v>
      </c>
      <c r="E10" s="1" cm="1">
        <f t="array" ref="E10">_FV(B10,"Price")</f>
        <v>45.9</v>
      </c>
      <c r="F10" s="2" cm="1">
        <f t="array" ref="F10">_FV(B10,"Market cap",TRUE)/1000000</f>
        <v>97542.27</v>
      </c>
      <c r="G10" s="3" cm="1">
        <f t="array" ref="G10">_FV(B10,"Shares outstanding",TRUE)/1000000</f>
        <v>2318.2849999999999</v>
      </c>
      <c r="H10" s="6" cm="1">
        <f t="array" ref="H10">_FV(B10,"P/E",TRUE)</f>
        <v>30.869900000000001</v>
      </c>
      <c r="I10" t="str" cm="1">
        <f t="array" ref="I10">_FV(B10,"Currency")</f>
        <v>USD</v>
      </c>
    </row>
    <row r="11" spans="1:9" x14ac:dyDescent="0.35">
      <c r="B11" t="e" vm="9">
        <v>#VALUE!</v>
      </c>
      <c r="C11" t="str" cm="1">
        <f t="array" ref="C11">_FV(B11,"Name")</f>
        <v>CANON INC.</v>
      </c>
      <c r="D11" t="str" cm="1">
        <f t="array" ref="D11">_FV(B11,"Ticker symbol",TRUE)</f>
        <v>CAJPY</v>
      </c>
      <c r="E11" s="1" cm="1">
        <f t="array" ref="E11">_FV(B11,"Price")</f>
        <v>31.08</v>
      </c>
      <c r="F11" s="2" cm="1">
        <f t="array" ref="F11">_FV(B11,"Market cap",TRUE)/1000000</f>
        <v>40746.43</v>
      </c>
      <c r="G11" s="3" cm="1">
        <f t="array" ref="G11">_FV(B11,"Shares outstanding",TRUE)/1000000</f>
        <v>1333.7629999999999</v>
      </c>
      <c r="H11" s="6" cm="1">
        <f t="array" ref="H11">_FV(B11,"P/E",TRUE)</f>
        <v>16.512699999999999</v>
      </c>
      <c r="I11" t="str" cm="1">
        <f t="array" ref="I11">_FV(B11,"Currency")</f>
        <v>USD</v>
      </c>
    </row>
    <row r="12" spans="1:9" x14ac:dyDescent="0.35">
      <c r="B12" t="e" vm="10">
        <v>#VALUE!</v>
      </c>
      <c r="C12" t="str" cm="1">
        <f t="array" ref="C12">_FV(B12,"Name")</f>
        <v>FOXCONN INTERCONNECT TECHNOLOGY LIMITED</v>
      </c>
      <c r="D12" t="str" cm="1">
        <f t="array" ref="D12">_FV(B12,"Ticker symbol",TRUE)</f>
        <v>FITGF</v>
      </c>
      <c r="E12" s="1" cm="1">
        <f t="array" ref="E12">_FV(B12,"Price")</f>
        <v>0.33510000000000001</v>
      </c>
      <c r="F12" s="2" cm="1">
        <f t="array" ref="F12">_FV(B12,"Market cap",TRUE)/1000000</f>
        <v>19172.560000000001</v>
      </c>
      <c r="G12" s="3" cm="1">
        <f t="array" ref="G12">_FV(B12,"Shares outstanding",TRUE)/1000000</f>
        <v>7289.9489999999996</v>
      </c>
      <c r="H12" s="6" cm="1">
        <f t="array" ref="H12">_FV(B12,"P/E",TRUE)</f>
        <v>18.3992</v>
      </c>
      <c r="I12" t="str" cm="1">
        <f t="array" ref="I12">_FV(B12,"Currency")</f>
        <v>USD</v>
      </c>
    </row>
    <row r="13" spans="1:9" x14ac:dyDescent="0.35">
      <c r="H13" s="6"/>
    </row>
    <row r="14" spans="1:9" x14ac:dyDescent="0.35">
      <c r="H14" s="6"/>
    </row>
    <row r="15" spans="1:9" x14ac:dyDescent="0.35">
      <c r="H15" s="6"/>
    </row>
    <row r="16" spans="1:9" x14ac:dyDescent="0.35">
      <c r="H16" s="6"/>
    </row>
    <row r="17" spans="8:8" x14ac:dyDescent="0.35">
      <c r="H17" s="6"/>
    </row>
  </sheetData>
  <conditionalFormatting sqref="H1:H1048576 I2">
    <cfRule type="colorScale" priority="1">
      <colorScale>
        <cfvo type="min"/>
        <cfvo type="percentile" val="50"/>
        <cfvo type="max"/>
        <color rgb="FF63BE7B"/>
        <color rgb="FFFFEB84"/>
        <color rgb="FFF8696B"/>
      </colorScale>
    </cfRule>
  </conditionalFormatting>
  <hyperlinks>
    <hyperlink ref="A1" location="Main!A1" display="Main" xr:uid="{4C6DF50D-6C06-4573-AA2F-4C33D1D809FC}"/>
  </hyperlinks>
  <pageMargins left="0.7" right="0.7" top="0.75" bottom="0.75" header="0.3" footer="0.3"/>
  <pageSetup orientation="portrait" r:id="rId1"/>
  <ignoredErrors>
    <ignoredError xmlns:x16r3="http://schemas.microsoft.com/office/spreadsheetml/2018/08/main" sqref="E8:E9 E4" x16r3:misleadingFormat="1"/>
  </ignoredError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CA9F7-DB5E-4A9D-BE01-0F7E651C53D6}">
  <dimension ref="A1:EZ15"/>
  <sheetViews>
    <sheetView zoomScale="85" zoomScaleNormal="85" workbookViewId="0">
      <pane xSplit="4" ySplit="2" topLeftCell="E3" activePane="bottomRight" state="frozen"/>
      <selection pane="topRight" activeCell="E1" sqref="E1"/>
      <selection pane="bottomLeft" activeCell="A3" sqref="A3"/>
      <selection pane="bottomRight" activeCell="C17" sqref="C17"/>
    </sheetView>
  </sheetViews>
  <sheetFormatPr defaultRowHeight="14.5" x14ac:dyDescent="0.35"/>
  <cols>
    <col min="2" max="2" width="7.26953125" customWidth="1"/>
    <col min="3" max="3" width="31.7265625" customWidth="1"/>
    <col min="4" max="4" width="8.7265625" style="5"/>
    <col min="5" max="5" width="10.453125" customWidth="1"/>
    <col min="6" max="6" width="18.08984375" bestFit="1" customWidth="1"/>
    <col min="7" max="7" width="8.7265625" style="3"/>
    <col min="10" max="10" width="8.7265625" style="17"/>
    <col min="12" max="12" width="15.08984375" bestFit="1" customWidth="1"/>
    <col min="13" max="13" width="10.1796875" bestFit="1" customWidth="1"/>
    <col min="51" max="51" width="18.453125" customWidth="1"/>
    <col min="58" max="58" width="15.1796875" customWidth="1"/>
  </cols>
  <sheetData>
    <row r="1" spans="1:156" x14ac:dyDescent="0.35">
      <c r="A1" s="4" t="s">
        <v>13</v>
      </c>
      <c r="J1" s="19" t="s">
        <v>22</v>
      </c>
      <c r="K1" s="19" t="s">
        <v>20</v>
      </c>
      <c r="R1" s="15" t="s">
        <v>23</v>
      </c>
      <c r="S1" s="19" t="s">
        <v>20</v>
      </c>
      <c r="AH1" s="16" t="s">
        <v>21</v>
      </c>
      <c r="AW1" s="15" t="s">
        <v>20</v>
      </c>
      <c r="AY1" s="15" t="s">
        <v>27</v>
      </c>
      <c r="AZ1" s="19" t="s">
        <v>20</v>
      </c>
      <c r="BF1" s="15" t="s">
        <v>29</v>
      </c>
      <c r="BG1" s="19" t="s">
        <v>20</v>
      </c>
      <c r="BN1" s="15" t="s">
        <v>28</v>
      </c>
      <c r="BO1" s="19" t="s">
        <v>20</v>
      </c>
    </row>
    <row r="2" spans="1:156" x14ac:dyDescent="0.35">
      <c r="B2" t="s">
        <v>16</v>
      </c>
      <c r="C2" t="s">
        <v>0</v>
      </c>
      <c r="D2" s="5" t="s">
        <v>1</v>
      </c>
      <c r="E2" t="s">
        <v>2</v>
      </c>
      <c r="F2" t="s">
        <v>4</v>
      </c>
      <c r="G2" s="3" t="s">
        <v>3</v>
      </c>
      <c r="H2" t="s">
        <v>14</v>
      </c>
      <c r="I2" t="s">
        <v>17</v>
      </c>
      <c r="J2" s="17" t="s">
        <v>24</v>
      </c>
      <c r="K2" s="20" t="s">
        <v>25</v>
      </c>
      <c r="L2" s="20" t="s">
        <v>26</v>
      </c>
      <c r="M2" s="20" t="s">
        <v>22</v>
      </c>
      <c r="R2" s="8">
        <v>2010</v>
      </c>
      <c r="S2" s="8">
        <f>R2+1</f>
        <v>2011</v>
      </c>
      <c r="T2" s="8">
        <f t="shared" ref="T2:AE2" si="0">S2+1</f>
        <v>2012</v>
      </c>
      <c r="U2" s="8">
        <f t="shared" si="0"/>
        <v>2013</v>
      </c>
      <c r="V2" s="8">
        <f t="shared" si="0"/>
        <v>2014</v>
      </c>
      <c r="W2" s="8">
        <f t="shared" si="0"/>
        <v>2015</v>
      </c>
      <c r="X2" s="8">
        <f t="shared" si="0"/>
        <v>2016</v>
      </c>
      <c r="Y2" s="8">
        <f t="shared" si="0"/>
        <v>2017</v>
      </c>
      <c r="Z2" s="8">
        <f t="shared" si="0"/>
        <v>2018</v>
      </c>
      <c r="AA2" s="8">
        <f t="shared" si="0"/>
        <v>2019</v>
      </c>
      <c r="AB2" s="8">
        <f t="shared" si="0"/>
        <v>2020</v>
      </c>
      <c r="AC2" s="8">
        <f t="shared" si="0"/>
        <v>2021</v>
      </c>
      <c r="AD2" s="8">
        <f t="shared" si="0"/>
        <v>2022</v>
      </c>
      <c r="AE2" s="8">
        <f t="shared" si="0"/>
        <v>2023</v>
      </c>
      <c r="AH2" s="8">
        <v>2010</v>
      </c>
      <c r="AI2" s="8">
        <f>AH2+1</f>
        <v>2011</v>
      </c>
      <c r="AJ2" s="8">
        <f t="shared" ref="AJ2:AU2" si="1">AI2+1</f>
        <v>2012</v>
      </c>
      <c r="AK2" s="8">
        <f t="shared" si="1"/>
        <v>2013</v>
      </c>
      <c r="AL2" s="8">
        <f t="shared" si="1"/>
        <v>2014</v>
      </c>
      <c r="AM2" s="8">
        <f t="shared" si="1"/>
        <v>2015</v>
      </c>
      <c r="AN2" s="8">
        <f t="shared" si="1"/>
        <v>2016</v>
      </c>
      <c r="AO2" s="8">
        <f t="shared" si="1"/>
        <v>2017</v>
      </c>
      <c r="AP2" s="8">
        <f t="shared" si="1"/>
        <v>2018</v>
      </c>
      <c r="AQ2" s="8">
        <f t="shared" si="1"/>
        <v>2019</v>
      </c>
      <c r="AR2" s="8">
        <f t="shared" si="1"/>
        <v>2020</v>
      </c>
      <c r="AS2" s="8">
        <f t="shared" si="1"/>
        <v>2021</v>
      </c>
      <c r="AT2" s="8">
        <f t="shared" si="1"/>
        <v>2022</v>
      </c>
      <c r="AU2" s="8">
        <f t="shared" si="1"/>
        <v>2023</v>
      </c>
      <c r="AW2" s="8" t="s">
        <v>19</v>
      </c>
      <c r="AY2" s="8">
        <f>AU2+1</f>
        <v>2024</v>
      </c>
      <c r="AZ2" s="8">
        <f>AY2+1</f>
        <v>2025</v>
      </c>
      <c r="BA2" s="8">
        <f t="shared" ref="BA2:BE2" si="2">AZ2+1</f>
        <v>2026</v>
      </c>
      <c r="BB2" s="8">
        <f t="shared" si="2"/>
        <v>2027</v>
      </c>
      <c r="BC2" s="8">
        <f t="shared" si="2"/>
        <v>2028</v>
      </c>
      <c r="BD2" s="8">
        <f t="shared" si="2"/>
        <v>2029</v>
      </c>
      <c r="BE2" s="8">
        <f t="shared" si="2"/>
        <v>2030</v>
      </c>
      <c r="BF2" s="8">
        <f>AU2+1</f>
        <v>2024</v>
      </c>
      <c r="BG2" s="8">
        <f>BF2+1</f>
        <v>2025</v>
      </c>
      <c r="BH2" s="8">
        <f t="shared" ref="BH2:BL2" si="3">BG2+1</f>
        <v>2026</v>
      </c>
      <c r="BI2" s="8">
        <f t="shared" si="3"/>
        <v>2027</v>
      </c>
      <c r="BJ2" s="8">
        <f t="shared" si="3"/>
        <v>2028</v>
      </c>
      <c r="BK2" s="8">
        <f t="shared" si="3"/>
        <v>2029</v>
      </c>
      <c r="BL2" s="8">
        <f t="shared" si="3"/>
        <v>2030</v>
      </c>
      <c r="BN2" s="8">
        <v>2031</v>
      </c>
      <c r="BO2" s="8">
        <f>BN2+1</f>
        <v>2032</v>
      </c>
      <c r="BP2" s="8">
        <f t="shared" ref="BP2:EA2" si="4">BO2+1</f>
        <v>2033</v>
      </c>
      <c r="BQ2" s="8">
        <f t="shared" si="4"/>
        <v>2034</v>
      </c>
      <c r="BR2" s="8">
        <f t="shared" si="4"/>
        <v>2035</v>
      </c>
      <c r="BS2" s="8">
        <f t="shared" si="4"/>
        <v>2036</v>
      </c>
      <c r="BT2" s="8">
        <f t="shared" si="4"/>
        <v>2037</v>
      </c>
      <c r="BU2" s="8">
        <f t="shared" si="4"/>
        <v>2038</v>
      </c>
      <c r="BV2" s="8">
        <f t="shared" si="4"/>
        <v>2039</v>
      </c>
      <c r="BW2" s="8">
        <f t="shared" si="4"/>
        <v>2040</v>
      </c>
      <c r="BX2" s="8">
        <f t="shared" si="4"/>
        <v>2041</v>
      </c>
      <c r="BY2" s="8">
        <f t="shared" si="4"/>
        <v>2042</v>
      </c>
      <c r="BZ2" s="8">
        <f t="shared" si="4"/>
        <v>2043</v>
      </c>
      <c r="CA2" s="8">
        <f t="shared" si="4"/>
        <v>2044</v>
      </c>
      <c r="CB2" s="8">
        <f t="shared" si="4"/>
        <v>2045</v>
      </c>
      <c r="CC2" s="8">
        <f t="shared" si="4"/>
        <v>2046</v>
      </c>
      <c r="CD2" s="8">
        <f t="shared" si="4"/>
        <v>2047</v>
      </c>
      <c r="CE2" s="8">
        <f t="shared" si="4"/>
        <v>2048</v>
      </c>
      <c r="CF2" s="8">
        <f t="shared" si="4"/>
        <v>2049</v>
      </c>
      <c r="CG2" s="8">
        <f t="shared" si="4"/>
        <v>2050</v>
      </c>
      <c r="CH2" s="8">
        <f t="shared" si="4"/>
        <v>2051</v>
      </c>
      <c r="CI2" s="8">
        <f t="shared" si="4"/>
        <v>2052</v>
      </c>
      <c r="CJ2" s="8">
        <f t="shared" si="4"/>
        <v>2053</v>
      </c>
      <c r="CK2" s="8">
        <f t="shared" si="4"/>
        <v>2054</v>
      </c>
      <c r="CL2" s="8">
        <f t="shared" si="4"/>
        <v>2055</v>
      </c>
      <c r="CM2" s="8">
        <f t="shared" si="4"/>
        <v>2056</v>
      </c>
      <c r="CN2" s="8">
        <f t="shared" si="4"/>
        <v>2057</v>
      </c>
      <c r="CO2" s="8">
        <f t="shared" si="4"/>
        <v>2058</v>
      </c>
      <c r="CP2" s="8">
        <f t="shared" si="4"/>
        <v>2059</v>
      </c>
      <c r="CQ2" s="8">
        <f t="shared" si="4"/>
        <v>2060</v>
      </c>
      <c r="CR2" s="8">
        <f t="shared" si="4"/>
        <v>2061</v>
      </c>
      <c r="CS2" s="8">
        <f t="shared" si="4"/>
        <v>2062</v>
      </c>
      <c r="CT2" s="8">
        <f t="shared" si="4"/>
        <v>2063</v>
      </c>
      <c r="CU2" s="8">
        <f t="shared" si="4"/>
        <v>2064</v>
      </c>
      <c r="CV2" s="8">
        <f t="shared" si="4"/>
        <v>2065</v>
      </c>
      <c r="CW2" s="8">
        <f t="shared" si="4"/>
        <v>2066</v>
      </c>
      <c r="CX2" s="8">
        <f t="shared" si="4"/>
        <v>2067</v>
      </c>
      <c r="CY2" s="8">
        <f t="shared" si="4"/>
        <v>2068</v>
      </c>
      <c r="CZ2" s="8">
        <f t="shared" si="4"/>
        <v>2069</v>
      </c>
      <c r="DA2" s="8">
        <f t="shared" si="4"/>
        <v>2070</v>
      </c>
      <c r="DB2" s="8">
        <f t="shared" si="4"/>
        <v>2071</v>
      </c>
      <c r="DC2" s="8">
        <f t="shared" si="4"/>
        <v>2072</v>
      </c>
      <c r="DD2" s="8">
        <f t="shared" si="4"/>
        <v>2073</v>
      </c>
      <c r="DE2" s="8">
        <f t="shared" si="4"/>
        <v>2074</v>
      </c>
      <c r="DF2" s="8">
        <f t="shared" si="4"/>
        <v>2075</v>
      </c>
      <c r="DG2" s="8">
        <f t="shared" si="4"/>
        <v>2076</v>
      </c>
      <c r="DH2" s="8">
        <f t="shared" si="4"/>
        <v>2077</v>
      </c>
      <c r="DI2" s="8">
        <f t="shared" si="4"/>
        <v>2078</v>
      </c>
      <c r="DJ2" s="8">
        <f t="shared" si="4"/>
        <v>2079</v>
      </c>
      <c r="DK2" s="8">
        <f t="shared" si="4"/>
        <v>2080</v>
      </c>
      <c r="DL2" s="8">
        <f t="shared" si="4"/>
        <v>2081</v>
      </c>
      <c r="DM2" s="8">
        <f t="shared" si="4"/>
        <v>2082</v>
      </c>
      <c r="DN2" s="8">
        <f t="shared" si="4"/>
        <v>2083</v>
      </c>
      <c r="DO2" s="8">
        <f t="shared" si="4"/>
        <v>2084</v>
      </c>
      <c r="DP2" s="8">
        <f t="shared" si="4"/>
        <v>2085</v>
      </c>
      <c r="DQ2" s="8">
        <f t="shared" si="4"/>
        <v>2086</v>
      </c>
      <c r="DR2" s="8">
        <f t="shared" si="4"/>
        <v>2087</v>
      </c>
      <c r="DS2" s="8">
        <f t="shared" si="4"/>
        <v>2088</v>
      </c>
      <c r="DT2" s="8">
        <f t="shared" si="4"/>
        <v>2089</v>
      </c>
      <c r="DU2" s="8">
        <f t="shared" si="4"/>
        <v>2090</v>
      </c>
      <c r="DV2" s="8">
        <f t="shared" si="4"/>
        <v>2091</v>
      </c>
      <c r="DW2" s="8">
        <f t="shared" si="4"/>
        <v>2092</v>
      </c>
      <c r="DX2" s="8">
        <f t="shared" si="4"/>
        <v>2093</v>
      </c>
      <c r="DY2" s="8">
        <f t="shared" si="4"/>
        <v>2094</v>
      </c>
      <c r="DZ2" s="8">
        <f t="shared" si="4"/>
        <v>2095</v>
      </c>
      <c r="EA2" s="8">
        <f t="shared" si="4"/>
        <v>2096</v>
      </c>
      <c r="EB2" s="8">
        <f t="shared" ref="EB2:EZ2" si="5">EA2+1</f>
        <v>2097</v>
      </c>
      <c r="EC2" s="8">
        <f t="shared" si="5"/>
        <v>2098</v>
      </c>
      <c r="ED2" s="8">
        <f t="shared" si="5"/>
        <v>2099</v>
      </c>
      <c r="EE2" s="8">
        <f t="shared" si="5"/>
        <v>2100</v>
      </c>
      <c r="EF2" s="8">
        <f t="shared" si="5"/>
        <v>2101</v>
      </c>
      <c r="EG2" s="8">
        <f t="shared" si="5"/>
        <v>2102</v>
      </c>
      <c r="EH2" s="8">
        <f t="shared" si="5"/>
        <v>2103</v>
      </c>
      <c r="EI2" s="8">
        <f t="shared" si="5"/>
        <v>2104</v>
      </c>
      <c r="EJ2" s="8">
        <f t="shared" si="5"/>
        <v>2105</v>
      </c>
      <c r="EK2" s="8">
        <f t="shared" si="5"/>
        <v>2106</v>
      </c>
      <c r="EL2" s="8">
        <f t="shared" si="5"/>
        <v>2107</v>
      </c>
      <c r="EM2" s="8">
        <f t="shared" si="5"/>
        <v>2108</v>
      </c>
      <c r="EN2" s="8">
        <f t="shared" si="5"/>
        <v>2109</v>
      </c>
      <c r="EO2" s="8">
        <f t="shared" si="5"/>
        <v>2110</v>
      </c>
      <c r="EP2" s="8">
        <f t="shared" si="5"/>
        <v>2111</v>
      </c>
      <c r="EQ2" s="8">
        <f t="shared" si="5"/>
        <v>2112</v>
      </c>
      <c r="ER2" s="8">
        <f t="shared" si="5"/>
        <v>2113</v>
      </c>
      <c r="ES2" s="8">
        <f t="shared" si="5"/>
        <v>2114</v>
      </c>
      <c r="ET2" s="8">
        <f t="shared" si="5"/>
        <v>2115</v>
      </c>
      <c r="EU2" s="8">
        <f t="shared" si="5"/>
        <v>2116</v>
      </c>
      <c r="EV2" s="8">
        <f t="shared" si="5"/>
        <v>2117</v>
      </c>
      <c r="EW2" s="8">
        <f t="shared" si="5"/>
        <v>2118</v>
      </c>
      <c r="EX2" s="8">
        <f t="shared" si="5"/>
        <v>2119</v>
      </c>
      <c r="EY2" s="8">
        <f t="shared" si="5"/>
        <v>2120</v>
      </c>
      <c r="EZ2" s="8">
        <f t="shared" si="5"/>
        <v>2121</v>
      </c>
    </row>
    <row r="3" spans="1:156" x14ac:dyDescent="0.35">
      <c r="B3" t="e" vm="11">
        <v>#VALUE!</v>
      </c>
      <c r="C3" t="str" cm="1">
        <f t="array" ref="C3">_FV(B3,"Name")</f>
        <v>AMAZON.COM, INC.</v>
      </c>
      <c r="D3" s="14" t="str" cm="1">
        <f t="array" ref="D3">_FV(B3,"Ticker symbol",TRUE)</f>
        <v>AMZN</v>
      </c>
      <c r="E3" s="1" cm="1">
        <f t="array" ref="E3">_FV(B3,"Price")</f>
        <v>186.98</v>
      </c>
      <c r="F3" s="2" cm="1">
        <f t="array" ref="F3">_FV(B3,"Market cap",TRUE)/1000000</f>
        <v>1890988</v>
      </c>
      <c r="G3" s="3" cm="1">
        <f t="array" ref="G3">_FV(B3,"Shares outstanding",TRUE)/1000000</f>
        <v>10406.629999999999</v>
      </c>
      <c r="H3" s="6" cm="1">
        <f t="array" ref="H3">_FV(B3,"P/E",TRUE)</f>
        <v>51.036299999999997</v>
      </c>
      <c r="I3" t="str" cm="1">
        <f t="array" ref="I3">_FV(B3,"Currency")</f>
        <v>USD</v>
      </c>
      <c r="J3" s="18">
        <v>0.01</v>
      </c>
      <c r="K3" s="12">
        <v>0.1</v>
      </c>
      <c r="L3" s="21">
        <f>NPV(K3,BN3:EZ3)</f>
        <v>30744721.534167059</v>
      </c>
      <c r="M3" s="21">
        <f>L3/G3</f>
        <v>2954.3398327957334</v>
      </c>
      <c r="R3" s="9">
        <v>34204</v>
      </c>
      <c r="S3" s="9">
        <v>48077</v>
      </c>
      <c r="T3" s="9">
        <v>61093</v>
      </c>
      <c r="U3" s="9">
        <v>74452</v>
      </c>
      <c r="V3" s="9">
        <v>88988</v>
      </c>
      <c r="W3" s="9">
        <v>107006</v>
      </c>
      <c r="X3" s="9">
        <v>135987</v>
      </c>
      <c r="Y3" s="9">
        <v>177866</v>
      </c>
      <c r="Z3" s="9">
        <v>232887</v>
      </c>
      <c r="AA3" s="9">
        <v>280522</v>
      </c>
      <c r="AB3" s="9">
        <v>386064</v>
      </c>
      <c r="AC3" s="9">
        <v>469822</v>
      </c>
      <c r="AD3" s="9">
        <v>513983</v>
      </c>
      <c r="AE3" s="9">
        <v>574785</v>
      </c>
      <c r="AH3" s="12" t="s">
        <v>18</v>
      </c>
      <c r="AI3" s="12">
        <f>S3/R3-1</f>
        <v>0.40559583674424049</v>
      </c>
      <c r="AJ3" s="12">
        <f t="shared" ref="AJ3:AU3" si="6">T3/S3-1</f>
        <v>0.27073236682821311</v>
      </c>
      <c r="AK3" s="12">
        <f t="shared" si="6"/>
        <v>0.21866662301736706</v>
      </c>
      <c r="AL3" s="12">
        <f t="shared" si="6"/>
        <v>0.1952398861011122</v>
      </c>
      <c r="AM3" s="12">
        <f t="shared" si="6"/>
        <v>0.20247673843664304</v>
      </c>
      <c r="AN3" s="12">
        <f t="shared" si="6"/>
        <v>0.27083528026465808</v>
      </c>
      <c r="AO3" s="12">
        <f t="shared" si="6"/>
        <v>0.30796326119408479</v>
      </c>
      <c r="AP3" s="12">
        <f t="shared" si="6"/>
        <v>0.3093396152159491</v>
      </c>
      <c r="AQ3" s="12">
        <f t="shared" si="6"/>
        <v>0.20454125820676983</v>
      </c>
      <c r="AR3" s="12">
        <f t="shared" si="6"/>
        <v>0.37623430604373276</v>
      </c>
      <c r="AS3" s="12">
        <f t="shared" si="6"/>
        <v>0.21695366571345676</v>
      </c>
      <c r="AT3" s="12">
        <f t="shared" si="6"/>
        <v>9.399517263985091E-2</v>
      </c>
      <c r="AU3" s="12">
        <f t="shared" si="6"/>
        <v>0.1182957412988368</v>
      </c>
      <c r="AW3" s="12">
        <v>0.25</v>
      </c>
      <c r="AY3" s="13">
        <v>0.25</v>
      </c>
      <c r="AZ3" s="13">
        <v>0.25</v>
      </c>
      <c r="BA3" s="13">
        <v>0.25</v>
      </c>
      <c r="BB3" s="13">
        <v>0.25</v>
      </c>
      <c r="BC3" s="13">
        <v>0.25</v>
      </c>
      <c r="BD3" s="13">
        <v>0.25</v>
      </c>
      <c r="BE3" s="13">
        <v>0.25</v>
      </c>
      <c r="BF3" s="9">
        <f>AE3*(1+AY3)</f>
        <v>718481.25</v>
      </c>
      <c r="BG3" s="9">
        <f>BF3*(1+AZ3)</f>
        <v>898101.5625</v>
      </c>
      <c r="BH3" s="9">
        <f t="shared" ref="BH3:BL3" si="7">BG3*(1+BA3)</f>
        <v>1122626.953125</v>
      </c>
      <c r="BI3" s="9">
        <f t="shared" si="7"/>
        <v>1403283.69140625</v>
      </c>
      <c r="BJ3" s="9">
        <f t="shared" si="7"/>
        <v>1754104.6142578125</v>
      </c>
      <c r="BK3" s="9">
        <f t="shared" si="7"/>
        <v>2192630.7678222656</v>
      </c>
      <c r="BL3" s="9">
        <f t="shared" si="7"/>
        <v>2740788.459777832</v>
      </c>
      <c r="BN3" s="9">
        <f>BL3*(1+$J$3)</f>
        <v>2768196.3443756104</v>
      </c>
      <c r="BO3" s="9">
        <f>BN3*(1+$J$3)</f>
        <v>2795878.3078193665</v>
      </c>
      <c r="BP3" s="9">
        <f t="shared" ref="BP3:EA4" si="8">BO3*(1+$J$3)</f>
        <v>2823837.0908975601</v>
      </c>
      <c r="BQ3" s="9">
        <f t="shared" si="8"/>
        <v>2852075.4618065357</v>
      </c>
      <c r="BR3" s="9">
        <f t="shared" si="8"/>
        <v>2880596.2164246012</v>
      </c>
      <c r="BS3" s="9">
        <f t="shared" si="8"/>
        <v>2909402.1785888472</v>
      </c>
      <c r="BT3" s="9">
        <f t="shared" si="8"/>
        <v>2938496.2003747355</v>
      </c>
      <c r="BU3" s="9">
        <f t="shared" si="8"/>
        <v>2967881.162378483</v>
      </c>
      <c r="BV3" s="9">
        <f t="shared" si="8"/>
        <v>2997559.9740022677</v>
      </c>
      <c r="BW3" s="9">
        <f t="shared" si="8"/>
        <v>3027535.5737422905</v>
      </c>
      <c r="BX3" s="9">
        <f t="shared" si="8"/>
        <v>3057810.9294797136</v>
      </c>
      <c r="BY3" s="9">
        <f t="shared" si="8"/>
        <v>3088389.0387745108</v>
      </c>
      <c r="BZ3" s="9">
        <f t="shared" si="8"/>
        <v>3119272.929162256</v>
      </c>
      <c r="CA3" s="9">
        <f t="shared" si="8"/>
        <v>3150465.6584538785</v>
      </c>
      <c r="CB3" s="9">
        <f t="shared" si="8"/>
        <v>3181970.3150384175</v>
      </c>
      <c r="CC3" s="9">
        <f t="shared" si="8"/>
        <v>3213790.0181888016</v>
      </c>
      <c r="CD3" s="9">
        <f t="shared" si="8"/>
        <v>3245927.9183706897</v>
      </c>
      <c r="CE3" s="9">
        <f t="shared" si="8"/>
        <v>3278387.1975543965</v>
      </c>
      <c r="CF3" s="9">
        <f t="shared" si="8"/>
        <v>3311171.0695299404</v>
      </c>
      <c r="CG3" s="9">
        <f t="shared" si="8"/>
        <v>3344282.7802252397</v>
      </c>
      <c r="CH3" s="9">
        <f t="shared" si="8"/>
        <v>3377725.6080274922</v>
      </c>
      <c r="CI3" s="9">
        <f t="shared" si="8"/>
        <v>3411502.8641077671</v>
      </c>
      <c r="CJ3" s="9">
        <f t="shared" si="8"/>
        <v>3445617.8927488448</v>
      </c>
      <c r="CK3" s="9">
        <f t="shared" si="8"/>
        <v>3480074.0716763334</v>
      </c>
      <c r="CL3" s="9">
        <f t="shared" si="8"/>
        <v>3514874.8123930967</v>
      </c>
      <c r="CM3" s="9">
        <f t="shared" si="8"/>
        <v>3550023.5605170275</v>
      </c>
      <c r="CN3" s="9">
        <f t="shared" si="8"/>
        <v>3585523.796122198</v>
      </c>
      <c r="CO3" s="9">
        <f t="shared" si="8"/>
        <v>3621379.0340834199</v>
      </c>
      <c r="CP3" s="9">
        <f t="shared" si="8"/>
        <v>3657592.8244242542</v>
      </c>
      <c r="CQ3" s="9">
        <f t="shared" si="8"/>
        <v>3694168.7526684967</v>
      </c>
      <c r="CR3" s="9">
        <f t="shared" si="8"/>
        <v>3731110.4401951819</v>
      </c>
      <c r="CS3" s="9">
        <f t="shared" si="8"/>
        <v>3768421.5445971335</v>
      </c>
      <c r="CT3" s="9">
        <f t="shared" si="8"/>
        <v>3806105.7600431051</v>
      </c>
      <c r="CU3" s="9">
        <f t="shared" si="8"/>
        <v>3844166.8176435363</v>
      </c>
      <c r="CV3" s="9">
        <f t="shared" si="8"/>
        <v>3882608.4858199717</v>
      </c>
      <c r="CW3" s="9">
        <f t="shared" si="8"/>
        <v>3921434.5706781712</v>
      </c>
      <c r="CX3" s="9">
        <f t="shared" si="8"/>
        <v>3960648.9163849531</v>
      </c>
      <c r="CY3" s="9">
        <f t="shared" si="8"/>
        <v>4000255.4055488026</v>
      </c>
      <c r="CZ3" s="9">
        <f t="shared" si="8"/>
        <v>4040257.9596042908</v>
      </c>
      <c r="DA3" s="9">
        <f t="shared" si="8"/>
        <v>4080660.5392003339</v>
      </c>
      <c r="DB3" s="9">
        <f t="shared" si="8"/>
        <v>4121467.1445923373</v>
      </c>
      <c r="DC3" s="9">
        <f t="shared" si="8"/>
        <v>4162681.8160382607</v>
      </c>
      <c r="DD3" s="9">
        <f t="shared" si="8"/>
        <v>4204308.6341986433</v>
      </c>
      <c r="DE3" s="9">
        <f t="shared" si="8"/>
        <v>4246351.7205406297</v>
      </c>
      <c r="DF3" s="9">
        <f t="shared" si="8"/>
        <v>4288815.2377460357</v>
      </c>
      <c r="DG3" s="9">
        <f t="shared" si="8"/>
        <v>4331703.3901234958</v>
      </c>
      <c r="DH3" s="9">
        <f t="shared" si="8"/>
        <v>4375020.4240247309</v>
      </c>
      <c r="DI3" s="9">
        <f t="shared" si="8"/>
        <v>4418770.6282649785</v>
      </c>
      <c r="DJ3" s="9">
        <f t="shared" si="8"/>
        <v>4462958.3345476286</v>
      </c>
      <c r="DK3" s="9">
        <f t="shared" si="8"/>
        <v>4507587.9178931052</v>
      </c>
      <c r="DL3" s="9">
        <f t="shared" si="8"/>
        <v>4552663.7970720362</v>
      </c>
      <c r="DM3" s="9">
        <f t="shared" si="8"/>
        <v>4598190.4350427566</v>
      </c>
      <c r="DN3" s="9">
        <f t="shared" si="8"/>
        <v>4644172.3393931845</v>
      </c>
      <c r="DO3" s="9">
        <f t="shared" si="8"/>
        <v>4690614.0627871165</v>
      </c>
      <c r="DP3" s="9">
        <f t="shared" si="8"/>
        <v>4737520.2034149878</v>
      </c>
      <c r="DQ3" s="9">
        <f t="shared" si="8"/>
        <v>4784895.405449138</v>
      </c>
      <c r="DR3" s="9">
        <f t="shared" si="8"/>
        <v>4832744.3595036296</v>
      </c>
      <c r="DS3" s="9">
        <f t="shared" si="8"/>
        <v>4881071.8030986656</v>
      </c>
      <c r="DT3" s="9">
        <f t="shared" si="8"/>
        <v>4929882.5211296519</v>
      </c>
      <c r="DU3" s="9">
        <f t="shared" si="8"/>
        <v>4979181.3463409487</v>
      </c>
      <c r="DV3" s="9">
        <f t="shared" si="8"/>
        <v>5028973.1598043581</v>
      </c>
      <c r="DW3" s="9">
        <f t="shared" si="8"/>
        <v>5079262.891402402</v>
      </c>
      <c r="DX3" s="9">
        <f t="shared" si="8"/>
        <v>5130055.5203164257</v>
      </c>
      <c r="DY3" s="9">
        <f t="shared" si="8"/>
        <v>5181356.0755195897</v>
      </c>
      <c r="DZ3" s="9">
        <f t="shared" si="8"/>
        <v>5233169.6362747857</v>
      </c>
      <c r="EA3" s="9">
        <f t="shared" si="8"/>
        <v>5285501.3326375335</v>
      </c>
      <c r="EB3" s="9">
        <f t="shared" ref="EB3:EZ4" si="9">EA3*(1+$J$3)</f>
        <v>5338356.3459639093</v>
      </c>
      <c r="EC3" s="9">
        <f t="shared" si="9"/>
        <v>5391739.9094235487</v>
      </c>
      <c r="ED3" s="9">
        <f t="shared" si="9"/>
        <v>5445657.3085177839</v>
      </c>
      <c r="EE3" s="9">
        <f t="shared" si="9"/>
        <v>5500113.8816029616</v>
      </c>
      <c r="EF3" s="9">
        <f t="shared" si="9"/>
        <v>5555115.0204189913</v>
      </c>
      <c r="EG3" s="9">
        <f t="shared" si="9"/>
        <v>5610666.1706231814</v>
      </c>
      <c r="EH3" s="9">
        <f t="shared" si="9"/>
        <v>5666772.8323294129</v>
      </c>
      <c r="EI3" s="9">
        <f t="shared" si="9"/>
        <v>5723440.5606527068</v>
      </c>
      <c r="EJ3" s="9">
        <f t="shared" si="9"/>
        <v>5780674.9662592337</v>
      </c>
      <c r="EK3" s="9">
        <f t="shared" si="9"/>
        <v>5838481.7159218257</v>
      </c>
      <c r="EL3" s="9">
        <f t="shared" si="9"/>
        <v>5896866.5330810444</v>
      </c>
      <c r="EM3" s="9">
        <f t="shared" si="9"/>
        <v>5955835.1984118549</v>
      </c>
      <c r="EN3" s="9">
        <f t="shared" si="9"/>
        <v>6015393.550395974</v>
      </c>
      <c r="EO3" s="9">
        <f t="shared" si="9"/>
        <v>6075547.4858999336</v>
      </c>
      <c r="EP3" s="9">
        <f t="shared" si="9"/>
        <v>6136302.9607589329</v>
      </c>
      <c r="EQ3" s="9">
        <f t="shared" si="9"/>
        <v>6197665.9903665222</v>
      </c>
      <c r="ER3" s="9">
        <f t="shared" si="9"/>
        <v>6259642.6502701873</v>
      </c>
      <c r="ES3" s="9">
        <f t="shared" si="9"/>
        <v>6322239.0767728891</v>
      </c>
      <c r="ET3" s="9">
        <f t="shared" si="9"/>
        <v>6385461.467540618</v>
      </c>
      <c r="EU3" s="9">
        <f t="shared" si="9"/>
        <v>6449316.0822160244</v>
      </c>
      <c r="EV3" s="9">
        <f t="shared" si="9"/>
        <v>6513809.2430381849</v>
      </c>
      <c r="EW3" s="9">
        <f t="shared" si="9"/>
        <v>6578947.335468567</v>
      </c>
      <c r="EX3" s="9">
        <f t="shared" si="9"/>
        <v>6644736.808823253</v>
      </c>
      <c r="EY3" s="9">
        <f t="shared" si="9"/>
        <v>6711184.1769114854</v>
      </c>
      <c r="EZ3" s="9">
        <f t="shared" si="9"/>
        <v>6778296.0186806004</v>
      </c>
    </row>
    <row r="4" spans="1:156" x14ac:dyDescent="0.35">
      <c r="B4" t="e" vm="12">
        <v>#VALUE!</v>
      </c>
      <c r="C4" t="str" cm="1">
        <f t="array" ref="C4">_FV(B4,"Name")</f>
        <v>ORACLE CORPORATION</v>
      </c>
      <c r="D4" s="14" t="str" cm="1">
        <f t="array" ref="D4">_FV(B4,"Ticker symbol",TRUE)</f>
        <v>ORCL</v>
      </c>
      <c r="E4" s="1" cm="1">
        <f t="array" ref="E4">_FV(B4,"Price")</f>
        <v>139.37</v>
      </c>
      <c r="F4" s="2" cm="1">
        <f t="array" ref="F4">_FV(B4,"Market cap",TRUE)/1000000</f>
        <v>384084.20819999999</v>
      </c>
      <c r="G4" s="3" cm="1">
        <f t="array" ref="G4">_FV(B4,"Shares outstanding",TRUE)/1000000</f>
        <v>2755.86</v>
      </c>
      <c r="H4" s="6" cm="1">
        <f t="array" ref="H4">_FV(B4,"P/E",TRUE)</f>
        <v>36.591799999999999</v>
      </c>
      <c r="I4" t="str" cm="1">
        <f t="array" ref="I4">_FV(B4,"Currency")</f>
        <v>USD</v>
      </c>
      <c r="J4" s="18">
        <v>0.01</v>
      </c>
      <c r="K4" s="12">
        <v>0.1</v>
      </c>
      <c r="L4" s="21">
        <f>NPV(K4,BN4:EZ4)</f>
        <v>788479.50620141451</v>
      </c>
      <c r="M4" s="21">
        <f>L4/G4</f>
        <v>286.11014572634838</v>
      </c>
      <c r="R4" s="9">
        <v>0</v>
      </c>
      <c r="S4" s="9">
        <v>0</v>
      </c>
      <c r="T4" s="9">
        <v>0</v>
      </c>
      <c r="U4" s="9">
        <v>37180</v>
      </c>
      <c r="V4" s="9">
        <v>38275</v>
      </c>
      <c r="W4" s="9">
        <v>38226</v>
      </c>
      <c r="X4" s="9">
        <v>37047</v>
      </c>
      <c r="Y4" s="9">
        <v>37792</v>
      </c>
      <c r="Z4" s="9">
        <v>39831</v>
      </c>
      <c r="AA4" s="9">
        <v>39506</v>
      </c>
      <c r="AB4" s="9">
        <v>39068</v>
      </c>
      <c r="AC4" s="9">
        <v>40479</v>
      </c>
      <c r="AD4" s="9">
        <v>42440</v>
      </c>
      <c r="AE4" s="9">
        <v>49954</v>
      </c>
      <c r="AH4" s="12" t="s">
        <v>18</v>
      </c>
      <c r="AI4" s="12" t="e">
        <f>S4/R4-1</f>
        <v>#DIV/0!</v>
      </c>
      <c r="AJ4" s="12" t="e">
        <f t="shared" ref="AJ4:AJ15" si="10">T4/S4-1</f>
        <v>#DIV/0!</v>
      </c>
      <c r="AK4" s="12" t="e">
        <f t="shared" ref="AK4:AK15" si="11">U4/T4-1</f>
        <v>#DIV/0!</v>
      </c>
      <c r="AL4" s="12">
        <f t="shared" ref="AL4:AL15" si="12">V4/U4-1</f>
        <v>2.9451317912856378E-2</v>
      </c>
      <c r="AM4" s="12">
        <f t="shared" ref="AM4:AM15" si="13">W4/V4-1</f>
        <v>-1.2802090137165045E-3</v>
      </c>
      <c r="AN4" s="12">
        <f t="shared" ref="AN4:AN15" si="14">X4/W4-1</f>
        <v>-3.084288180819339E-2</v>
      </c>
      <c r="AO4" s="12">
        <f t="shared" ref="AO4:AO15" si="15">Y4/X4-1</f>
        <v>2.0109590520150045E-2</v>
      </c>
      <c r="AP4" s="12">
        <f t="shared" ref="AP4:AP15" si="16">Z4/Y4-1</f>
        <v>5.3953217612193072E-2</v>
      </c>
      <c r="AQ4" s="12">
        <f t="shared" ref="AQ4:AQ15" si="17">AA4/Z4-1</f>
        <v>-8.1594737767065606E-3</v>
      </c>
      <c r="AR4" s="12">
        <f t="shared" ref="AR4:AR15" si="18">AB4/AA4-1</f>
        <v>-1.108692350529028E-2</v>
      </c>
      <c r="AS4" s="12">
        <f t="shared" ref="AS4:AS15" si="19">AC4/AB4-1</f>
        <v>3.6116514794716892E-2</v>
      </c>
      <c r="AT4" s="12">
        <f t="shared" ref="AT4:AT15" si="20">AD4/AC4-1</f>
        <v>4.8444872650015958E-2</v>
      </c>
      <c r="AU4" s="12">
        <f t="shared" ref="AU4:AU15" si="21">AE4/AD4-1</f>
        <v>0.17704995287464653</v>
      </c>
      <c r="AW4" s="12">
        <v>0.05</v>
      </c>
      <c r="AY4" s="13">
        <v>0.05</v>
      </c>
      <c r="AZ4" s="13">
        <v>0.05</v>
      </c>
      <c r="BA4" s="13">
        <v>0.05</v>
      </c>
      <c r="BB4" s="13">
        <v>0.05</v>
      </c>
      <c r="BC4" s="13">
        <v>0.05</v>
      </c>
      <c r="BD4" s="13">
        <v>0.05</v>
      </c>
      <c r="BE4" s="13">
        <v>0.05</v>
      </c>
      <c r="BF4" s="9">
        <f>AE4*(1+AY4)</f>
        <v>52451.700000000004</v>
      </c>
      <c r="BG4" s="9">
        <f>BF4*(1+AZ4)</f>
        <v>55074.285000000003</v>
      </c>
      <c r="BH4" s="9">
        <f t="shared" ref="BH4" si="22">BG4*(1+BA4)</f>
        <v>57827.999250000008</v>
      </c>
      <c r="BI4" s="9">
        <f t="shared" ref="BI4" si="23">BH4*(1+BB4)</f>
        <v>60719.399212500008</v>
      </c>
      <c r="BJ4" s="9">
        <f t="shared" ref="BJ4" si="24">BI4*(1+BC4)</f>
        <v>63755.369173125007</v>
      </c>
      <c r="BK4" s="9">
        <f t="shared" ref="BK4" si="25">BJ4*(1+BD4)</f>
        <v>66943.137631781254</v>
      </c>
      <c r="BL4" s="9">
        <f t="shared" ref="BL4" si="26">BK4*(1+BE4)</f>
        <v>70290.294513370318</v>
      </c>
      <c r="BN4" s="9">
        <f>BL4*(1+$J$3)</f>
        <v>70993.197458504015</v>
      </c>
      <c r="BO4" s="9">
        <f>BN4*(1+$J$3)</f>
        <v>71703.129433089052</v>
      </c>
      <c r="BP4" s="9">
        <f t="shared" si="8"/>
        <v>72420.160727419949</v>
      </c>
      <c r="BQ4" s="9">
        <f t="shared" si="8"/>
        <v>73144.362334694146</v>
      </c>
      <c r="BR4" s="9">
        <f t="shared" si="8"/>
        <v>73875.805958041092</v>
      </c>
      <c r="BS4" s="9">
        <f t="shared" si="8"/>
        <v>74614.564017621509</v>
      </c>
      <c r="BT4" s="9">
        <f t="shared" si="8"/>
        <v>75360.709657797721</v>
      </c>
      <c r="BU4" s="9">
        <f t="shared" si="8"/>
        <v>76114.316754375701</v>
      </c>
      <c r="BV4" s="9">
        <f t="shared" si="8"/>
        <v>76875.459921919464</v>
      </c>
      <c r="BW4" s="9">
        <f t="shared" si="8"/>
        <v>77644.214521138652</v>
      </c>
      <c r="BX4" s="9">
        <f t="shared" si="8"/>
        <v>78420.656666350042</v>
      </c>
      <c r="BY4" s="9">
        <f t="shared" si="8"/>
        <v>79204.863233013544</v>
      </c>
      <c r="BZ4" s="9">
        <f t="shared" si="8"/>
        <v>79996.911865343674</v>
      </c>
      <c r="CA4" s="9">
        <f t="shared" si="8"/>
        <v>80796.880983997107</v>
      </c>
      <c r="CB4" s="9">
        <f t="shared" si="8"/>
        <v>81604.849793837086</v>
      </c>
      <c r="CC4" s="9">
        <f t="shared" si="8"/>
        <v>82420.898291775462</v>
      </c>
      <c r="CD4" s="9">
        <f t="shared" si="8"/>
        <v>83245.107274693219</v>
      </c>
      <c r="CE4" s="9">
        <f t="shared" si="8"/>
        <v>84077.55834744015</v>
      </c>
      <c r="CF4" s="9">
        <f t="shared" si="8"/>
        <v>84918.333930914552</v>
      </c>
      <c r="CG4" s="9">
        <f t="shared" si="8"/>
        <v>85767.517270223703</v>
      </c>
      <c r="CH4" s="9">
        <f t="shared" si="8"/>
        <v>86625.192442925938</v>
      </c>
      <c r="CI4" s="9">
        <f t="shared" si="8"/>
        <v>87491.444367355201</v>
      </c>
      <c r="CJ4" s="9">
        <f t="shared" si="8"/>
        <v>88366.358811028753</v>
      </c>
      <c r="CK4" s="9">
        <f t="shared" si="8"/>
        <v>89250.022399139038</v>
      </c>
      <c r="CL4" s="9">
        <f t="shared" si="8"/>
        <v>90142.522623130426</v>
      </c>
      <c r="CM4" s="9">
        <f t="shared" si="8"/>
        <v>91043.947849361735</v>
      </c>
      <c r="CN4" s="9">
        <f t="shared" si="8"/>
        <v>91954.387327855351</v>
      </c>
      <c r="CO4" s="9">
        <f t="shared" si="8"/>
        <v>92873.931201133906</v>
      </c>
      <c r="CP4" s="9">
        <f t="shared" si="8"/>
        <v>93802.670513145247</v>
      </c>
      <c r="CQ4" s="9">
        <f t="shared" si="8"/>
        <v>94740.697218276706</v>
      </c>
      <c r="CR4" s="9">
        <f t="shared" si="8"/>
        <v>95688.104190459475</v>
      </c>
      <c r="CS4" s="9">
        <f t="shared" si="8"/>
        <v>96644.985232364066</v>
      </c>
      <c r="CT4" s="9">
        <f t="shared" si="8"/>
        <v>97611.435084687706</v>
      </c>
      <c r="CU4" s="9">
        <f t="shared" si="8"/>
        <v>98587.549435534587</v>
      </c>
      <c r="CV4" s="9">
        <f t="shared" si="8"/>
        <v>99573.424929889938</v>
      </c>
      <c r="CW4" s="9">
        <f t="shared" si="8"/>
        <v>100569.15917918883</v>
      </c>
      <c r="CX4" s="9">
        <f t="shared" si="8"/>
        <v>101574.85077098073</v>
      </c>
      <c r="CY4" s="9">
        <f t="shared" si="8"/>
        <v>102590.59927869054</v>
      </c>
      <c r="CZ4" s="9">
        <f t="shared" si="8"/>
        <v>103616.50527147745</v>
      </c>
      <c r="DA4" s="9">
        <f t="shared" si="8"/>
        <v>104652.67032419222</v>
      </c>
      <c r="DB4" s="9">
        <f t="shared" si="8"/>
        <v>105699.19702743414</v>
      </c>
      <c r="DC4" s="9">
        <f t="shared" si="8"/>
        <v>106756.18899770848</v>
      </c>
      <c r="DD4" s="9">
        <f t="shared" si="8"/>
        <v>107823.75088768557</v>
      </c>
      <c r="DE4" s="9">
        <f t="shared" si="8"/>
        <v>108901.98839656243</v>
      </c>
      <c r="DF4" s="9">
        <f t="shared" si="8"/>
        <v>109991.00828052805</v>
      </c>
      <c r="DG4" s="9">
        <f t="shared" si="8"/>
        <v>111090.91836333333</v>
      </c>
      <c r="DH4" s="9">
        <f t="shared" si="8"/>
        <v>112201.82754696667</v>
      </c>
      <c r="DI4" s="9">
        <f t="shared" si="8"/>
        <v>113323.84582243634</v>
      </c>
      <c r="DJ4" s="9">
        <f t="shared" si="8"/>
        <v>114457.08428066071</v>
      </c>
      <c r="DK4" s="9">
        <f t="shared" si="8"/>
        <v>115601.65512346732</v>
      </c>
      <c r="DL4" s="9">
        <f t="shared" si="8"/>
        <v>116757.671674702</v>
      </c>
      <c r="DM4" s="9">
        <f t="shared" si="8"/>
        <v>117925.24839144901</v>
      </c>
      <c r="DN4" s="9">
        <f t="shared" si="8"/>
        <v>119104.5008753635</v>
      </c>
      <c r="DO4" s="9">
        <f t="shared" si="8"/>
        <v>120295.54588411713</v>
      </c>
      <c r="DP4" s="9">
        <f t="shared" si="8"/>
        <v>121498.50134295831</v>
      </c>
      <c r="DQ4" s="9">
        <f t="shared" si="8"/>
        <v>122713.48635638789</v>
      </c>
      <c r="DR4" s="9">
        <f t="shared" si="8"/>
        <v>123940.62121995178</v>
      </c>
      <c r="DS4" s="9">
        <f t="shared" si="8"/>
        <v>125180.0274321513</v>
      </c>
      <c r="DT4" s="9">
        <f t="shared" si="8"/>
        <v>126431.82770647282</v>
      </c>
      <c r="DU4" s="9">
        <f t="shared" si="8"/>
        <v>127696.14598353754</v>
      </c>
      <c r="DV4" s="9">
        <f t="shared" si="8"/>
        <v>128973.10744337292</v>
      </c>
      <c r="DW4" s="9">
        <f t="shared" si="8"/>
        <v>130262.83851780665</v>
      </c>
      <c r="DX4" s="9">
        <f t="shared" si="8"/>
        <v>131565.46690298471</v>
      </c>
      <c r="DY4" s="9">
        <f t="shared" si="8"/>
        <v>132881.12157201456</v>
      </c>
      <c r="DZ4" s="9">
        <f t="shared" si="8"/>
        <v>134209.9327877347</v>
      </c>
      <c r="EA4" s="9">
        <f t="shared" si="8"/>
        <v>135552.03211561203</v>
      </c>
      <c r="EB4" s="9">
        <f t="shared" si="9"/>
        <v>136907.55243676816</v>
      </c>
      <c r="EC4" s="9">
        <f t="shared" si="9"/>
        <v>138276.62796113585</v>
      </c>
      <c r="ED4" s="9">
        <f t="shared" si="9"/>
        <v>139659.39424074721</v>
      </c>
      <c r="EE4" s="9">
        <f t="shared" si="9"/>
        <v>141055.98818315467</v>
      </c>
      <c r="EF4" s="9">
        <f t="shared" si="9"/>
        <v>142466.54806498621</v>
      </c>
      <c r="EG4" s="9">
        <f t="shared" si="9"/>
        <v>143891.21354563607</v>
      </c>
      <c r="EH4" s="9">
        <f t="shared" si="9"/>
        <v>145330.12568109244</v>
      </c>
      <c r="EI4" s="9">
        <f t="shared" si="9"/>
        <v>146783.42693790336</v>
      </c>
      <c r="EJ4" s="9">
        <f t="shared" si="9"/>
        <v>148251.2612072824</v>
      </c>
      <c r="EK4" s="9">
        <f t="shared" si="9"/>
        <v>149733.77381935524</v>
      </c>
      <c r="EL4" s="9">
        <f t="shared" si="9"/>
        <v>151231.11155754878</v>
      </c>
      <c r="EM4" s="9">
        <f t="shared" si="9"/>
        <v>152743.42267312427</v>
      </c>
      <c r="EN4" s="9">
        <f t="shared" si="9"/>
        <v>154270.85689985551</v>
      </c>
      <c r="EO4" s="9">
        <f t="shared" si="9"/>
        <v>155813.56546885407</v>
      </c>
      <c r="EP4" s="9">
        <f t="shared" si="9"/>
        <v>157371.70112354262</v>
      </c>
      <c r="EQ4" s="9">
        <f t="shared" si="9"/>
        <v>158945.41813477804</v>
      </c>
      <c r="ER4" s="9">
        <f t="shared" si="9"/>
        <v>160534.87231612581</v>
      </c>
      <c r="ES4" s="9">
        <f t="shared" si="9"/>
        <v>162140.22103928708</v>
      </c>
      <c r="ET4" s="9">
        <f t="shared" si="9"/>
        <v>163761.62324967995</v>
      </c>
      <c r="EU4" s="9">
        <f t="shared" si="9"/>
        <v>165399.23948217675</v>
      </c>
      <c r="EV4" s="9">
        <f t="shared" si="9"/>
        <v>167053.23187699853</v>
      </c>
      <c r="EW4" s="9">
        <f t="shared" si="9"/>
        <v>168723.76419576851</v>
      </c>
      <c r="EX4" s="9">
        <f t="shared" si="9"/>
        <v>170411.00183772619</v>
      </c>
      <c r="EY4" s="9">
        <f t="shared" si="9"/>
        <v>172115.11185610344</v>
      </c>
      <c r="EZ4" s="9">
        <f t="shared" si="9"/>
        <v>173836.26297466448</v>
      </c>
    </row>
    <row r="5" spans="1:156" x14ac:dyDescent="0.35">
      <c r="B5" t="e" vm="13">
        <v>#VALUE!</v>
      </c>
      <c r="C5" t="str" cm="1">
        <f t="array" ref="C5">_FV(B5,"Name")</f>
        <v>Sap Se</v>
      </c>
      <c r="D5" s="5" t="str" cm="1">
        <f t="array" ref="D5">_FV(B5,"Ticker symbol",TRUE)</f>
        <v>SAP</v>
      </c>
      <c r="E5" s="1" cm="1">
        <f t="array" ref="E5">_FV(B5,"Price")</f>
        <v>211.6</v>
      </c>
      <c r="F5" s="2" cm="1">
        <f t="array" ref="F5">_FV(B5,"Market cap",TRUE)/1000000</f>
        <v>255217.3</v>
      </c>
      <c r="G5" s="3" cm="1">
        <f t="array" ref="G5">_FV(B5,"Shares outstanding",TRUE)/1000000</f>
        <v>1228.5039999999999</v>
      </c>
      <c r="H5" s="6" cm="1">
        <f t="array" ref="H5">_FV(B5,"P/E",TRUE)</f>
        <v>90.852900000000005</v>
      </c>
      <c r="I5" t="str" cm="1">
        <f t="array" ref="I5">_FV(B5,"Currency")</f>
        <v>USD</v>
      </c>
      <c r="AH5" s="12" t="s">
        <v>18</v>
      </c>
      <c r="AI5" s="12" t="e">
        <f>S5/R5-1</f>
        <v>#DIV/0!</v>
      </c>
      <c r="AJ5" s="12" t="e">
        <f t="shared" si="10"/>
        <v>#DIV/0!</v>
      </c>
      <c r="AK5" s="12" t="e">
        <f t="shared" si="11"/>
        <v>#DIV/0!</v>
      </c>
      <c r="AL5" s="12" t="e">
        <f t="shared" si="12"/>
        <v>#DIV/0!</v>
      </c>
      <c r="AM5" s="12" t="e">
        <f t="shared" si="13"/>
        <v>#DIV/0!</v>
      </c>
      <c r="AN5" s="12" t="e">
        <f t="shared" si="14"/>
        <v>#DIV/0!</v>
      </c>
      <c r="AO5" s="12" t="e">
        <f t="shared" si="15"/>
        <v>#DIV/0!</v>
      </c>
      <c r="AP5" s="12" t="e">
        <f t="shared" si="16"/>
        <v>#DIV/0!</v>
      </c>
      <c r="AQ5" s="12" t="e">
        <f t="shared" si="17"/>
        <v>#DIV/0!</v>
      </c>
      <c r="AR5" s="12" t="e">
        <f t="shared" si="18"/>
        <v>#DIV/0!</v>
      </c>
      <c r="AS5" s="12" t="e">
        <f t="shared" si="19"/>
        <v>#DIV/0!</v>
      </c>
      <c r="AT5" s="12" t="e">
        <f t="shared" si="20"/>
        <v>#DIV/0!</v>
      </c>
      <c r="AU5" s="12" t="e">
        <f t="shared" si="21"/>
        <v>#DIV/0!</v>
      </c>
      <c r="AW5" s="12"/>
      <c r="AY5" s="13"/>
      <c r="AZ5" s="13"/>
      <c r="BA5" s="13"/>
      <c r="BB5" s="13"/>
      <c r="BC5" s="13"/>
      <c r="BD5" s="13"/>
      <c r="BE5" s="13"/>
      <c r="BF5" s="9"/>
      <c r="BG5" s="9"/>
      <c r="BH5" s="9"/>
      <c r="BI5" s="9"/>
      <c r="BJ5" s="9"/>
      <c r="BK5" s="9"/>
      <c r="BL5" s="9"/>
    </row>
    <row r="6" spans="1:156" x14ac:dyDescent="0.35">
      <c r="B6" t="e" vm="14">
        <v>#VALUE!</v>
      </c>
      <c r="C6" t="str" cm="1">
        <f t="array" ref="C6">_FV(B6,"Name")</f>
        <v>SALESFORCE, INC.</v>
      </c>
      <c r="D6" s="5" t="str" cm="1">
        <f t="array" ref="D6">_FV(B6,"Ticker symbol",TRUE)</f>
        <v>CRM</v>
      </c>
      <c r="E6" s="1" cm="1">
        <f t="array" ref="E6">_FV(B6,"Price")</f>
        <v>258.86</v>
      </c>
      <c r="F6" s="2" cm="1">
        <f t="array" ref="F6">_FV(B6,"Market cap",TRUE)/1000000</f>
        <v>250835.34</v>
      </c>
      <c r="G6" s="3" cm="1">
        <f t="array" ref="G6">_FV(B6,"Shares outstanding",TRUE)/1000000</f>
        <v>969</v>
      </c>
      <c r="H6" s="6" cm="1">
        <f t="array" ref="H6">_FV(B6,"P/E",TRUE)</f>
        <v>46.364800000000002</v>
      </c>
      <c r="I6" t="str" cm="1">
        <f t="array" ref="I6">_FV(B6,"Currency")</f>
        <v>USD</v>
      </c>
      <c r="AH6" s="12" t="s">
        <v>18</v>
      </c>
      <c r="AI6" s="12" t="e">
        <f>S6/R6-1</f>
        <v>#DIV/0!</v>
      </c>
      <c r="AJ6" s="12" t="e">
        <f t="shared" si="10"/>
        <v>#DIV/0!</v>
      </c>
      <c r="AK6" s="12" t="e">
        <f t="shared" si="11"/>
        <v>#DIV/0!</v>
      </c>
      <c r="AL6" s="12" t="e">
        <f t="shared" si="12"/>
        <v>#DIV/0!</v>
      </c>
      <c r="AM6" s="12" t="e">
        <f t="shared" si="13"/>
        <v>#DIV/0!</v>
      </c>
      <c r="AN6" s="12" t="e">
        <f t="shared" si="14"/>
        <v>#DIV/0!</v>
      </c>
      <c r="AO6" s="12" t="e">
        <f t="shared" si="15"/>
        <v>#DIV/0!</v>
      </c>
      <c r="AP6" s="12" t="e">
        <f t="shared" si="16"/>
        <v>#DIV/0!</v>
      </c>
      <c r="AQ6" s="12" t="e">
        <f t="shared" si="17"/>
        <v>#DIV/0!</v>
      </c>
      <c r="AR6" s="12" t="e">
        <f t="shared" si="18"/>
        <v>#DIV/0!</v>
      </c>
      <c r="AS6" s="12" t="e">
        <f t="shared" si="19"/>
        <v>#DIV/0!</v>
      </c>
      <c r="AT6" s="12" t="e">
        <f t="shared" si="20"/>
        <v>#DIV/0!</v>
      </c>
      <c r="AU6" s="12" t="e">
        <f t="shared" si="21"/>
        <v>#DIV/0!</v>
      </c>
      <c r="AW6" s="12"/>
      <c r="AY6" s="13"/>
      <c r="AZ6" s="13"/>
      <c r="BA6" s="13"/>
      <c r="BB6" s="13"/>
      <c r="BC6" s="13"/>
      <c r="BD6" s="13"/>
      <c r="BE6" s="13"/>
      <c r="BF6" s="9"/>
      <c r="BG6" s="9"/>
      <c r="BH6" s="9"/>
      <c r="BI6" s="9"/>
      <c r="BJ6" s="9"/>
      <c r="BK6" s="9"/>
      <c r="BL6" s="9"/>
    </row>
    <row r="7" spans="1:156" x14ac:dyDescent="0.35">
      <c r="B7" t="e" vm="15">
        <v>#VALUE!</v>
      </c>
      <c r="C7" t="str" cm="1">
        <f t="array" ref="C7">_FV(B7,"Name")</f>
        <v>INTERNATIONAL BUSINESS MACHINES CORPORATION</v>
      </c>
      <c r="D7" s="14" t="str" cm="1">
        <f t="array" ref="D7">_FV(B7,"Ticker symbol",TRUE)</f>
        <v>IBM</v>
      </c>
      <c r="E7" s="1" cm="1">
        <f t="array" ref="E7">_FV(B7,"Price")</f>
        <v>192.23500000000001</v>
      </c>
      <c r="F7" s="2" cm="1">
        <f t="array" ref="F7">_FV(B7,"Market cap",TRUE)/1000000</f>
        <v>176587.59003399999</v>
      </c>
      <c r="G7" s="3" cm="1">
        <f t="array" ref="G7">_FV(B7,"Shares outstanding",TRUE)/1000000</f>
        <v>918.60270000000003</v>
      </c>
      <c r="H7" s="6" cm="1">
        <f t="array" ref="H7">_FV(B7,"P/E",TRUE)</f>
        <v>20.254100000000001</v>
      </c>
      <c r="I7" t="str" cm="1">
        <f t="array" ref="I7">_FV(B7,"Currency")</f>
        <v>USD</v>
      </c>
      <c r="J7" s="18">
        <v>0.01</v>
      </c>
      <c r="K7" s="12">
        <v>0.2</v>
      </c>
      <c r="L7" s="21">
        <f>NPV(K7,BN7:EZ7)</f>
        <v>188116.41787964103</v>
      </c>
      <c r="M7" s="21">
        <f>L7/G7</f>
        <v>204.78539621061535</v>
      </c>
      <c r="R7" s="10">
        <v>99870</v>
      </c>
      <c r="S7" s="10">
        <v>106916</v>
      </c>
      <c r="T7" s="10">
        <v>104507</v>
      </c>
      <c r="U7" s="10">
        <v>99751</v>
      </c>
      <c r="V7" s="10">
        <v>92793</v>
      </c>
      <c r="W7" s="10">
        <v>81742</v>
      </c>
      <c r="X7" s="10">
        <v>79920</v>
      </c>
      <c r="Y7" s="10">
        <v>79139</v>
      </c>
      <c r="Z7" s="10">
        <v>79590</v>
      </c>
      <c r="AA7" s="10">
        <v>77147</v>
      </c>
      <c r="AB7" s="10">
        <v>73621</v>
      </c>
      <c r="AC7" s="10">
        <v>57351</v>
      </c>
      <c r="AD7" s="10">
        <v>53910</v>
      </c>
      <c r="AE7" s="10">
        <v>50675</v>
      </c>
      <c r="AH7" s="12" t="s">
        <v>18</v>
      </c>
      <c r="AI7" s="12">
        <f>S7/R7-1</f>
        <v>7.0551717232402167E-2</v>
      </c>
      <c r="AJ7" s="12">
        <f t="shared" si="10"/>
        <v>-2.2531707134572976E-2</v>
      </c>
      <c r="AK7" s="12">
        <f t="shared" si="11"/>
        <v>-4.5508913278536345E-2</v>
      </c>
      <c r="AL7" s="12">
        <f t="shared" si="12"/>
        <v>-6.9753686679832838E-2</v>
      </c>
      <c r="AM7" s="12">
        <f t="shared" si="13"/>
        <v>-0.11909303503497026</v>
      </c>
      <c r="AN7" s="12">
        <f t="shared" si="14"/>
        <v>-2.2289643023170491E-2</v>
      </c>
      <c r="AO7" s="12">
        <f t="shared" si="15"/>
        <v>-9.7722722722722866E-3</v>
      </c>
      <c r="AP7" s="12">
        <f t="shared" si="16"/>
        <v>5.6988336976711018E-3</v>
      </c>
      <c r="AQ7" s="12">
        <f t="shared" si="17"/>
        <v>-3.0694810905892655E-2</v>
      </c>
      <c r="AR7" s="12">
        <f t="shared" si="18"/>
        <v>-4.5704952882160033E-2</v>
      </c>
      <c r="AS7" s="12">
        <f t="shared" si="19"/>
        <v>-0.22099672647749957</v>
      </c>
      <c r="AT7" s="12">
        <f t="shared" si="20"/>
        <v>-5.9998953810744382E-2</v>
      </c>
      <c r="AU7" s="12">
        <f t="shared" si="21"/>
        <v>-6.0007419773696946E-2</v>
      </c>
      <c r="AW7" s="12">
        <v>-0.05</v>
      </c>
      <c r="AY7" s="13">
        <v>-0.05</v>
      </c>
      <c r="AZ7" s="13">
        <v>-0.05</v>
      </c>
      <c r="BA7" s="13">
        <v>-0.05</v>
      </c>
      <c r="BB7" s="13">
        <v>-0.05</v>
      </c>
      <c r="BC7" s="13">
        <v>-0.05</v>
      </c>
      <c r="BD7" s="13">
        <v>-0.05</v>
      </c>
      <c r="BE7" s="13">
        <v>-0.05</v>
      </c>
      <c r="BF7" s="9">
        <f>AE7*(1+AY7)</f>
        <v>48141.25</v>
      </c>
      <c r="BG7" s="9">
        <f>BF7*(1+AZ7)</f>
        <v>45734.1875</v>
      </c>
      <c r="BH7" s="9">
        <f t="shared" ref="BH7" si="27">BG7*(1+BA7)</f>
        <v>43447.478125000001</v>
      </c>
      <c r="BI7" s="9">
        <f t="shared" ref="BI7" si="28">BH7*(1+BB7)</f>
        <v>41275.104218749999</v>
      </c>
      <c r="BJ7" s="9">
        <f t="shared" ref="BJ7" si="29">BI7*(1+BC7)</f>
        <v>39211.349007812496</v>
      </c>
      <c r="BK7" s="9">
        <f t="shared" ref="BK7" si="30">BJ7*(1+BD7)</f>
        <v>37250.781557421869</v>
      </c>
      <c r="BL7" s="9">
        <f t="shared" ref="BL7" si="31">BK7*(1+BE7)</f>
        <v>35388.242479550776</v>
      </c>
      <c r="BN7" s="9">
        <f>BL7*(1+$J$3)</f>
        <v>35742.124904346281</v>
      </c>
      <c r="BO7" s="9">
        <f>BN7*(1+$J$3)</f>
        <v>36099.546153389747</v>
      </c>
      <c r="BP7" s="9">
        <f t="shared" ref="BP7:EA7" si="32">BO7*(1+$J$3)</f>
        <v>36460.541614923648</v>
      </c>
      <c r="BQ7" s="9">
        <f t="shared" si="32"/>
        <v>36825.147031072884</v>
      </c>
      <c r="BR7" s="9">
        <f t="shared" si="32"/>
        <v>37193.398501383614</v>
      </c>
      <c r="BS7" s="9">
        <f t="shared" si="32"/>
        <v>37565.332486397449</v>
      </c>
      <c r="BT7" s="9">
        <f t="shared" si="32"/>
        <v>37940.985811261424</v>
      </c>
      <c r="BU7" s="9">
        <f t="shared" si="32"/>
        <v>38320.39566937404</v>
      </c>
      <c r="BV7" s="9">
        <f t="shared" si="32"/>
        <v>38703.599626067778</v>
      </c>
      <c r="BW7" s="9">
        <f t="shared" si="32"/>
        <v>39090.63562232846</v>
      </c>
      <c r="BX7" s="9">
        <f t="shared" si="32"/>
        <v>39481.541978551744</v>
      </c>
      <c r="BY7" s="9">
        <f t="shared" si="32"/>
        <v>39876.357398337263</v>
      </c>
      <c r="BZ7" s="9">
        <f t="shared" si="32"/>
        <v>40275.120972320634</v>
      </c>
      <c r="CA7" s="9">
        <f t="shared" si="32"/>
        <v>40677.872182043844</v>
      </c>
      <c r="CB7" s="9">
        <f t="shared" si="32"/>
        <v>41084.650903864283</v>
      </c>
      <c r="CC7" s="9">
        <f t="shared" si="32"/>
        <v>41495.497412902929</v>
      </c>
      <c r="CD7" s="9">
        <f t="shared" si="32"/>
        <v>41910.452387031961</v>
      </c>
      <c r="CE7" s="9">
        <f t="shared" si="32"/>
        <v>42329.556910902284</v>
      </c>
      <c r="CF7" s="9">
        <f t="shared" si="32"/>
        <v>42752.852480011308</v>
      </c>
      <c r="CG7" s="9">
        <f t="shared" si="32"/>
        <v>43180.381004811425</v>
      </c>
      <c r="CH7" s="9">
        <f t="shared" si="32"/>
        <v>43612.184814859538</v>
      </c>
      <c r="CI7" s="9">
        <f t="shared" si="32"/>
        <v>44048.306663008138</v>
      </c>
      <c r="CJ7" s="9">
        <f t="shared" si="32"/>
        <v>44488.789729638222</v>
      </c>
      <c r="CK7" s="9">
        <f t="shared" si="32"/>
        <v>44933.677626934601</v>
      </c>
      <c r="CL7" s="9">
        <f t="shared" si="32"/>
        <v>45383.014403203946</v>
      </c>
      <c r="CM7" s="9">
        <f t="shared" si="32"/>
        <v>45836.844547235989</v>
      </c>
      <c r="CN7" s="9">
        <f t="shared" si="32"/>
        <v>46295.212992708352</v>
      </c>
      <c r="CO7" s="9">
        <f t="shared" si="32"/>
        <v>46758.165122635437</v>
      </c>
      <c r="CP7" s="9">
        <f t="shared" si="32"/>
        <v>47225.746773861792</v>
      </c>
      <c r="CQ7" s="9">
        <f t="shared" si="32"/>
        <v>47698.004241600414</v>
      </c>
      <c r="CR7" s="9">
        <f t="shared" si="32"/>
        <v>48174.98428401642</v>
      </c>
      <c r="CS7" s="9">
        <f t="shared" si="32"/>
        <v>48656.734126856587</v>
      </c>
      <c r="CT7" s="9">
        <f t="shared" si="32"/>
        <v>49143.301468125152</v>
      </c>
      <c r="CU7" s="9">
        <f t="shared" si="32"/>
        <v>49634.734482806402</v>
      </c>
      <c r="CV7" s="9">
        <f t="shared" si="32"/>
        <v>50131.081827634465</v>
      </c>
      <c r="CW7" s="9">
        <f t="shared" si="32"/>
        <v>50632.392645910812</v>
      </c>
      <c r="CX7" s="9">
        <f t="shared" si="32"/>
        <v>51138.716572369922</v>
      </c>
      <c r="CY7" s="9">
        <f t="shared" si="32"/>
        <v>51650.103738093625</v>
      </c>
      <c r="CZ7" s="9">
        <f t="shared" si="32"/>
        <v>52166.60477547456</v>
      </c>
      <c r="DA7" s="9">
        <f t="shared" si="32"/>
        <v>52688.270823229308</v>
      </c>
      <c r="DB7" s="9">
        <f t="shared" si="32"/>
        <v>53215.153531461605</v>
      </c>
      <c r="DC7" s="9">
        <f t="shared" si="32"/>
        <v>53747.305066776222</v>
      </c>
      <c r="DD7" s="9">
        <f t="shared" si="32"/>
        <v>54284.778117443988</v>
      </c>
      <c r="DE7" s="9">
        <f t="shared" si="32"/>
        <v>54827.625898618426</v>
      </c>
      <c r="DF7" s="9">
        <f t="shared" si="32"/>
        <v>55375.902157604607</v>
      </c>
      <c r="DG7" s="9">
        <f t="shared" si="32"/>
        <v>55929.661179180657</v>
      </c>
      <c r="DH7" s="9">
        <f t="shared" si="32"/>
        <v>56488.957790972461</v>
      </c>
      <c r="DI7" s="9">
        <f t="shared" si="32"/>
        <v>57053.847368882183</v>
      </c>
      <c r="DJ7" s="9">
        <f t="shared" si="32"/>
        <v>57624.385842571006</v>
      </c>
      <c r="DK7" s="9">
        <f t="shared" si="32"/>
        <v>58200.629700996717</v>
      </c>
      <c r="DL7" s="9">
        <f t="shared" si="32"/>
        <v>58782.635998006685</v>
      </c>
      <c r="DM7" s="9">
        <f t="shared" si="32"/>
        <v>59370.462357986755</v>
      </c>
      <c r="DN7" s="9">
        <f t="shared" si="32"/>
        <v>59964.166981566625</v>
      </c>
      <c r="DO7" s="9">
        <f t="shared" si="32"/>
        <v>60563.808651382293</v>
      </c>
      <c r="DP7" s="9">
        <f t="shared" si="32"/>
        <v>61169.446737896113</v>
      </c>
      <c r="DQ7" s="9">
        <f t="shared" si="32"/>
        <v>61781.141205275075</v>
      </c>
      <c r="DR7" s="9">
        <f t="shared" si="32"/>
        <v>62398.952617327828</v>
      </c>
      <c r="DS7" s="9">
        <f t="shared" si="32"/>
        <v>63022.94214350111</v>
      </c>
      <c r="DT7" s="9">
        <f t="shared" si="32"/>
        <v>63653.171564936121</v>
      </c>
      <c r="DU7" s="9">
        <f t="shared" si="32"/>
        <v>64289.703280585483</v>
      </c>
      <c r="DV7" s="9">
        <f t="shared" si="32"/>
        <v>64932.60031339134</v>
      </c>
      <c r="DW7" s="9">
        <f t="shared" si="32"/>
        <v>65581.926316525249</v>
      </c>
      <c r="DX7" s="9">
        <f t="shared" si="32"/>
        <v>66237.745579690498</v>
      </c>
      <c r="DY7" s="9">
        <f t="shared" si="32"/>
        <v>66900.123035487399</v>
      </c>
      <c r="DZ7" s="9">
        <f t="shared" si="32"/>
        <v>67569.124265842271</v>
      </c>
      <c r="EA7" s="9">
        <f t="shared" si="32"/>
        <v>68244.815508500687</v>
      </c>
      <c r="EB7" s="9">
        <f t="shared" ref="EB7:EZ7" si="33">EA7*(1+$J$3)</f>
        <v>68927.263663585691</v>
      </c>
      <c r="EC7" s="9">
        <f t="shared" si="33"/>
        <v>69616.536300221545</v>
      </c>
      <c r="ED7" s="9">
        <f t="shared" si="33"/>
        <v>70312.701663223765</v>
      </c>
      <c r="EE7" s="9">
        <f t="shared" si="33"/>
        <v>71015.828679856</v>
      </c>
      <c r="EF7" s="9">
        <f t="shared" si="33"/>
        <v>71725.986966654556</v>
      </c>
      <c r="EG7" s="9">
        <f t="shared" si="33"/>
        <v>72443.246836321108</v>
      </c>
      <c r="EH7" s="9">
        <f t="shared" si="33"/>
        <v>73167.679304684323</v>
      </c>
      <c r="EI7" s="9">
        <f t="shared" si="33"/>
        <v>73899.356097731172</v>
      </c>
      <c r="EJ7" s="9">
        <f t="shared" si="33"/>
        <v>74638.349658708481</v>
      </c>
      <c r="EK7" s="9">
        <f t="shared" si="33"/>
        <v>75384.733155295573</v>
      </c>
      <c r="EL7" s="9">
        <f t="shared" si="33"/>
        <v>76138.580486848528</v>
      </c>
      <c r="EM7" s="9">
        <f t="shared" si="33"/>
        <v>76899.966291717021</v>
      </c>
      <c r="EN7" s="9">
        <f t="shared" si="33"/>
        <v>77668.965954634186</v>
      </c>
      <c r="EO7" s="9">
        <f t="shared" si="33"/>
        <v>78445.655614180534</v>
      </c>
      <c r="EP7" s="9">
        <f t="shared" si="33"/>
        <v>79230.112170322347</v>
      </c>
      <c r="EQ7" s="9">
        <f t="shared" si="33"/>
        <v>80022.413292025565</v>
      </c>
      <c r="ER7" s="9">
        <f t="shared" si="33"/>
        <v>80822.637424945817</v>
      </c>
      <c r="ES7" s="9">
        <f t="shared" si="33"/>
        <v>81630.863799195271</v>
      </c>
      <c r="ET7" s="9">
        <f t="shared" si="33"/>
        <v>82447.172437187226</v>
      </c>
      <c r="EU7" s="9">
        <f t="shared" si="33"/>
        <v>83271.644161559103</v>
      </c>
      <c r="EV7" s="9">
        <f t="shared" si="33"/>
        <v>84104.360603174689</v>
      </c>
      <c r="EW7" s="9">
        <f t="shared" si="33"/>
        <v>84945.404209206434</v>
      </c>
      <c r="EX7" s="9">
        <f t="shared" si="33"/>
        <v>85794.858251298501</v>
      </c>
      <c r="EY7" s="9">
        <f t="shared" si="33"/>
        <v>86652.806833811483</v>
      </c>
      <c r="EZ7" s="9">
        <f t="shared" si="33"/>
        <v>87519.334902149596</v>
      </c>
    </row>
    <row r="8" spans="1:156" x14ac:dyDescent="0.35">
      <c r="B8" t="e" vm="16">
        <v>#VALUE!</v>
      </c>
      <c r="C8" t="str" cm="1">
        <f t="array" ref="C8">_FV(B8,"Name")</f>
        <v>VMWARE, INC.</v>
      </c>
      <c r="D8" s="5" t="str" cm="1">
        <f t="array" ref="D8">_FV(B8,"Ticker symbol",TRUE)</f>
        <v>VMW*</v>
      </c>
      <c r="E8" s="1" cm="1">
        <f t="array" ref="E8">_FV(B8,"Price")</f>
        <v>2587.08</v>
      </c>
      <c r="F8" s="2" cm="1">
        <f t="array" ref="F8">_FV(B8,"Market cap",TRUE)/1000000</f>
        <v>64427.31</v>
      </c>
      <c r="G8" s="3" cm="1">
        <f t="array" ref="G8">_FV(B8,"Shares outstanding",TRUE)/1000000</f>
        <v>431.78949999999998</v>
      </c>
      <c r="H8" s="6" t="e" cm="1" vm="17">
        <f t="array" ref="H8">_FV(B8,"P/E",TRUE)</f>
        <v>#VALUE!</v>
      </c>
      <c r="I8" t="str" cm="1">
        <f t="array" ref="I8">_FV(B8,"Currency")</f>
        <v>MXN</v>
      </c>
      <c r="AH8" s="12" t="s">
        <v>18</v>
      </c>
      <c r="AI8" s="12" t="e">
        <f>S8/R8-1</f>
        <v>#DIV/0!</v>
      </c>
      <c r="AJ8" s="12" t="e">
        <f t="shared" si="10"/>
        <v>#DIV/0!</v>
      </c>
      <c r="AK8" s="12" t="e">
        <f t="shared" si="11"/>
        <v>#DIV/0!</v>
      </c>
      <c r="AL8" s="12" t="e">
        <f t="shared" si="12"/>
        <v>#DIV/0!</v>
      </c>
      <c r="AM8" s="12" t="e">
        <f t="shared" si="13"/>
        <v>#DIV/0!</v>
      </c>
      <c r="AN8" s="12" t="e">
        <f t="shared" si="14"/>
        <v>#DIV/0!</v>
      </c>
      <c r="AO8" s="12" t="e">
        <f t="shared" si="15"/>
        <v>#DIV/0!</v>
      </c>
      <c r="AP8" s="12" t="e">
        <f t="shared" si="16"/>
        <v>#DIV/0!</v>
      </c>
      <c r="AQ8" s="12" t="e">
        <f t="shared" si="17"/>
        <v>#DIV/0!</v>
      </c>
      <c r="AR8" s="12" t="e">
        <f t="shared" si="18"/>
        <v>#DIV/0!</v>
      </c>
      <c r="AS8" s="12" t="e">
        <f t="shared" si="19"/>
        <v>#DIV/0!</v>
      </c>
      <c r="AT8" s="12" t="e">
        <f t="shared" si="20"/>
        <v>#DIV/0!</v>
      </c>
      <c r="AU8" s="12" t="e">
        <f t="shared" si="21"/>
        <v>#DIV/0!</v>
      </c>
      <c r="AW8" s="12"/>
      <c r="AY8" s="13"/>
      <c r="AZ8" s="13"/>
      <c r="BA8" s="13"/>
      <c r="BB8" s="13"/>
      <c r="BC8" s="13"/>
      <c r="BD8" s="13"/>
      <c r="BE8" s="13"/>
      <c r="BF8" s="9"/>
      <c r="BG8" s="9"/>
      <c r="BH8" s="9"/>
      <c r="BI8" s="9"/>
      <c r="BJ8" s="9"/>
      <c r="BK8" s="9"/>
      <c r="BL8" s="9"/>
    </row>
    <row r="9" spans="1:156" x14ac:dyDescent="0.35">
      <c r="B9" t="e" vm="18">
        <v>#VALUE!</v>
      </c>
      <c r="C9" t="str" cm="1">
        <f t="array" ref="C9">_FV(B9,"Name")</f>
        <v>WORKDAY, INC.</v>
      </c>
      <c r="D9" s="5" t="str" cm="1">
        <f t="array" ref="D9">_FV(B9,"Ticker symbol",TRUE)</f>
        <v>WDAY</v>
      </c>
      <c r="E9" s="1" cm="1">
        <f t="array" ref="E9">_FV(B9,"Price")</f>
        <v>4305.1099999999997</v>
      </c>
      <c r="F9" s="2" cm="1">
        <f t="array" ref="F9">_FV(B9,"Market cap",TRUE)/1000000</f>
        <v>60083.15</v>
      </c>
      <c r="G9" s="3" cm="1">
        <f t="array" ref="G9">_FV(B9,"Shares outstanding",TRUE)/1000000</f>
        <v>265.2912</v>
      </c>
      <c r="H9" s="6" t="e" cm="1" vm="17">
        <f t="array" ref="H9">_FV(B9,"P/E",TRUE)</f>
        <v>#VALUE!</v>
      </c>
      <c r="I9" t="str" cm="1">
        <f t="array" ref="I9">_FV(B9,"Currency")</f>
        <v>MXN</v>
      </c>
      <c r="AH9" s="12" t="s">
        <v>18</v>
      </c>
      <c r="AI9" s="12" t="e">
        <f>S9/R9-1</f>
        <v>#DIV/0!</v>
      </c>
      <c r="AJ9" s="12" t="e">
        <f t="shared" si="10"/>
        <v>#DIV/0!</v>
      </c>
      <c r="AK9" s="12" t="e">
        <f t="shared" si="11"/>
        <v>#DIV/0!</v>
      </c>
      <c r="AL9" s="12" t="e">
        <f t="shared" si="12"/>
        <v>#DIV/0!</v>
      </c>
      <c r="AM9" s="12" t="e">
        <f t="shared" si="13"/>
        <v>#DIV/0!</v>
      </c>
      <c r="AN9" s="12" t="e">
        <f t="shared" si="14"/>
        <v>#DIV/0!</v>
      </c>
      <c r="AO9" s="12" t="e">
        <f t="shared" si="15"/>
        <v>#DIV/0!</v>
      </c>
      <c r="AP9" s="12" t="e">
        <f t="shared" si="16"/>
        <v>#DIV/0!</v>
      </c>
      <c r="AQ9" s="12" t="e">
        <f t="shared" si="17"/>
        <v>#DIV/0!</v>
      </c>
      <c r="AR9" s="12" t="e">
        <f t="shared" si="18"/>
        <v>#DIV/0!</v>
      </c>
      <c r="AS9" s="12" t="e">
        <f t="shared" si="19"/>
        <v>#DIV/0!</v>
      </c>
      <c r="AT9" s="12" t="e">
        <f t="shared" si="20"/>
        <v>#DIV/0!</v>
      </c>
      <c r="AU9" s="12" t="e">
        <f t="shared" si="21"/>
        <v>#DIV/0!</v>
      </c>
      <c r="AW9" s="12"/>
      <c r="AY9" s="13"/>
      <c r="AZ9" s="13"/>
      <c r="BA9" s="13"/>
      <c r="BB9" s="13"/>
      <c r="BC9" s="13"/>
      <c r="BD9" s="13"/>
      <c r="BE9" s="13"/>
      <c r="BF9" s="9"/>
      <c r="BG9" s="9"/>
      <c r="BH9" s="9"/>
      <c r="BI9" s="9"/>
      <c r="BJ9" s="9"/>
      <c r="BK9" s="9"/>
      <c r="BL9" s="9"/>
    </row>
    <row r="10" spans="1:156" x14ac:dyDescent="0.35">
      <c r="B10" t="e" vm="19">
        <v>#VALUE!</v>
      </c>
      <c r="C10" t="str" cm="1">
        <f t="array" ref="C10">_FV(B10,"Name")</f>
        <v>PALANTIR TECHNOLOGIES INC.</v>
      </c>
      <c r="D10" s="14" t="str" cm="1">
        <f t="array" ref="D10">_FV(B10,"Ticker symbol",TRUE)</f>
        <v>PLTR</v>
      </c>
      <c r="E10" s="1" cm="1">
        <f t="array" ref="E10">_FV(B10,"Price")</f>
        <v>26.89</v>
      </c>
      <c r="F10" s="2" cm="1">
        <f t="array" ref="F10">_FV(B10,"Market cap",TRUE)/1000000</f>
        <v>59881.233440000004</v>
      </c>
      <c r="G10" s="3" cm="1">
        <f t="array" ref="G10">_FV(B10,"Shares outstanding",TRUE)/1000000</f>
        <v>2226.8960000000002</v>
      </c>
      <c r="H10" s="6" cm="1">
        <f t="array" ref="H10">_FV(B10,"P/E",TRUE)</f>
        <v>207.88329999999999</v>
      </c>
      <c r="I10" t="str" cm="1">
        <f t="array" ref="I10">_FV(B10,"Currency")</f>
        <v>USD</v>
      </c>
      <c r="J10" s="18">
        <v>0.01</v>
      </c>
      <c r="K10" s="12">
        <v>0.1</v>
      </c>
      <c r="L10" s="21">
        <f>NPV(K10,BN10:EZ10)</f>
        <v>113705.14157157473</v>
      </c>
      <c r="M10" s="21">
        <f>L10/G10</f>
        <v>51.059924474054789</v>
      </c>
      <c r="R10" s="3">
        <v>0</v>
      </c>
      <c r="S10" s="3">
        <v>0</v>
      </c>
      <c r="T10" s="3">
        <v>0</v>
      </c>
      <c r="U10" s="3">
        <v>0</v>
      </c>
      <c r="V10" s="3">
        <v>0</v>
      </c>
      <c r="W10" s="3">
        <v>0</v>
      </c>
      <c r="X10" s="3">
        <v>0</v>
      </c>
      <c r="Y10" s="3">
        <v>0</v>
      </c>
      <c r="Z10" s="10">
        <v>595</v>
      </c>
      <c r="AA10" s="10">
        <v>743</v>
      </c>
      <c r="AB10" s="10">
        <v>1093</v>
      </c>
      <c r="AC10" s="10">
        <v>1542</v>
      </c>
      <c r="AD10" s="10">
        <v>1906</v>
      </c>
      <c r="AE10" s="10">
        <v>2225</v>
      </c>
      <c r="AH10" s="12" t="s">
        <v>18</v>
      </c>
      <c r="AI10" s="12" t="e">
        <f>S10/R10-1</f>
        <v>#DIV/0!</v>
      </c>
      <c r="AJ10" s="12" t="e">
        <f t="shared" si="10"/>
        <v>#DIV/0!</v>
      </c>
      <c r="AK10" s="12" t="e">
        <f t="shared" si="11"/>
        <v>#DIV/0!</v>
      </c>
      <c r="AL10" s="12" t="e">
        <f t="shared" si="12"/>
        <v>#DIV/0!</v>
      </c>
      <c r="AM10" s="12" t="e">
        <f t="shared" si="13"/>
        <v>#DIV/0!</v>
      </c>
      <c r="AN10" s="12" t="e">
        <f t="shared" si="14"/>
        <v>#DIV/0!</v>
      </c>
      <c r="AO10" s="12" t="e">
        <f t="shared" si="15"/>
        <v>#DIV/0!</v>
      </c>
      <c r="AP10" s="12" t="e">
        <f t="shared" si="16"/>
        <v>#DIV/0!</v>
      </c>
      <c r="AQ10" s="12">
        <f t="shared" si="17"/>
        <v>0.24873949579831933</v>
      </c>
      <c r="AR10" s="12">
        <f t="shared" si="18"/>
        <v>0.47106325706594876</v>
      </c>
      <c r="AS10" s="12">
        <f t="shared" si="19"/>
        <v>0.41079597438243365</v>
      </c>
      <c r="AT10" s="12">
        <f t="shared" si="20"/>
        <v>0.23605706874189369</v>
      </c>
      <c r="AU10" s="12">
        <f t="shared" si="21"/>
        <v>0.16736621196222456</v>
      </c>
      <c r="AW10" s="12">
        <v>0.3</v>
      </c>
      <c r="AY10" s="13">
        <v>0.3</v>
      </c>
      <c r="AZ10" s="13">
        <v>0.3</v>
      </c>
      <c r="BA10" s="13">
        <v>0.3</v>
      </c>
      <c r="BB10" s="13">
        <v>0.2</v>
      </c>
      <c r="BC10" s="13">
        <v>0.2</v>
      </c>
      <c r="BD10" s="13">
        <v>0.2</v>
      </c>
      <c r="BE10" s="13">
        <v>0.2</v>
      </c>
      <c r="BF10" s="9">
        <f>AE10*(1+AY10)</f>
        <v>2892.5</v>
      </c>
      <c r="BG10" s="9">
        <f>BF10*(1+AZ10)</f>
        <v>3760.25</v>
      </c>
      <c r="BH10" s="9">
        <f t="shared" ref="BH10" si="34">BG10*(1+BA10)</f>
        <v>4888.3249999999998</v>
      </c>
      <c r="BI10" s="9">
        <f t="shared" ref="BI10" si="35">BH10*(1+BB10)</f>
        <v>5865.99</v>
      </c>
      <c r="BJ10" s="9">
        <f t="shared" ref="BJ10" si="36">BI10*(1+BC10)</f>
        <v>7039.1879999999992</v>
      </c>
      <c r="BK10" s="9">
        <f t="shared" ref="BK10" si="37">BJ10*(1+BD10)</f>
        <v>8447.025599999999</v>
      </c>
      <c r="BL10" s="9">
        <f t="shared" ref="BL10" si="38">BK10*(1+BE10)</f>
        <v>10136.430719999998</v>
      </c>
      <c r="BN10" s="9">
        <f>BL10*(1+$J$3)</f>
        <v>10237.795027199998</v>
      </c>
      <c r="BO10" s="9">
        <f>BN10*(1+$J$3)</f>
        <v>10340.172977471999</v>
      </c>
      <c r="BP10" s="9">
        <f t="shared" ref="BP10:EA10" si="39">BO10*(1+$J$3)</f>
        <v>10443.574707246718</v>
      </c>
      <c r="BQ10" s="9">
        <f t="shared" si="39"/>
        <v>10548.010454319186</v>
      </c>
      <c r="BR10" s="9">
        <f t="shared" si="39"/>
        <v>10653.490558862379</v>
      </c>
      <c r="BS10" s="9">
        <f t="shared" si="39"/>
        <v>10760.025464451002</v>
      </c>
      <c r="BT10" s="9">
        <f t="shared" si="39"/>
        <v>10867.625719095513</v>
      </c>
      <c r="BU10" s="9">
        <f t="shared" si="39"/>
        <v>10976.301976286468</v>
      </c>
      <c r="BV10" s="9">
        <f t="shared" si="39"/>
        <v>11086.064996049332</v>
      </c>
      <c r="BW10" s="9">
        <f t="shared" si="39"/>
        <v>11196.925646009826</v>
      </c>
      <c r="BX10" s="9">
        <f t="shared" si="39"/>
        <v>11308.894902469925</v>
      </c>
      <c r="BY10" s="9">
        <f t="shared" si="39"/>
        <v>11421.983851494624</v>
      </c>
      <c r="BZ10" s="9">
        <f t="shared" si="39"/>
        <v>11536.20369000957</v>
      </c>
      <c r="CA10" s="9">
        <f t="shared" si="39"/>
        <v>11651.565726909666</v>
      </c>
      <c r="CB10" s="9">
        <f t="shared" si="39"/>
        <v>11768.081384178764</v>
      </c>
      <c r="CC10" s="9">
        <f t="shared" si="39"/>
        <v>11885.762198020551</v>
      </c>
      <c r="CD10" s="9">
        <f t="shared" si="39"/>
        <v>12004.619820000757</v>
      </c>
      <c r="CE10" s="9">
        <f t="shared" si="39"/>
        <v>12124.666018200764</v>
      </c>
      <c r="CF10" s="9">
        <f t="shared" si="39"/>
        <v>12245.912678382771</v>
      </c>
      <c r="CG10" s="9">
        <f t="shared" si="39"/>
        <v>12368.371805166598</v>
      </c>
      <c r="CH10" s="9">
        <f t="shared" si="39"/>
        <v>12492.055523218265</v>
      </c>
      <c r="CI10" s="9">
        <f t="shared" si="39"/>
        <v>12616.976078450447</v>
      </c>
      <c r="CJ10" s="9">
        <f t="shared" si="39"/>
        <v>12743.145839234952</v>
      </c>
      <c r="CK10" s="9">
        <f t="shared" si="39"/>
        <v>12870.577297627302</v>
      </c>
      <c r="CL10" s="9">
        <f t="shared" si="39"/>
        <v>12999.283070603575</v>
      </c>
      <c r="CM10" s="9">
        <f t="shared" si="39"/>
        <v>13129.275901309611</v>
      </c>
      <c r="CN10" s="9">
        <f t="shared" si="39"/>
        <v>13260.568660322708</v>
      </c>
      <c r="CO10" s="9">
        <f t="shared" si="39"/>
        <v>13393.174346925935</v>
      </c>
      <c r="CP10" s="9">
        <f t="shared" si="39"/>
        <v>13527.106090395195</v>
      </c>
      <c r="CQ10" s="9">
        <f t="shared" si="39"/>
        <v>13662.377151299146</v>
      </c>
      <c r="CR10" s="9">
        <f t="shared" si="39"/>
        <v>13799.000922812138</v>
      </c>
      <c r="CS10" s="9">
        <f t="shared" si="39"/>
        <v>13936.99093204026</v>
      </c>
      <c r="CT10" s="9">
        <f t="shared" si="39"/>
        <v>14076.360841360663</v>
      </c>
      <c r="CU10" s="9">
        <f t="shared" si="39"/>
        <v>14217.12444977427</v>
      </c>
      <c r="CV10" s="9">
        <f t="shared" si="39"/>
        <v>14359.295694272012</v>
      </c>
      <c r="CW10" s="9">
        <f t="shared" si="39"/>
        <v>14502.888651214733</v>
      </c>
      <c r="CX10" s="9">
        <f t="shared" si="39"/>
        <v>14647.91753772688</v>
      </c>
      <c r="CY10" s="9">
        <f t="shared" si="39"/>
        <v>14794.39671310415</v>
      </c>
      <c r="CZ10" s="9">
        <f t="shared" si="39"/>
        <v>14942.340680235191</v>
      </c>
      <c r="DA10" s="9">
        <f t="shared" si="39"/>
        <v>15091.764087037544</v>
      </c>
      <c r="DB10" s="9">
        <f t="shared" si="39"/>
        <v>15242.681727907919</v>
      </c>
      <c r="DC10" s="9">
        <f t="shared" si="39"/>
        <v>15395.108545186999</v>
      </c>
      <c r="DD10" s="9">
        <f t="shared" si="39"/>
        <v>15549.059630638869</v>
      </c>
      <c r="DE10" s="9">
        <f t="shared" si="39"/>
        <v>15704.550226945257</v>
      </c>
      <c r="DF10" s="9">
        <f t="shared" si="39"/>
        <v>15861.59572921471</v>
      </c>
      <c r="DG10" s="9">
        <f t="shared" si="39"/>
        <v>16020.211686506858</v>
      </c>
      <c r="DH10" s="9">
        <f t="shared" si="39"/>
        <v>16180.413803371926</v>
      </c>
      <c r="DI10" s="9">
        <f t="shared" si="39"/>
        <v>16342.217941405646</v>
      </c>
      <c r="DJ10" s="9">
        <f t="shared" si="39"/>
        <v>16505.640120819702</v>
      </c>
      <c r="DK10" s="9">
        <f t="shared" si="39"/>
        <v>16670.696522027898</v>
      </c>
      <c r="DL10" s="9">
        <f t="shared" si="39"/>
        <v>16837.403487248179</v>
      </c>
      <c r="DM10" s="9">
        <f t="shared" si="39"/>
        <v>17005.777522120661</v>
      </c>
      <c r="DN10" s="9">
        <f t="shared" si="39"/>
        <v>17175.83529734187</v>
      </c>
      <c r="DO10" s="9">
        <f t="shared" si="39"/>
        <v>17347.593650315288</v>
      </c>
      <c r="DP10" s="9">
        <f t="shared" si="39"/>
        <v>17521.069586818441</v>
      </c>
      <c r="DQ10" s="9">
        <f t="shared" si="39"/>
        <v>17696.280282686625</v>
      </c>
      <c r="DR10" s="9">
        <f t="shared" si="39"/>
        <v>17873.243085513492</v>
      </c>
      <c r="DS10" s="9">
        <f t="shared" si="39"/>
        <v>18051.975516368628</v>
      </c>
      <c r="DT10" s="9">
        <f t="shared" si="39"/>
        <v>18232.495271532312</v>
      </c>
      <c r="DU10" s="9">
        <f t="shared" si="39"/>
        <v>18414.820224247636</v>
      </c>
      <c r="DV10" s="9">
        <f t="shared" si="39"/>
        <v>18598.968426490112</v>
      </c>
      <c r="DW10" s="9">
        <f t="shared" si="39"/>
        <v>18784.958110755011</v>
      </c>
      <c r="DX10" s="9">
        <f t="shared" si="39"/>
        <v>18972.807691862563</v>
      </c>
      <c r="DY10" s="9">
        <f t="shared" si="39"/>
        <v>19162.535768781188</v>
      </c>
      <c r="DZ10" s="9">
        <f t="shared" si="39"/>
        <v>19354.161126469</v>
      </c>
      <c r="EA10" s="9">
        <f t="shared" si="39"/>
        <v>19547.702737733689</v>
      </c>
      <c r="EB10" s="9">
        <f t="shared" ref="EB10:EZ10" si="40">EA10*(1+$J$3)</f>
        <v>19743.179765111025</v>
      </c>
      <c r="EC10" s="9">
        <f t="shared" si="40"/>
        <v>19940.611562762137</v>
      </c>
      <c r="ED10" s="9">
        <f t="shared" si="40"/>
        <v>20140.017678389759</v>
      </c>
      <c r="EE10" s="9">
        <f t="shared" si="40"/>
        <v>20341.417855173655</v>
      </c>
      <c r="EF10" s="9">
        <f t="shared" si="40"/>
        <v>20544.83203372539</v>
      </c>
      <c r="EG10" s="9">
        <f t="shared" si="40"/>
        <v>20750.280354062645</v>
      </c>
      <c r="EH10" s="9">
        <f t="shared" si="40"/>
        <v>20957.78315760327</v>
      </c>
      <c r="EI10" s="9">
        <f t="shared" si="40"/>
        <v>21167.360989179302</v>
      </c>
      <c r="EJ10" s="9">
        <f t="shared" si="40"/>
        <v>21379.034599071096</v>
      </c>
      <c r="EK10" s="9">
        <f t="shared" si="40"/>
        <v>21592.824945061806</v>
      </c>
      <c r="EL10" s="9">
        <f t="shared" si="40"/>
        <v>21808.753194512425</v>
      </c>
      <c r="EM10" s="9">
        <f t="shared" si="40"/>
        <v>22026.840726457551</v>
      </c>
      <c r="EN10" s="9">
        <f t="shared" si="40"/>
        <v>22247.109133722126</v>
      </c>
      <c r="EO10" s="9">
        <f t="shared" si="40"/>
        <v>22469.580225059348</v>
      </c>
      <c r="EP10" s="9">
        <f t="shared" si="40"/>
        <v>22694.276027309941</v>
      </c>
      <c r="EQ10" s="9">
        <f t="shared" si="40"/>
        <v>22921.218787583042</v>
      </c>
      <c r="ER10" s="9">
        <f t="shared" si="40"/>
        <v>23150.430975458872</v>
      </c>
      <c r="ES10" s="9">
        <f t="shared" si="40"/>
        <v>23381.935285213462</v>
      </c>
      <c r="ET10" s="9">
        <f t="shared" si="40"/>
        <v>23615.754638065595</v>
      </c>
      <c r="EU10" s="9">
        <f t="shared" si="40"/>
        <v>23851.91218444625</v>
      </c>
      <c r="EV10" s="9">
        <f t="shared" si="40"/>
        <v>24090.431306290713</v>
      </c>
      <c r="EW10" s="9">
        <f t="shared" si="40"/>
        <v>24331.33561935362</v>
      </c>
      <c r="EX10" s="9">
        <f t="shared" si="40"/>
        <v>24574.648975547156</v>
      </c>
      <c r="EY10" s="9">
        <f t="shared" si="40"/>
        <v>24820.395465302627</v>
      </c>
      <c r="EZ10" s="9">
        <f t="shared" si="40"/>
        <v>25068.599419955652</v>
      </c>
    </row>
    <row r="11" spans="1:156" x14ac:dyDescent="0.35">
      <c r="B11" t="e" vm="20">
        <v>#VALUE!</v>
      </c>
      <c r="C11" t="str" cm="1">
        <f t="array" ref="C11">_FV(B11,"Name")</f>
        <v>ATLASSIAN CORPORATION</v>
      </c>
      <c r="D11" s="5" t="str" cm="1">
        <f t="array" ref="D11">_FV(B11,"Ticker symbol",TRUE)</f>
        <v>TEAM</v>
      </c>
      <c r="E11" s="1" cm="1">
        <f t="array" ref="E11">_FV(B11,"Price")</f>
        <v>176.57</v>
      </c>
      <c r="F11" s="2" cm="1">
        <f t="array" ref="F11">_FV(B11,"Market cap",TRUE)/1000000</f>
        <v>45960.853174000003</v>
      </c>
      <c r="G11" s="3" cm="1">
        <f t="array" ref="G11">_FV(B11,"Shares outstanding",TRUE)/1000000</f>
        <v>260.29820000000001</v>
      </c>
      <c r="H11" s="6" cm="1">
        <f t="array" ref="H11">_FV(B11,"P/E",TRUE)</f>
        <v>0</v>
      </c>
      <c r="I11" t="str" cm="1">
        <f t="array" ref="I11">_FV(B11,"Currency")</f>
        <v>USD</v>
      </c>
      <c r="AH11" s="12" t="s">
        <v>18</v>
      </c>
      <c r="AI11" s="12" t="e">
        <f>S11/R11-1</f>
        <v>#DIV/0!</v>
      </c>
      <c r="AJ11" s="12" t="e">
        <f t="shared" si="10"/>
        <v>#DIV/0!</v>
      </c>
      <c r="AK11" s="12" t="e">
        <f t="shared" si="11"/>
        <v>#DIV/0!</v>
      </c>
      <c r="AL11" s="12" t="e">
        <f t="shared" si="12"/>
        <v>#DIV/0!</v>
      </c>
      <c r="AM11" s="12" t="e">
        <f t="shared" si="13"/>
        <v>#DIV/0!</v>
      </c>
      <c r="AN11" s="12" t="e">
        <f t="shared" si="14"/>
        <v>#DIV/0!</v>
      </c>
      <c r="AO11" s="12" t="e">
        <f t="shared" si="15"/>
        <v>#DIV/0!</v>
      </c>
      <c r="AP11" s="12" t="e">
        <f t="shared" si="16"/>
        <v>#DIV/0!</v>
      </c>
      <c r="AQ11" s="12" t="e">
        <f t="shared" si="17"/>
        <v>#DIV/0!</v>
      </c>
      <c r="AR11" s="12" t="e">
        <f t="shared" si="18"/>
        <v>#DIV/0!</v>
      </c>
      <c r="AS11" s="12" t="e">
        <f t="shared" si="19"/>
        <v>#DIV/0!</v>
      </c>
      <c r="AT11" s="12" t="e">
        <f t="shared" si="20"/>
        <v>#DIV/0!</v>
      </c>
      <c r="AU11" s="12" t="e">
        <f t="shared" si="21"/>
        <v>#DIV/0!</v>
      </c>
      <c r="AW11" s="12"/>
      <c r="AY11" s="13"/>
      <c r="AZ11" s="13"/>
      <c r="BA11" s="13"/>
      <c r="BB11" s="13"/>
      <c r="BC11" s="13"/>
      <c r="BD11" s="13"/>
      <c r="BE11" s="13"/>
      <c r="BF11" s="9"/>
      <c r="BG11" s="9"/>
      <c r="BH11" s="9"/>
      <c r="BI11" s="9"/>
      <c r="BJ11" s="9"/>
      <c r="BK11" s="9"/>
      <c r="BL11" s="9"/>
    </row>
    <row r="12" spans="1:156" x14ac:dyDescent="0.35">
      <c r="B12" t="e" vm="21">
        <v>#VALUE!</v>
      </c>
      <c r="C12" t="str" cm="1">
        <f t="array" ref="C12">_FV(B12,"Name")</f>
        <v>SNOWFLAKE INC.</v>
      </c>
      <c r="D12" s="14" t="str" cm="1">
        <f t="array" ref="D12">_FV(B12,"Ticker symbol",TRUE)</f>
        <v>SNOW</v>
      </c>
      <c r="E12" s="1" cm="1">
        <f t="array" ref="E12">_FV(B12,"Price")</f>
        <v>130.38999999999999</v>
      </c>
      <c r="F12" s="2" cm="1">
        <f t="array" ref="F12">_FV(B12,"Market cap",TRUE)/1000000</f>
        <v>43654.571999</v>
      </c>
      <c r="G12" s="3" cm="1">
        <f t="array" ref="G12">_FV(B12,"Shares outstanding",TRUE)/1000000</f>
        <v>334.8</v>
      </c>
      <c r="H12" s="6" t="e" cm="1" vm="17">
        <f t="array" ref="H12">_FV(B12,"P/E",TRUE)</f>
        <v>#VALUE!</v>
      </c>
      <c r="I12" t="str" cm="1">
        <f t="array" ref="I12">_FV(B12,"Currency")</f>
        <v>USD</v>
      </c>
      <c r="J12" s="18">
        <v>0.01</v>
      </c>
      <c r="K12" s="12">
        <v>0.1</v>
      </c>
      <c r="L12" s="21">
        <f>NPV(K12,BN12:EZ12)</f>
        <v>325641.22326146765</v>
      </c>
      <c r="M12" s="21">
        <f>L12/G12</f>
        <v>972.64403602588902</v>
      </c>
      <c r="R12" s="3">
        <v>0</v>
      </c>
      <c r="S12" s="3">
        <v>0</v>
      </c>
      <c r="T12" s="3">
        <v>0</v>
      </c>
      <c r="U12" s="3">
        <v>0</v>
      </c>
      <c r="V12" s="3">
        <v>0</v>
      </c>
      <c r="W12" s="3">
        <v>0</v>
      </c>
      <c r="X12" s="3">
        <v>0</v>
      </c>
      <c r="Y12" s="3">
        <v>0</v>
      </c>
      <c r="Z12" s="3">
        <v>0</v>
      </c>
      <c r="AA12" s="11">
        <v>264.74799999999999</v>
      </c>
      <c r="AB12" s="11">
        <v>572.04899999999998</v>
      </c>
      <c r="AC12" s="11">
        <v>1219.327</v>
      </c>
      <c r="AD12" s="11">
        <v>2065.6590000000001</v>
      </c>
      <c r="AE12" s="11">
        <v>3011.5990000000002</v>
      </c>
      <c r="AF12" s="9"/>
      <c r="AG12" s="9"/>
      <c r="AH12" s="13" t="s">
        <v>18</v>
      </c>
      <c r="AI12" s="12" t="e">
        <f>S12/R12-1</f>
        <v>#DIV/0!</v>
      </c>
      <c r="AJ12" s="12" t="e">
        <f t="shared" si="10"/>
        <v>#DIV/0!</v>
      </c>
      <c r="AK12" s="12" t="e">
        <f t="shared" si="11"/>
        <v>#DIV/0!</v>
      </c>
      <c r="AL12" s="12" t="e">
        <f t="shared" si="12"/>
        <v>#DIV/0!</v>
      </c>
      <c r="AM12" s="12" t="e">
        <f t="shared" si="13"/>
        <v>#DIV/0!</v>
      </c>
      <c r="AN12" s="12" t="e">
        <f t="shared" si="14"/>
        <v>#DIV/0!</v>
      </c>
      <c r="AO12" s="12" t="e">
        <f t="shared" si="15"/>
        <v>#DIV/0!</v>
      </c>
      <c r="AP12" s="12" t="e">
        <f t="shared" si="16"/>
        <v>#DIV/0!</v>
      </c>
      <c r="AQ12" s="12" t="e">
        <f t="shared" si="17"/>
        <v>#DIV/0!</v>
      </c>
      <c r="AR12" s="12">
        <f t="shared" si="18"/>
        <v>1.1607302038164593</v>
      </c>
      <c r="AS12" s="12">
        <f t="shared" si="19"/>
        <v>1.131507965226755</v>
      </c>
      <c r="AT12" s="12">
        <f t="shared" si="20"/>
        <v>0.69409764566847132</v>
      </c>
      <c r="AU12" s="12">
        <f t="shared" si="21"/>
        <v>0.45793618404586622</v>
      </c>
      <c r="AW12" s="12">
        <v>0.5</v>
      </c>
      <c r="AY12" s="13">
        <v>0.5</v>
      </c>
      <c r="AZ12" s="13">
        <v>0.5</v>
      </c>
      <c r="BA12" s="13">
        <v>0.5</v>
      </c>
      <c r="BB12" s="13">
        <v>0.3</v>
      </c>
      <c r="BC12" s="13">
        <v>0.3</v>
      </c>
      <c r="BD12" s="13">
        <v>0.3</v>
      </c>
      <c r="BE12" s="13">
        <v>0.3</v>
      </c>
      <c r="BF12" s="9">
        <f>AE12*(1+AY12)</f>
        <v>4517.3985000000002</v>
      </c>
      <c r="BG12" s="9">
        <f>BF12*(1+AZ12)</f>
        <v>6776.0977500000008</v>
      </c>
      <c r="BH12" s="9">
        <f t="shared" ref="BH12" si="41">BG12*(1+BA12)</f>
        <v>10164.146625000001</v>
      </c>
      <c r="BI12" s="9">
        <f t="shared" ref="BI12" si="42">BH12*(1+BB12)</f>
        <v>13213.390612500001</v>
      </c>
      <c r="BJ12" s="9">
        <f t="shared" ref="BJ12" si="43">BI12*(1+BC12)</f>
        <v>17177.407796250001</v>
      </c>
      <c r="BK12" s="9">
        <f t="shared" ref="BK12" si="44">BJ12*(1+BD12)</f>
        <v>22330.630135125004</v>
      </c>
      <c r="BL12" s="9">
        <f t="shared" ref="BL12" si="45">BK12*(1+BE12)</f>
        <v>29029.819175662506</v>
      </c>
      <c r="BN12" s="9">
        <f>BL12*(1+$J$3)</f>
        <v>29320.11736741913</v>
      </c>
      <c r="BO12" s="9">
        <f>BN12*(1+$J$3)</f>
        <v>29613.318541093322</v>
      </c>
      <c r="BP12" s="9">
        <f t="shared" ref="BP12:EA12" si="46">BO12*(1+$J$3)</f>
        <v>29909.451726504256</v>
      </c>
      <c r="BQ12" s="9">
        <f t="shared" si="46"/>
        <v>30208.546243769299</v>
      </c>
      <c r="BR12" s="9">
        <f t="shared" si="46"/>
        <v>30510.63170620699</v>
      </c>
      <c r="BS12" s="9">
        <f t="shared" si="46"/>
        <v>30815.738023269059</v>
      </c>
      <c r="BT12" s="9">
        <f t="shared" si="46"/>
        <v>31123.895403501749</v>
      </c>
      <c r="BU12" s="9">
        <f t="shared" si="46"/>
        <v>31435.134357536768</v>
      </c>
      <c r="BV12" s="9">
        <f t="shared" si="46"/>
        <v>31749.485701112135</v>
      </c>
      <c r="BW12" s="9">
        <f t="shared" si="46"/>
        <v>32066.980558123258</v>
      </c>
      <c r="BX12" s="9">
        <f t="shared" si="46"/>
        <v>32387.650363704492</v>
      </c>
      <c r="BY12" s="9">
        <f t="shared" si="46"/>
        <v>32711.526867341538</v>
      </c>
      <c r="BZ12" s="9">
        <f t="shared" si="46"/>
        <v>33038.642136014954</v>
      </c>
      <c r="CA12" s="9">
        <f t="shared" si="46"/>
        <v>33369.028557375103</v>
      </c>
      <c r="CB12" s="9">
        <f t="shared" si="46"/>
        <v>33702.718842948852</v>
      </c>
      <c r="CC12" s="9">
        <f t="shared" si="46"/>
        <v>34039.746031378338</v>
      </c>
      <c r="CD12" s="9">
        <f t="shared" si="46"/>
        <v>34380.143491692121</v>
      </c>
      <c r="CE12" s="9">
        <f t="shared" si="46"/>
        <v>34723.944926609045</v>
      </c>
      <c r="CF12" s="9">
        <f t="shared" si="46"/>
        <v>35071.184375875135</v>
      </c>
      <c r="CG12" s="9">
        <f t="shared" si="46"/>
        <v>35421.896219633883</v>
      </c>
      <c r="CH12" s="9">
        <f t="shared" si="46"/>
        <v>35776.115181830224</v>
      </c>
      <c r="CI12" s="9">
        <f t="shared" si="46"/>
        <v>36133.876333648528</v>
      </c>
      <c r="CJ12" s="9">
        <f t="shared" si="46"/>
        <v>36495.215096985012</v>
      </c>
      <c r="CK12" s="9">
        <f t="shared" si="46"/>
        <v>36860.167247954865</v>
      </c>
      <c r="CL12" s="9">
        <f t="shared" si="46"/>
        <v>37228.768920434413</v>
      </c>
      <c r="CM12" s="9">
        <f t="shared" si="46"/>
        <v>37601.056609638756</v>
      </c>
      <c r="CN12" s="9">
        <f t="shared" si="46"/>
        <v>37977.067175735145</v>
      </c>
      <c r="CO12" s="9">
        <f t="shared" si="46"/>
        <v>38356.837847492498</v>
      </c>
      <c r="CP12" s="9">
        <f t="shared" si="46"/>
        <v>38740.406225967425</v>
      </c>
      <c r="CQ12" s="9">
        <f t="shared" si="46"/>
        <v>39127.810288227098</v>
      </c>
      <c r="CR12" s="9">
        <f t="shared" si="46"/>
        <v>39519.08839110937</v>
      </c>
      <c r="CS12" s="9">
        <f t="shared" si="46"/>
        <v>39914.279275020461</v>
      </c>
      <c r="CT12" s="9">
        <f t="shared" si="46"/>
        <v>40313.422067770669</v>
      </c>
      <c r="CU12" s="9">
        <f t="shared" si="46"/>
        <v>40716.556288448373</v>
      </c>
      <c r="CV12" s="9">
        <f t="shared" si="46"/>
        <v>41123.721851332855</v>
      </c>
      <c r="CW12" s="9">
        <f t="shared" si="46"/>
        <v>41534.959069846183</v>
      </c>
      <c r="CX12" s="9">
        <f t="shared" si="46"/>
        <v>41950.308660544644</v>
      </c>
      <c r="CY12" s="9">
        <f t="shared" si="46"/>
        <v>42369.811747150088</v>
      </c>
      <c r="CZ12" s="9">
        <f t="shared" si="46"/>
        <v>42793.509864621592</v>
      </c>
      <c r="DA12" s="9">
        <f t="shared" si="46"/>
        <v>43221.444963267808</v>
      </c>
      <c r="DB12" s="9">
        <f t="shared" si="46"/>
        <v>43653.659412900488</v>
      </c>
      <c r="DC12" s="9">
        <f t="shared" si="46"/>
        <v>44090.196007029495</v>
      </c>
      <c r="DD12" s="9">
        <f t="shared" si="46"/>
        <v>44531.097967099791</v>
      </c>
      <c r="DE12" s="9">
        <f t="shared" si="46"/>
        <v>44976.408946770789</v>
      </c>
      <c r="DF12" s="9">
        <f t="shared" si="46"/>
        <v>45426.173036238499</v>
      </c>
      <c r="DG12" s="9">
        <f t="shared" si="46"/>
        <v>45880.434766600883</v>
      </c>
      <c r="DH12" s="9">
        <f t="shared" si="46"/>
        <v>46339.239114266893</v>
      </c>
      <c r="DI12" s="9">
        <f t="shared" si="46"/>
        <v>46802.631505409561</v>
      </c>
      <c r="DJ12" s="9">
        <f t="shared" si="46"/>
        <v>47270.657820463661</v>
      </c>
      <c r="DK12" s="9">
        <f t="shared" si="46"/>
        <v>47743.364398668295</v>
      </c>
      <c r="DL12" s="9">
        <f t="shared" si="46"/>
        <v>48220.798042654977</v>
      </c>
      <c r="DM12" s="9">
        <f t="shared" si="46"/>
        <v>48703.006023081529</v>
      </c>
      <c r="DN12" s="9">
        <f t="shared" si="46"/>
        <v>49190.036083312341</v>
      </c>
      <c r="DO12" s="9">
        <f t="shared" si="46"/>
        <v>49681.936444145467</v>
      </c>
      <c r="DP12" s="9">
        <f t="shared" si="46"/>
        <v>50178.755808586924</v>
      </c>
      <c r="DQ12" s="9">
        <f t="shared" si="46"/>
        <v>50680.543366672791</v>
      </c>
      <c r="DR12" s="9">
        <f t="shared" si="46"/>
        <v>51187.348800339518</v>
      </c>
      <c r="DS12" s="9">
        <f t="shared" si="46"/>
        <v>51699.222288342913</v>
      </c>
      <c r="DT12" s="9">
        <f t="shared" si="46"/>
        <v>52216.214511226346</v>
      </c>
      <c r="DU12" s="9">
        <f t="shared" si="46"/>
        <v>52738.376656338609</v>
      </c>
      <c r="DV12" s="9">
        <f t="shared" si="46"/>
        <v>53265.760422901993</v>
      </c>
      <c r="DW12" s="9">
        <f t="shared" si="46"/>
        <v>53798.418027131011</v>
      </c>
      <c r="DX12" s="9">
        <f t="shared" si="46"/>
        <v>54336.402207402323</v>
      </c>
      <c r="DY12" s="9">
        <f t="shared" si="46"/>
        <v>54879.76622947635</v>
      </c>
      <c r="DZ12" s="9">
        <f t="shared" si="46"/>
        <v>55428.563891771111</v>
      </c>
      <c r="EA12" s="9">
        <f t="shared" si="46"/>
        <v>55982.849530688822</v>
      </c>
      <c r="EB12" s="9">
        <f t="shared" ref="EB12:EZ12" si="47">EA12*(1+$J$3)</f>
        <v>56542.678025995709</v>
      </c>
      <c r="EC12" s="9">
        <f t="shared" si="47"/>
        <v>57108.104806255666</v>
      </c>
      <c r="ED12" s="9">
        <f t="shared" si="47"/>
        <v>57679.185854318224</v>
      </c>
      <c r="EE12" s="9">
        <f t="shared" si="47"/>
        <v>58255.977712861408</v>
      </c>
      <c r="EF12" s="9">
        <f t="shared" si="47"/>
        <v>58838.53748999002</v>
      </c>
      <c r="EG12" s="9">
        <f t="shared" si="47"/>
        <v>59426.922864889922</v>
      </c>
      <c r="EH12" s="9">
        <f t="shared" si="47"/>
        <v>60021.192093538819</v>
      </c>
      <c r="EI12" s="9">
        <f t="shared" si="47"/>
        <v>60621.40401447421</v>
      </c>
      <c r="EJ12" s="9">
        <f t="shared" si="47"/>
        <v>61227.61805461895</v>
      </c>
      <c r="EK12" s="9">
        <f t="shared" si="47"/>
        <v>61839.894235165142</v>
      </c>
      <c r="EL12" s="9">
        <f t="shared" si="47"/>
        <v>62458.293177516796</v>
      </c>
      <c r="EM12" s="9">
        <f t="shared" si="47"/>
        <v>63082.876109291967</v>
      </c>
      <c r="EN12" s="9">
        <f t="shared" si="47"/>
        <v>63713.704870384885</v>
      </c>
      <c r="EO12" s="9">
        <f t="shared" si="47"/>
        <v>64350.841919088736</v>
      </c>
      <c r="EP12" s="9">
        <f t="shared" si="47"/>
        <v>64994.350338279626</v>
      </c>
      <c r="EQ12" s="9">
        <f t="shared" si="47"/>
        <v>65644.293841662424</v>
      </c>
      <c r="ER12" s="9">
        <f t="shared" si="47"/>
        <v>66300.736780079053</v>
      </c>
      <c r="ES12" s="9">
        <f t="shared" si="47"/>
        <v>66963.744147879843</v>
      </c>
      <c r="ET12" s="9">
        <f t="shared" si="47"/>
        <v>67633.381589358643</v>
      </c>
      <c r="EU12" s="9">
        <f t="shared" si="47"/>
        <v>68309.715405252224</v>
      </c>
      <c r="EV12" s="9">
        <f t="shared" si="47"/>
        <v>68992.812559304744</v>
      </c>
      <c r="EW12" s="9">
        <f t="shared" si="47"/>
        <v>69682.740684897799</v>
      </c>
      <c r="EX12" s="9">
        <f t="shared" si="47"/>
        <v>70379.568091746783</v>
      </c>
      <c r="EY12" s="9">
        <f t="shared" si="47"/>
        <v>71083.363772664248</v>
      </c>
      <c r="EZ12" s="9">
        <f t="shared" si="47"/>
        <v>71794.197410390887</v>
      </c>
    </row>
    <row r="13" spans="1:156" x14ac:dyDescent="0.35">
      <c r="B13" t="e" vm="22">
        <v>#VALUE!</v>
      </c>
      <c r="D13" s="5" t="str" cm="1">
        <f t="array" ref="D13">_FV(B13,"Ticker symbol",TRUE)</f>
        <v>DDOG</v>
      </c>
      <c r="E13" s="1" cm="1">
        <f t="array" ref="E13">_FV(B13,"Price")</f>
        <v>116.44</v>
      </c>
      <c r="F13" s="2" cm="1">
        <f t="array" ref="F13">_FV(B13,"Market cap",TRUE)/1000000</f>
        <v>38949.040271999998</v>
      </c>
      <c r="G13" s="3" cm="1">
        <f t="array" ref="G13">_FV(B13,"Shares outstanding",TRUE)/1000000</f>
        <v>334.49880000000002</v>
      </c>
      <c r="H13" s="6" cm="1">
        <f t="array" ref="H13">_FV(B13,"P/E",TRUE)</f>
        <v>343.30189999999999</v>
      </c>
      <c r="I13" t="str" cm="1">
        <f t="array" ref="I13">_FV(B13,"Currency")</f>
        <v>USD</v>
      </c>
      <c r="AH13" s="12" t="s">
        <v>18</v>
      </c>
      <c r="AI13" s="12" t="e">
        <f>S13/R13-1</f>
        <v>#DIV/0!</v>
      </c>
      <c r="AJ13" s="12" t="e">
        <f t="shared" si="10"/>
        <v>#DIV/0!</v>
      </c>
      <c r="AK13" s="12" t="e">
        <f t="shared" si="11"/>
        <v>#DIV/0!</v>
      </c>
      <c r="AL13" s="12" t="e">
        <f t="shared" si="12"/>
        <v>#DIV/0!</v>
      </c>
      <c r="AM13" s="12" t="e">
        <f t="shared" si="13"/>
        <v>#DIV/0!</v>
      </c>
      <c r="AN13" s="12" t="e">
        <f t="shared" si="14"/>
        <v>#DIV/0!</v>
      </c>
      <c r="AO13" s="12" t="e">
        <f t="shared" si="15"/>
        <v>#DIV/0!</v>
      </c>
      <c r="AP13" s="12" t="e">
        <f t="shared" si="16"/>
        <v>#DIV/0!</v>
      </c>
      <c r="AQ13" s="12" t="e">
        <f t="shared" si="17"/>
        <v>#DIV/0!</v>
      </c>
      <c r="AR13" s="12" t="e">
        <f t="shared" si="18"/>
        <v>#DIV/0!</v>
      </c>
      <c r="AS13" s="12" t="e">
        <f t="shared" si="19"/>
        <v>#DIV/0!</v>
      </c>
      <c r="AT13" s="12" t="e">
        <f t="shared" si="20"/>
        <v>#DIV/0!</v>
      </c>
      <c r="AU13" s="12" t="e">
        <f t="shared" si="21"/>
        <v>#DIV/0!</v>
      </c>
      <c r="AW13" s="12"/>
    </row>
    <row r="14" spans="1:156" x14ac:dyDescent="0.35">
      <c r="B14" t="e" vm="23">
        <v>#VALUE!</v>
      </c>
      <c r="D14" s="5" t="str" cm="1">
        <f t="array" ref="D14">_FV(B14,"Ticker symbol",TRUE)</f>
        <v>VEEV</v>
      </c>
      <c r="E14" s="1" cm="1">
        <f t="array" ref="E14">_FV(B14,"Price")</f>
        <v>191.93</v>
      </c>
      <c r="F14" s="2" cm="1">
        <f t="array" ref="F14">_FV(B14,"Market cap",TRUE)/1000000</f>
        <v>31025.810781</v>
      </c>
      <c r="G14" s="3" cm="1">
        <f t="array" ref="G14">_FV(B14,"Shares outstanding",TRUE)/1000000</f>
        <v>161.65170000000001</v>
      </c>
      <c r="H14" s="6" cm="1">
        <f t="array" ref="H14">_FV(B14,"P/E",TRUE)</f>
        <v>54.741300000000003</v>
      </c>
      <c r="I14" t="str" cm="1">
        <f t="array" ref="I14">_FV(B14,"Currency")</f>
        <v>USD</v>
      </c>
      <c r="AH14" s="12" t="s">
        <v>18</v>
      </c>
      <c r="AI14" s="12" t="e">
        <f>S14/R14-1</f>
        <v>#DIV/0!</v>
      </c>
      <c r="AJ14" s="12" t="e">
        <f t="shared" si="10"/>
        <v>#DIV/0!</v>
      </c>
      <c r="AK14" s="12" t="e">
        <f t="shared" si="11"/>
        <v>#DIV/0!</v>
      </c>
      <c r="AL14" s="12" t="e">
        <f t="shared" si="12"/>
        <v>#DIV/0!</v>
      </c>
      <c r="AM14" s="12" t="e">
        <f t="shared" si="13"/>
        <v>#DIV/0!</v>
      </c>
      <c r="AN14" s="12" t="e">
        <f t="shared" si="14"/>
        <v>#DIV/0!</v>
      </c>
      <c r="AO14" s="12" t="e">
        <f t="shared" si="15"/>
        <v>#DIV/0!</v>
      </c>
      <c r="AP14" s="12" t="e">
        <f t="shared" si="16"/>
        <v>#DIV/0!</v>
      </c>
      <c r="AQ14" s="12" t="e">
        <f t="shared" si="17"/>
        <v>#DIV/0!</v>
      </c>
      <c r="AR14" s="12" t="e">
        <f t="shared" si="18"/>
        <v>#DIV/0!</v>
      </c>
      <c r="AS14" s="12" t="e">
        <f t="shared" si="19"/>
        <v>#DIV/0!</v>
      </c>
      <c r="AT14" s="12" t="e">
        <f t="shared" si="20"/>
        <v>#DIV/0!</v>
      </c>
      <c r="AU14" s="12" t="e">
        <f t="shared" si="21"/>
        <v>#DIV/0!</v>
      </c>
      <c r="AW14" s="12"/>
    </row>
    <row r="15" spans="1:156" x14ac:dyDescent="0.35">
      <c r="B15" t="e" vm="24">
        <v>#VALUE!</v>
      </c>
      <c r="D15" s="5" t="str" cm="1">
        <f t="array" ref="D15">_FV(B15,"Ticker symbol",TRUE)</f>
        <v>ZM</v>
      </c>
      <c r="E15" s="1" cm="1">
        <f t="array" ref="E15">_FV(B15,"Price")</f>
        <v>60.4</v>
      </c>
      <c r="F15" s="2" cm="1">
        <f t="array" ref="F15">_FV(B15,"Market cap",TRUE)/1000000</f>
        <v>18680.3308</v>
      </c>
      <c r="G15" s="3" cm="1">
        <f t="array" ref="G15">_FV(B15,"Shares outstanding",TRUE)/1000000</f>
        <v>309.27699999999999</v>
      </c>
      <c r="H15" s="6" cm="1">
        <f t="array" ref="H15">_FV(B15,"P/E",TRUE)</f>
        <v>23.052099999999999</v>
      </c>
      <c r="I15" t="str" cm="1">
        <f t="array" ref="I15">_FV(B15,"Currency")</f>
        <v>USD</v>
      </c>
      <c r="AH15" s="12" t="s">
        <v>18</v>
      </c>
      <c r="AI15" s="12" t="e">
        <f>S15/R15-1</f>
        <v>#DIV/0!</v>
      </c>
      <c r="AJ15" s="12" t="e">
        <f t="shared" si="10"/>
        <v>#DIV/0!</v>
      </c>
      <c r="AK15" s="12" t="e">
        <f t="shared" si="11"/>
        <v>#DIV/0!</v>
      </c>
      <c r="AL15" s="12" t="e">
        <f t="shared" si="12"/>
        <v>#DIV/0!</v>
      </c>
      <c r="AM15" s="12" t="e">
        <f t="shared" si="13"/>
        <v>#DIV/0!</v>
      </c>
      <c r="AN15" s="12" t="e">
        <f t="shared" si="14"/>
        <v>#DIV/0!</v>
      </c>
      <c r="AO15" s="12" t="e">
        <f t="shared" si="15"/>
        <v>#DIV/0!</v>
      </c>
      <c r="AP15" s="12" t="e">
        <f t="shared" si="16"/>
        <v>#DIV/0!</v>
      </c>
      <c r="AQ15" s="12" t="e">
        <f t="shared" si="17"/>
        <v>#DIV/0!</v>
      </c>
      <c r="AR15" s="12" t="e">
        <f t="shared" si="18"/>
        <v>#DIV/0!</v>
      </c>
      <c r="AS15" s="12" t="e">
        <f t="shared" si="19"/>
        <v>#DIV/0!</v>
      </c>
      <c r="AT15" s="12" t="e">
        <f t="shared" si="20"/>
        <v>#DIV/0!</v>
      </c>
      <c r="AU15" s="12" t="e">
        <f t="shared" si="21"/>
        <v>#DIV/0!</v>
      </c>
      <c r="AW15" s="12"/>
    </row>
  </sheetData>
  <sortState xmlns:xlrd2="http://schemas.microsoft.com/office/spreadsheetml/2017/richdata2" ref="A3:H15">
    <sortCondition descending="1" ref="F3:F15"/>
  </sortState>
  <conditionalFormatting sqref="H1:H20">
    <cfRule type="colorScale" priority="2">
      <colorScale>
        <cfvo type="min"/>
        <cfvo type="percentile" val="50"/>
        <cfvo type="max"/>
        <color rgb="FF63BE7B"/>
        <color rgb="FFFFEB84"/>
        <color rgb="FFF8696B"/>
      </colorScale>
    </cfRule>
  </conditionalFormatting>
  <conditionalFormatting sqref="I2:O2">
    <cfRule type="colorScale" priority="1">
      <colorScale>
        <cfvo type="min"/>
        <cfvo type="percentile" val="50"/>
        <cfvo type="max"/>
        <color rgb="FF63BE7B"/>
        <color rgb="FFFFEB84"/>
        <color rgb="FFF8696B"/>
      </colorScale>
    </cfRule>
  </conditionalFormatting>
  <hyperlinks>
    <hyperlink ref="D3" r:id="rId1" display="C:\Users\William\OneDrive\Company Models CloudSave\AMZN\AMZN.xlsx" xr:uid="{13F01840-1ECB-4AB4-A978-36D7DAEEE18D}"/>
    <hyperlink ref="D4" r:id="rId2" display="C:\Users\William\OneDrive\Company Models CloudSave\ORCL\ORCL.xlsx" xr:uid="{D75C7EF0-F44D-459F-91AE-5E17093D49F5}"/>
    <hyperlink ref="D7" r:id="rId3" display="../Company Models CloudSave/IBM/IBM.xlsx" xr:uid="{160BC7AF-9C80-4E47-8B95-56ED4C342798}"/>
    <hyperlink ref="D10" r:id="rId4" display="../Company Models CloudSave/PLTR/PLTR.xlsx" xr:uid="{E5D30C35-C806-4485-8D9F-143E08F777DC}"/>
    <hyperlink ref="D12" r:id="rId5" display="../Company Models CloudSave/SNOW/SNOW.xlsx" xr:uid="{174F2A63-CDE6-4F63-AC21-6E2420C43953}"/>
    <hyperlink ref="A1" location="Main!A1" display="Main" xr:uid="{E5664D4C-8B7E-4E0A-A017-12B69EF1B826}"/>
  </hyperlinks>
  <pageMargins left="0.7" right="0.7" top="0.75" bottom="0.75" header="0.3" footer="0.3"/>
  <drawing r:id="rId6"/>
  <legacy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9CBBC-F3EB-4125-8883-32D592391CE4}">
  <dimension ref="A1:I15"/>
  <sheetViews>
    <sheetView workbookViewId="0">
      <selection activeCell="G20" sqref="G20"/>
    </sheetView>
  </sheetViews>
  <sheetFormatPr defaultRowHeight="14.5" x14ac:dyDescent="0.35"/>
  <cols>
    <col min="2" max="2" width="4.90625" customWidth="1"/>
    <col min="3" max="3" width="31.7265625" customWidth="1"/>
    <col min="6" max="6" width="12.26953125" customWidth="1"/>
  </cols>
  <sheetData>
    <row r="1" spans="1:9" x14ac:dyDescent="0.35">
      <c r="A1" s="4" t="s">
        <v>13</v>
      </c>
    </row>
    <row r="2" spans="1:9" x14ac:dyDescent="0.35">
      <c r="B2" t="s">
        <v>16</v>
      </c>
      <c r="C2" t="s">
        <v>0</v>
      </c>
      <c r="D2" t="s">
        <v>1</v>
      </c>
      <c r="E2" t="s">
        <v>2</v>
      </c>
      <c r="F2" t="s">
        <v>4</v>
      </c>
      <c r="G2" s="3" t="s">
        <v>3</v>
      </c>
      <c r="H2" t="s">
        <v>14</v>
      </c>
      <c r="I2" t="s">
        <v>17</v>
      </c>
    </row>
    <row r="3" spans="1:9" x14ac:dyDescent="0.35">
      <c r="B3" t="e" vm="25">
        <v>#VALUE!</v>
      </c>
      <c r="C3" t="str" cm="1">
        <f t="array" ref="C3">_FV(B3,"Name")</f>
        <v>Broadcom Inc.</v>
      </c>
      <c r="D3" t="str" cm="1">
        <f t="array" ref="D3">_FV(B3,"Ticker symbol",TRUE)</f>
        <v>AVGO</v>
      </c>
      <c r="E3" s="1" cm="1">
        <f t="array" ref="E3">_FV(B3,"Price")</f>
        <v>160.68</v>
      </c>
      <c r="F3" s="2" cm="1">
        <f t="array" ref="F3">_FV(B3,"Market cap",TRUE)/1000000</f>
        <v>747946.76112000004</v>
      </c>
      <c r="G3" s="3" cm="1">
        <f t="array" ref="G3">_FV(B3,"Shares outstanding",TRUE)/1000000</f>
        <v>4654.884</v>
      </c>
      <c r="H3" s="6" cm="1">
        <f t="array" ref="H3">_FV(B3,"P/E",TRUE)</f>
        <v>61.922400000000003</v>
      </c>
      <c r="I3" t="str" cm="1">
        <f t="array" ref="I3">_FV(B3,"Currency")</f>
        <v>USD</v>
      </c>
    </row>
    <row r="4" spans="1:9" x14ac:dyDescent="0.35">
      <c r="B4" t="e" vm="26">
        <v>#VALUE!</v>
      </c>
      <c r="C4" t="str" cm="1">
        <f t="array" ref="C4">_FV(B4,"Name")</f>
        <v>CISCO SYSTEMS, INC.</v>
      </c>
      <c r="D4" t="str" cm="1">
        <f t="array" ref="D4">_FV(B4,"Ticker symbol",TRUE)</f>
        <v>CSCO</v>
      </c>
      <c r="E4" s="1" cm="1">
        <f t="array" ref="E4">_FV(B4,"Price")</f>
        <v>48.45</v>
      </c>
      <c r="F4" s="2" cm="1">
        <f t="array" ref="F4">_FV(B4,"Market cap",TRUE)/1000000</f>
        <v>195196.08674999999</v>
      </c>
      <c r="G4" s="3" cm="1">
        <f t="array" ref="G4">_FV(B4,"Shares outstanding",TRUE)/1000000</f>
        <v>4028.8150000000001</v>
      </c>
      <c r="H4" s="6" cm="1">
        <f t="array" ref="H4">_FV(B4,"P/E",TRUE)</f>
        <v>16.363099999999999</v>
      </c>
      <c r="I4" t="str" cm="1">
        <f t="array" ref="I4">_FV(B4,"Currency")</f>
        <v>USD</v>
      </c>
    </row>
    <row r="5" spans="1:9" x14ac:dyDescent="0.35">
      <c r="B5" t="e" vm="27">
        <v>#VALUE!</v>
      </c>
      <c r="C5" t="str" cm="1">
        <f t="array" ref="C5">_FV(B5,"Name")</f>
        <v>ARISTA NETWORKS, INC.</v>
      </c>
      <c r="D5" t="str" cm="1">
        <f t="array" ref="D5">_FV(B5,"Ticker symbol",TRUE)</f>
        <v>ANET</v>
      </c>
      <c r="E5" s="1" cm="1">
        <f t="array" ref="E5">_FV(B5,"Price")</f>
        <v>346.48</v>
      </c>
      <c r="F5" s="2" cm="1">
        <f t="array" ref="F5">_FV(B5,"Market cap",TRUE)/1000000</f>
        <v>108574.046888</v>
      </c>
      <c r="G5" s="3" cm="1">
        <f t="array" ref="G5">_FV(B5,"Shares outstanding",TRUE)/1000000</f>
        <v>313.36309999999997</v>
      </c>
      <c r="H5" s="6" cm="1">
        <f t="array" ref="H5">_FV(B5,"P/E",TRUE)</f>
        <v>44.9099</v>
      </c>
      <c r="I5" t="str" cm="1">
        <f t="array" ref="I5">_FV(B5,"Currency")</f>
        <v>USD</v>
      </c>
    </row>
    <row r="6" spans="1:9" x14ac:dyDescent="0.35">
      <c r="B6" t="e" vm="28">
        <v>#VALUE!</v>
      </c>
      <c r="C6" t="str" cm="1">
        <f t="array" ref="C6">_FV(B6,"Name")</f>
        <v>MOTOROLA SOLUTIONS, INC.</v>
      </c>
      <c r="D6" t="str" cm="1">
        <f t="array" ref="D6">_FV(B6,"Ticker symbol",TRUE)</f>
        <v>MSI</v>
      </c>
      <c r="E6" s="1" cm="1">
        <f t="array" ref="E6">_FV(B6,"Price")</f>
        <v>398.92</v>
      </c>
      <c r="F6" s="2" cm="1">
        <f t="array" ref="F6">_FV(B6,"Market cap",TRUE)/1000000</f>
        <v>66534.709931999998</v>
      </c>
      <c r="G6" s="3" cm="1">
        <f t="array" ref="G6">_FV(B6,"Shares outstanding",TRUE)/1000000</f>
        <v>166.78710000000001</v>
      </c>
      <c r="H6" s="6" cm="1">
        <f t="array" ref="H6">_FV(B6,"P/E",TRUE)</f>
        <v>48.887700000000002</v>
      </c>
      <c r="I6" t="str" cm="1">
        <f t="array" ref="I6">_FV(B6,"Currency")</f>
        <v>USD</v>
      </c>
    </row>
    <row r="7" spans="1:9" x14ac:dyDescent="0.35">
      <c r="B7" t="e" vm="29">
        <v>#VALUE!</v>
      </c>
      <c r="C7" t="str" cm="1">
        <f t="array" ref="C7">_FV(B7,"Name")</f>
        <v>MARVELL TECHNOLOGY, INC</v>
      </c>
      <c r="D7" t="str" cm="1">
        <f t="array" ref="D7">_FV(B7,"Ticker symbol",TRUE)</f>
        <v>MRVL</v>
      </c>
      <c r="E7" s="1" cm="1">
        <f t="array" ref="E7">_FV(B7,"Price")</f>
        <v>66.98</v>
      </c>
      <c r="F7" s="2" cm="1">
        <f t="array" ref="F7">_FV(B7,"Market cap",TRUE)/1000000</f>
        <v>57977.887999999999</v>
      </c>
      <c r="G7" s="3" cm="1">
        <f t="array" ref="G7">_FV(B7,"Shares outstanding",TRUE)/1000000</f>
        <v>865.6</v>
      </c>
      <c r="H7" s="6" cm="1">
        <f t="array" ref="H7">_FV(B7,"P/E",TRUE)</f>
        <v>0</v>
      </c>
      <c r="I7" t="str" cm="1">
        <f t="array" ref="I7">_FV(B7,"Currency")</f>
        <v>USD</v>
      </c>
    </row>
    <row r="8" spans="1:9" x14ac:dyDescent="0.35">
      <c r="B8" t="e" vm="30">
        <v>#VALUE!</v>
      </c>
      <c r="C8" t="str" cm="1">
        <f t="array" ref="C8">_FV(B8,"Name")</f>
        <v>Nokia Oyj</v>
      </c>
      <c r="D8" t="str" cm="1">
        <f t="array" ref="D8">_FV(B8,"Ticker symbol",TRUE)</f>
        <v>NOK</v>
      </c>
      <c r="E8" s="1" cm="1">
        <f t="array" ref="E8">_FV(B8,"Price")</f>
        <v>3.92</v>
      </c>
      <c r="F8" s="2" cm="1">
        <f t="array" ref="F8">_FV(B8,"Market cap",TRUE)/1000000</f>
        <v>22149.11</v>
      </c>
      <c r="G8" s="3" cm="1">
        <f t="array" ref="G8">_FV(B8,"Shares outstanding",TRUE)/1000000</f>
        <v>5613.4970000000003</v>
      </c>
      <c r="H8" s="6" cm="1">
        <f t="array" ref="H8">_FV(B8,"P/E",TRUE)</f>
        <v>22.295300000000001</v>
      </c>
      <c r="I8" t="str" cm="1">
        <f t="array" ref="I8">_FV(B8,"Currency")</f>
        <v>USD</v>
      </c>
    </row>
    <row r="9" spans="1:9" x14ac:dyDescent="0.35">
      <c r="B9" t="e" vm="31">
        <v>#VALUE!</v>
      </c>
      <c r="C9" t="str" cm="1">
        <f t="array" ref="C9">_FV(B9,"Name")</f>
        <v>JUNIPER NETWORKS, INC.</v>
      </c>
      <c r="D9" t="str" cm="1">
        <f t="array" ref="D9">_FV(B9,"Ticker symbol",TRUE)</f>
        <v>JNPR</v>
      </c>
      <c r="E9" s="1" cm="1">
        <f t="array" ref="E9">_FV(B9,"Price")</f>
        <v>37.69</v>
      </c>
      <c r="F9" s="2" cm="1">
        <f t="array" ref="F9">_FV(B9,"Market cap",TRUE)/1000000</f>
        <v>12406.172315</v>
      </c>
      <c r="G9" s="3" cm="1">
        <f t="array" ref="G9">_FV(B9,"Shares outstanding",TRUE)/1000000</f>
        <v>329.1635</v>
      </c>
      <c r="H9" s="6" cm="1">
        <f t="array" ref="H9">_FV(B9,"P/E",TRUE)</f>
        <v>52.880899999999997</v>
      </c>
      <c r="I9" t="str" cm="1">
        <f t="array" ref="I9">_FV(B9,"Currency")</f>
        <v>USD</v>
      </c>
    </row>
    <row r="10" spans="1:9" x14ac:dyDescent="0.35">
      <c r="H10" s="6"/>
    </row>
    <row r="11" spans="1:9" x14ac:dyDescent="0.35">
      <c r="H11" s="6"/>
    </row>
    <row r="12" spans="1:9" x14ac:dyDescent="0.35">
      <c r="H12" s="6"/>
    </row>
    <row r="13" spans="1:9" x14ac:dyDescent="0.35">
      <c r="H13" s="6"/>
    </row>
    <row r="14" spans="1:9" x14ac:dyDescent="0.35">
      <c r="H14" s="6"/>
    </row>
    <row r="15" spans="1:9" x14ac:dyDescent="0.35">
      <c r="H15" s="6"/>
    </row>
  </sheetData>
  <sortState xmlns:xlrd2="http://schemas.microsoft.com/office/spreadsheetml/2017/richdata2" ref="A3:H9">
    <sortCondition descending="1" ref="F3:F9"/>
  </sortState>
  <conditionalFormatting sqref="H1:H1048576">
    <cfRule type="colorScale" priority="2">
      <colorScale>
        <cfvo type="min"/>
        <cfvo type="percentile" val="50"/>
        <cfvo type="max"/>
        <color rgb="FF63BE7B"/>
        <color rgb="FFFFEB84"/>
        <color rgb="FFF8696B"/>
      </colorScale>
    </cfRule>
  </conditionalFormatting>
  <conditionalFormatting sqref="I2">
    <cfRule type="colorScale" priority="1">
      <colorScale>
        <cfvo type="min"/>
        <cfvo type="percentile" val="50"/>
        <cfvo type="max"/>
        <color rgb="FF63BE7B"/>
        <color rgb="FFFFEB84"/>
        <color rgb="FFF8696B"/>
      </colorScale>
    </cfRule>
  </conditionalFormatting>
  <hyperlinks>
    <hyperlink ref="A1" location="Main!A1" display="Main" xr:uid="{B6C0284B-D14E-4B7C-A04E-42F0BC1FE60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E9731-34C8-4296-ABAC-1A9FC67E5E26}">
  <dimension ref="A1:I17"/>
  <sheetViews>
    <sheetView workbookViewId="0">
      <selection activeCell="I22" sqref="I22"/>
    </sheetView>
  </sheetViews>
  <sheetFormatPr defaultRowHeight="14.5" x14ac:dyDescent="0.35"/>
  <cols>
    <col min="2" max="2" width="5.1796875" customWidth="1"/>
    <col min="3" max="3" width="31.7265625" customWidth="1"/>
    <col min="4" max="4" width="8.7265625" style="5"/>
    <col min="6" max="6" width="12" customWidth="1"/>
    <col min="7" max="7" width="12.08984375" customWidth="1"/>
  </cols>
  <sheetData>
    <row r="1" spans="1:9" x14ac:dyDescent="0.35">
      <c r="A1" s="4" t="s">
        <v>13</v>
      </c>
    </row>
    <row r="2" spans="1:9" x14ac:dyDescent="0.35">
      <c r="B2" t="s">
        <v>16</v>
      </c>
      <c r="C2" t="s">
        <v>0</v>
      </c>
      <c r="D2" s="5" t="s">
        <v>1</v>
      </c>
      <c r="E2" t="s">
        <v>2</v>
      </c>
      <c r="F2" t="s">
        <v>4</v>
      </c>
      <c r="G2" s="3" t="s">
        <v>3</v>
      </c>
      <c r="H2" t="s">
        <v>14</v>
      </c>
      <c r="I2" t="s">
        <v>17</v>
      </c>
    </row>
    <row r="3" spans="1:9" x14ac:dyDescent="0.35">
      <c r="B3" t="e" vm="32">
        <v>#VALUE!</v>
      </c>
      <c r="C3" t="str" cm="1">
        <f t="array" ref="C3">_FV(B3,"Name")</f>
        <v>NVIDIA CORPORATION</v>
      </c>
      <c r="D3" s="4" t="str" cm="1">
        <f t="array" ref="D3">_FV(B3,"Ticker symbol",TRUE)</f>
        <v>NVDA</v>
      </c>
      <c r="E3" s="1" cm="1">
        <f t="array" ref="E3">_FV(B3,"Price")</f>
        <v>117.02</v>
      </c>
      <c r="F3" s="2" cm="1">
        <f t="array" ref="F3">_FV(B3,"Market cap",TRUE)/1000000</f>
        <v>2878692</v>
      </c>
      <c r="G3" s="3" cm="1">
        <f t="array" ref="G3">_FV(B3,"Shares outstanding",TRUE)/1000000</f>
        <v>24600</v>
      </c>
      <c r="H3" s="6" cm="1">
        <f t="array" ref="H3">_FV(B3,"P/E",TRUE)</f>
        <v>68.347300000000004</v>
      </c>
      <c r="I3" t="str" cm="1">
        <f t="array" ref="I3">_FV(B3,"Currency")</f>
        <v>USD</v>
      </c>
    </row>
    <row r="4" spans="1:9" x14ac:dyDescent="0.35">
      <c r="B4" t="e" vm="25">
        <v>#VALUE!</v>
      </c>
      <c r="C4" t="str" cm="1">
        <f t="array" ref="C4">_FV(B4,"Name")</f>
        <v>Broadcom Inc.</v>
      </c>
      <c r="D4" s="4" t="str" cm="1">
        <f t="array" ref="D4">_FV(B4,"Ticker symbol",TRUE)</f>
        <v>AVGO</v>
      </c>
      <c r="E4" s="1" cm="1">
        <f t="array" ref="E4">_FV(B4,"Price")</f>
        <v>160.68</v>
      </c>
      <c r="F4" s="2" cm="1">
        <f t="array" ref="F4">_FV(B4,"Market cap",TRUE)/1000000</f>
        <v>747946.76112000004</v>
      </c>
      <c r="G4" s="3" cm="1">
        <f t="array" ref="G4">_FV(B4,"Shares outstanding",TRUE)/1000000</f>
        <v>4654.884</v>
      </c>
      <c r="H4" s="6" cm="1">
        <f t="array" ref="H4">_FV(B4,"P/E",TRUE)</f>
        <v>61.922400000000003</v>
      </c>
      <c r="I4" t="str" cm="1">
        <f t="array" ref="I4">_FV(B4,"Currency")</f>
        <v>USD</v>
      </c>
    </row>
    <row r="5" spans="1:9" x14ac:dyDescent="0.35">
      <c r="B5" t="e" vm="33">
        <v>#VALUE!</v>
      </c>
      <c r="C5" t="str" cm="1">
        <f t="array" ref="C5">_FV(B5,"Name")</f>
        <v>Taiwan Semiconductor Manufacturing Co., Ltd.</v>
      </c>
      <c r="D5" s="4" t="str" cm="1">
        <f t="array" ref="D5">_FV(B5,"Ticker symbol",TRUE)</f>
        <v>TSM</v>
      </c>
      <c r="E5" s="1" cm="1">
        <f t="array" ref="E5">_FV(B5,"Price")</f>
        <v>165.79</v>
      </c>
      <c r="F5" s="2" cm="1">
        <f t="array" ref="F5">_FV(B5,"Market cap",TRUE)/1000000</f>
        <v>742043.4</v>
      </c>
      <c r="G5" s="3" cm="1">
        <f t="array" ref="G5">_FV(B5,"Shares outstanding",TRUE)/1000000</f>
        <v>5186.7259999999997</v>
      </c>
      <c r="H5" s="6" cm="1">
        <f t="array" ref="H5">_FV(B5,"P/E",TRUE)</f>
        <v>28.221900000000002</v>
      </c>
      <c r="I5" t="str" cm="1">
        <f t="array" ref="I5">_FV(B5,"Currency")</f>
        <v>USD</v>
      </c>
    </row>
    <row r="6" spans="1:9" x14ac:dyDescent="0.35">
      <c r="B6" t="e" vm="34">
        <v>#VALUE!</v>
      </c>
      <c r="C6" t="str" cm="1">
        <f t="array" ref="C6">_FV(B6,"Name")</f>
        <v>ASML Holding NV</v>
      </c>
      <c r="D6" s="4" t="str" cm="1">
        <f t="array" ref="D6">_FV(B6,"Ticker symbol",TRUE)</f>
        <v>ASML</v>
      </c>
      <c r="E6" s="1" cm="1">
        <f t="array" ref="E6">_FV(B6,"Price")</f>
        <v>936.7</v>
      </c>
      <c r="F6" s="2" cm="1">
        <f t="array" ref="F6">_FV(B6,"Market cap",TRUE)/1000000</f>
        <v>348312.6</v>
      </c>
      <c r="G6" s="3" cm="1">
        <f t="array" ref="G6">_FV(B6,"Shares outstanding",TRUE)/1000000</f>
        <v>399.58460000000002</v>
      </c>
      <c r="H6" s="6" cm="1">
        <f t="array" ref="H6">_FV(B6,"P/E",TRUE)</f>
        <v>46.901899999999998</v>
      </c>
      <c r="I6" t="str" cm="1">
        <f t="array" ref="I6">_FV(B6,"Currency")</f>
        <v>USD</v>
      </c>
    </row>
    <row r="7" spans="1:9" x14ac:dyDescent="0.35">
      <c r="B7" t="e" vm="35">
        <v>#VALUE!</v>
      </c>
      <c r="C7" t="str" cm="1">
        <f t="array" ref="C7">_FV(B7,"Name")</f>
        <v>ADVANCED MICRO DEVICES, INC.</v>
      </c>
      <c r="D7" s="4" t="str" cm="1">
        <f t="array" ref="D7">_FV(B7,"Ticker symbol",TRUE)</f>
        <v>AMD</v>
      </c>
      <c r="E7" s="1" cm="1">
        <f t="array" ref="E7">_FV(B7,"Price")</f>
        <v>144.47999999999999</v>
      </c>
      <c r="F7" s="2" cm="1">
        <f t="array" ref="F7">_FV(B7,"Market cap",TRUE)/1000000</f>
        <v>233525.04671900001</v>
      </c>
      <c r="G7" s="3" cm="1">
        <f t="array" ref="G7">_FV(B7,"Shares outstanding",TRUE)/1000000</f>
        <v>1616.3140000000001</v>
      </c>
      <c r="H7" s="6" cm="1">
        <f t="array" ref="H7">_FV(B7,"P/E",TRUE)</f>
        <v>173.8837</v>
      </c>
      <c r="I7" t="str" cm="1">
        <f t="array" ref="I7">_FV(B7,"Currency")</f>
        <v>USD</v>
      </c>
    </row>
    <row r="8" spans="1:9" x14ac:dyDescent="0.35">
      <c r="B8" t="e" vm="36">
        <v>#VALUE!</v>
      </c>
      <c r="C8" t="str" cm="1">
        <f t="array" ref="C8">_FV(B8,"Name")</f>
        <v>QUALCOMM INCORPORATED</v>
      </c>
      <c r="D8" s="5" t="str" cm="1">
        <f t="array" ref="D8">_FV(B8,"Ticker symbol",TRUE)</f>
        <v>QCOM</v>
      </c>
      <c r="E8" s="1" cm="1">
        <f t="array" ref="E8">_FV(B8,"Price")</f>
        <v>180.95</v>
      </c>
      <c r="F8" s="2" cm="1">
        <f t="array" ref="F8">_FV(B8,"Market cap",TRUE)/1000000</f>
        <v>202302.1</v>
      </c>
      <c r="G8" s="3" cm="1">
        <f t="array" ref="G8">_FV(B8,"Shares outstanding",TRUE)/1000000</f>
        <v>1118</v>
      </c>
      <c r="H8" s="6" cm="1">
        <f t="array" ref="H8">_FV(B8,"P/E",TRUE)</f>
        <v>22.2652</v>
      </c>
      <c r="I8" t="str" cm="1">
        <f t="array" ref="I8">_FV(B8,"Currency")</f>
        <v>USD</v>
      </c>
    </row>
    <row r="9" spans="1:9" x14ac:dyDescent="0.35">
      <c r="B9" t="e" vm="37">
        <v>#VALUE!</v>
      </c>
      <c r="C9" t="str" cm="1">
        <f t="array" ref="C9">_FV(B9,"Name")</f>
        <v>TEXAS INSTRUMENTS INCORPORATED</v>
      </c>
      <c r="D9" s="4" t="str" cm="1">
        <f t="array" ref="D9">_FV(B9,"Ticker symbol",TRUE)</f>
        <v>TXN</v>
      </c>
      <c r="E9" s="1" cm="1">
        <f t="array" ref="E9">_FV(B9,"Price")</f>
        <v>203.81</v>
      </c>
      <c r="F9" s="2" cm="1">
        <f t="array" ref="F9">_FV(B9,"Market cap",TRUE)/1000000</f>
        <v>183513.1</v>
      </c>
      <c r="G9" s="3" cm="1">
        <f t="array" ref="G9">_FV(B9,"Shares outstanding",TRUE)/1000000</f>
        <v>913.04600000000005</v>
      </c>
      <c r="H9" s="6" cm="1">
        <f t="array" ref="H9">_FV(B9,"P/E",TRUE)</f>
        <v>34.648899999999998</v>
      </c>
      <c r="I9" t="str" cm="1">
        <f t="array" ref="I9">_FV(B9,"Currency")</f>
        <v>USD</v>
      </c>
    </row>
    <row r="10" spans="1:9" x14ac:dyDescent="0.35">
      <c r="B10" t="e" vm="38">
        <v>#VALUE!</v>
      </c>
      <c r="D10" s="5" t="str" cm="1">
        <f t="array" ref="D10">_FV(B10,"Ticker symbol",TRUE)</f>
        <v>AMAT</v>
      </c>
      <c r="E10" s="1" cm="1">
        <f t="array" ref="E10">_FV(B10,"Price")</f>
        <v>212.2</v>
      </c>
      <c r="F10" s="2" cm="1">
        <f t="array" ref="F10">_FV(B10,"Market cap",TRUE)/1000000</f>
        <v>175696.27377999999</v>
      </c>
      <c r="G10" s="3" cm="1">
        <f t="array" ref="G10">_FV(B10,"Shares outstanding",TRUE)/1000000</f>
        <v>827.97490000000005</v>
      </c>
      <c r="H10" s="6" cm="1">
        <f t="array" ref="H10">_FV(B10,"P/E",TRUE)</f>
        <v>22.607099999999999</v>
      </c>
      <c r="I10" t="str" cm="1">
        <f t="array" ref="I10">_FV(B10,"Currency")</f>
        <v>USD</v>
      </c>
    </row>
    <row r="11" spans="1:9" x14ac:dyDescent="0.35">
      <c r="B11" t="e" vm="39">
        <v>#VALUE!</v>
      </c>
      <c r="D11" s="4" t="str" cm="1">
        <f t="array" ref="D11">_FV(B11,"Ticker symbol",TRUE)</f>
        <v>ARM</v>
      </c>
      <c r="E11" s="1" cm="1">
        <f t="array" ref="E11">_FV(B11,"Price")</f>
        <v>144.16999999999999</v>
      </c>
      <c r="F11" s="2" cm="1">
        <f t="array" ref="F11">_FV(B11,"Market cap",TRUE)/1000000</f>
        <v>139320.20000000001</v>
      </c>
      <c r="G11" s="3" cm="1">
        <f t="array" ref="G11">_FV(B11,"Shares outstanding",TRUE)/1000000</f>
        <v>1047.835</v>
      </c>
      <c r="H11" s="6" cm="1">
        <f t="array" ref="H11">_FV(B11,"P/E",TRUE)</f>
        <v>480.86689999999999</v>
      </c>
      <c r="I11" t="str" cm="1">
        <f t="array" ref="I11">_FV(B11,"Currency")</f>
        <v>USD</v>
      </c>
    </row>
    <row r="12" spans="1:9" x14ac:dyDescent="0.35">
      <c r="B12" t="e" vm="40">
        <v>#VALUE!</v>
      </c>
      <c r="D12" s="5" t="str" cm="1">
        <f t="array" ref="D12">_FV(B12,"Ticker symbol",TRUE)</f>
        <v>ADI</v>
      </c>
      <c r="E12" s="1" cm="1">
        <f t="array" ref="E12">_FV(B12,"Price")</f>
        <v>231.38</v>
      </c>
      <c r="F12" s="2" cm="1">
        <f t="array" ref="F12">_FV(B12,"Market cap",TRUE)/1000000</f>
        <v>114814.666322</v>
      </c>
      <c r="G12" s="3" cm="1">
        <f t="array" ref="G12">_FV(B12,"Shares outstanding",TRUE)/1000000</f>
        <v>496.21690000000001</v>
      </c>
      <c r="H12" s="6" cm="1">
        <f t="array" ref="H12">_FV(B12,"P/E",TRUE)</f>
        <v>55.430700000000002</v>
      </c>
      <c r="I12" t="str" cm="1">
        <f t="array" ref="I12">_FV(B12,"Currency")</f>
        <v>USD</v>
      </c>
    </row>
    <row r="13" spans="1:9" x14ac:dyDescent="0.35">
      <c r="B13" t="e" vm="41">
        <v>#VALUE!</v>
      </c>
      <c r="D13" s="4" t="str" cm="1">
        <f t="array" ref="D13">_FV(B13,"Ticker symbol",TRUE)</f>
        <v>MU</v>
      </c>
      <c r="E13" s="1" cm="1">
        <f t="array" ref="E13">_FV(B13,"Price")</f>
        <v>109.82</v>
      </c>
      <c r="F13" s="2" cm="1">
        <f t="array" ref="F13">_FV(B13,"Market cap",TRUE)/1000000</f>
        <v>113722.8</v>
      </c>
      <c r="G13" s="3" cm="1">
        <f t="array" ref="G13">_FV(B13,"Shares outstanding",TRUE)/1000000</f>
        <v>1108.8409999999999</v>
      </c>
      <c r="H13" s="6" cm="1">
        <f t="array" ref="H13">_FV(B13,"P/E",TRUE)</f>
        <v>0</v>
      </c>
      <c r="I13" t="str" cm="1">
        <f t="array" ref="I13">_FV(B13,"Currency")</f>
        <v>USD</v>
      </c>
    </row>
    <row r="14" spans="1:9" x14ac:dyDescent="0.35">
      <c r="B14" t="e" vm="42">
        <v>#VALUE!</v>
      </c>
      <c r="D14" s="4" t="str" cm="1">
        <f t="array" ref="D14">_FV(B14,"Ticker symbol",TRUE)</f>
        <v>LRCX</v>
      </c>
      <c r="E14" s="1" cm="1">
        <f t="array" ref="E14">_FV(B14,"Price")</f>
        <v>921.24</v>
      </c>
      <c r="F14" s="2" cm="1">
        <f t="array" ref="F14">_FV(B14,"Market cap",TRUE)/1000000</f>
        <v>111765.3</v>
      </c>
      <c r="G14" s="3" cm="1">
        <f t="array" ref="G14">_FV(B14,"Shares outstanding",TRUE)/1000000</f>
        <v>130.74100000000001</v>
      </c>
      <c r="H14" s="6" cm="1">
        <f t="array" ref="H14">_FV(B14,"P/E",TRUE)</f>
        <v>33.558100000000003</v>
      </c>
      <c r="I14" t="str" cm="1">
        <f t="array" ref="I14">_FV(B14,"Currency")</f>
        <v>USD</v>
      </c>
    </row>
    <row r="15" spans="1:9" x14ac:dyDescent="0.35">
      <c r="B15" t="e" vm="43">
        <v>#VALUE!</v>
      </c>
      <c r="D15" s="5" t="str" cm="1">
        <f t="array" ref="D15">_FV(B15,"Ticker symbol",TRUE)</f>
        <v>NXPI</v>
      </c>
      <c r="E15" s="1" cm="1">
        <f t="array" ref="E15">_FV(B15,"Price")</f>
        <v>263.16000000000003</v>
      </c>
      <c r="F15" s="2" cm="1">
        <f t="array" ref="F15">_FV(B15,"Market cap",TRUE)/1000000</f>
        <v>67035.509963999997</v>
      </c>
      <c r="G15" s="3" cm="1">
        <f t="array" ref="G15">_FV(B15,"Shares outstanding",TRUE)/1000000</f>
        <v>254.7329</v>
      </c>
      <c r="H15" s="6" cm="1">
        <f t="array" ref="H15">_FV(B15,"P/E",TRUE)</f>
        <v>23.5197</v>
      </c>
      <c r="I15" t="str" cm="1">
        <f t="array" ref="I15">_FV(B15,"Currency")</f>
        <v>USD</v>
      </c>
    </row>
    <row r="16" spans="1:9" x14ac:dyDescent="0.35">
      <c r="B16" t="e" vm="44">
        <v>#VALUE!</v>
      </c>
      <c r="D16" s="5" t="str" cm="1">
        <f t="array" ref="D16">_FV(B16,"Ticker symbol",TRUE)</f>
        <v>ON</v>
      </c>
      <c r="E16" s="1" cm="1">
        <f t="array" ref="E16">_FV(B16,"Price")</f>
        <v>78.25</v>
      </c>
      <c r="F16" s="2" cm="1">
        <f t="array" ref="F16">_FV(B16,"Market cap",TRUE)/1000000</f>
        <v>33518.864824999997</v>
      </c>
      <c r="G16" s="3" cm="1">
        <f t="array" ref="G16">_FV(B16,"Shares outstanding",TRUE)/1000000</f>
        <v>428.35610000000003</v>
      </c>
      <c r="H16" s="6" cm="1">
        <f t="array" ref="H16">_FV(B16,"P/E",TRUE)</f>
        <v>16.836600000000001</v>
      </c>
      <c r="I16" t="str" cm="1">
        <f t="array" ref="I16">_FV(B16,"Currency")</f>
        <v>USD</v>
      </c>
    </row>
    <row r="17" spans="2:9" x14ac:dyDescent="0.35">
      <c r="B17" t="e" vm="45">
        <v>#VALUE!</v>
      </c>
      <c r="D17" s="5" t="str" cm="1">
        <f t="array" ref="D17">_FV(B17,"Ticker symbol",TRUE)</f>
        <v>STM</v>
      </c>
      <c r="E17" s="1" cm="1">
        <f t="array" ref="E17">_FV(B17,"Price")</f>
        <v>33.76</v>
      </c>
      <c r="F17" s="2" cm="1">
        <f t="array" ref="F17">_FV(B17,"Market cap",TRUE)/1000000</f>
        <v>29991.56</v>
      </c>
      <c r="G17" s="3" cm="1">
        <f t="array" ref="G17">_FV(B17,"Shares outstanding",TRUE)/1000000</f>
        <v>911.28189999999995</v>
      </c>
      <c r="H17" s="6" cm="1">
        <f t="array" ref="H17">_FV(B17,"P/E",TRUE)</f>
        <v>8.3558000000000003</v>
      </c>
      <c r="I17" t="str" cm="1">
        <f t="array" ref="I17">_FV(B17,"Currency")</f>
        <v>USD</v>
      </c>
    </row>
  </sheetData>
  <sortState xmlns:xlrd2="http://schemas.microsoft.com/office/spreadsheetml/2017/richdata2" ref="A3:H17">
    <sortCondition descending="1" ref="F3:F17"/>
  </sortState>
  <conditionalFormatting sqref="H1:H1048576">
    <cfRule type="colorScale" priority="2">
      <colorScale>
        <cfvo type="min"/>
        <cfvo type="percentile" val="50"/>
        <cfvo type="max"/>
        <color rgb="FF63BE7B"/>
        <color rgb="FFFFEB84"/>
        <color rgb="FFF8696B"/>
      </colorScale>
    </cfRule>
  </conditionalFormatting>
  <conditionalFormatting sqref="I2">
    <cfRule type="colorScale" priority="1">
      <colorScale>
        <cfvo type="min"/>
        <cfvo type="percentile" val="50"/>
        <cfvo type="max"/>
        <color rgb="FF63BE7B"/>
        <color rgb="FFFFEB84"/>
        <color rgb="FFF8696B"/>
      </colorScale>
    </cfRule>
  </conditionalFormatting>
  <hyperlinks>
    <hyperlink ref="A1" location="Main!A1" display="Main" xr:uid="{F3FB5C7A-BBAE-4E26-8119-61132CB46E5B}"/>
    <hyperlink ref="D3" r:id="rId1" display="../Company Models CloudSave/NVDA/NVDA.xlsx" xr:uid="{8F1313D3-9526-4BFC-9949-9C38B667ADC8}"/>
    <hyperlink ref="D5" r:id="rId2" display="../Company Models CloudSave/TSM/TSM.xlsx" xr:uid="{95B722D3-9FB4-4CD1-84A2-CCE7151DA659}"/>
    <hyperlink ref="D4" r:id="rId3" display="../Company Models CloudSave/AVGO/AVGO.xlsx" xr:uid="{1DC468E1-6F2B-4A91-AEDC-7D76CA337146}"/>
    <hyperlink ref="D6" r:id="rId4" display="../Company Models CloudSave/ASML/ASML.xlsx" xr:uid="{DC6D837C-91CB-400A-B688-8ED4B69300D7}"/>
    <hyperlink ref="D9" r:id="rId5" display="../Company Models CloudSave/TXN/TXN.xlsx" xr:uid="{05D7D6AA-2ADA-4A4E-9D0F-91032BBE647B}"/>
    <hyperlink ref="D7" r:id="rId6" display="../Company Models CloudSave/AMD/AMD.xlsx" xr:uid="{3CB36059-E95D-453C-A4DD-3B423C6D5AD0}"/>
    <hyperlink ref="D11" r:id="rId7" display="../Company Models CloudSave/ARM/ARM.xlsx" xr:uid="{A2C25528-9CD5-4F83-B780-51D381A54D9E}"/>
    <hyperlink ref="D13" r:id="rId8" display="../Company Models CloudSave/MU/MU.xlsx" xr:uid="{139DE64E-53CF-49BF-ABEB-322ED99652A4}"/>
    <hyperlink ref="D14" r:id="rId9" display="../Company Models CloudSave/LRCX" xr:uid="{383C1BD8-FFEC-4C82-ADCF-2B826F9043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Main</vt:lpstr>
      <vt:lpstr>Electronics-Computers</vt:lpstr>
      <vt:lpstr>Enterprise Cloud</vt:lpstr>
      <vt:lpstr>Networking</vt:lpstr>
      <vt:lpstr>Semiconductors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dc:creator>
  <cp:lastModifiedBy>William Kruta</cp:lastModifiedBy>
  <dcterms:created xsi:type="dcterms:W3CDTF">2015-06-05T18:17:20Z</dcterms:created>
  <dcterms:modified xsi:type="dcterms:W3CDTF">2024-07-31T23:28:45Z</dcterms:modified>
</cp:coreProperties>
</file>