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2wglobal.sharepoint.com/sites/irreporting/Shared Documents/Quarterly reporting 2020/Q1 2020/"/>
    </mc:Choice>
  </mc:AlternateContent>
  <xr:revisionPtr revIDLastSave="0" documentId="8_{A320E600-65AE-422A-A04B-51FE3EC7B4B6}" xr6:coauthVersionLast="43" xr6:coauthVersionMax="43" xr10:uidLastSave="{00000000-0000-0000-0000-000000000000}"/>
  <bookViews>
    <workbookView xWindow="-24405" yWindow="450" windowWidth="21600" windowHeight="12675" tabRatio="746" firstSheet="1" activeTab="5" xr2:uid="{49B73CC9-9777-4DC6-BBE9-F1574BF8266D}"/>
  </bookViews>
  <sheets>
    <sheet name="Consolidated financials" sheetId="1" r:id="rId1"/>
    <sheet name="Ocean segment" sheetId="2" r:id="rId2"/>
    <sheet name="Landbased segment" sheetId="3" r:id="rId3"/>
    <sheet name="Holding segment" sheetId="4" r:id="rId4"/>
    <sheet name="Fleet list" sheetId="14" r:id="rId5"/>
    <sheet name="Debt maturity profile" sheetId="6" r:id="rId6"/>
  </sheets>
  <definedNames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 hidden="1">{#N/A,#N/A,FALSE,"Aging Summary";#N/A,#N/A,FALSE,"Ratio Analysis";#N/A,#N/A,FALSE,"Test 120 Day Accts";#N/A,#N/A,FALSE,"Tickmarks"}</definedName>
    <definedName name="AS2DocOpenMode" hidden="1">"AS2DocumentEdit"</definedName>
    <definedName name="bn" hidden="1">{#N/A,#N/A,FALSE,"Aging Summary";#N/A,#N/A,FALSE,"Ratio Analysis";#N/A,#N/A,FALSE,"Test 120 Day Accts";#N/A,#N/A,FALSE,"Tickmarks"}</definedName>
    <definedName name="d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ud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f" hidden="1">{#N/A,#N/A,FALSE,"Aging Summary";#N/A,#N/A,FALSE,"Ratio Analysis";#N/A,#N/A,FALSE,"Test 120 Day Accts";#N/A,#N/A,FALSE,"Tickmarks"}</definedName>
    <definedName name="findingss" hidden="1">{#N/A,#N/A,FALSE,"Aging Summary";#N/A,#N/A,FALSE,"Ratio Analysis";#N/A,#N/A,FALSE,"Test 120 Day Accts";#N/A,#N/A,FALSE,"Tickmarks"}</definedName>
    <definedName name="interestoverall" hidden="1">{#N/A,#N/A,FALSE,"Aging Summary";#N/A,#N/A,FALSE,"Ratio Analysis";#N/A,#N/A,FALSE,"Test 120 Day Accts";#N/A,#N/A,FALSE,"Tickmarks"}</definedName>
    <definedName name="l" hidden="1">{#N/A,#N/A,FALSE,"Aging Summary";#N/A,#N/A,FALSE,"Ratio Analysis";#N/A,#N/A,FALSE,"Test 120 Day Accts";#N/A,#N/A,FALSE,"Tickmarks"}</definedName>
    <definedName name="_xlnm.Print_Area" localSheetId="0">'Consolidated financials'!$A$1:$J$120</definedName>
    <definedName name="_xlnm.Print_Area" localSheetId="2">'Landbased segment'!$A$1:$J$55</definedName>
    <definedName name="_xlnm.Print_Area" localSheetId="1">'Ocean segment'!$A$1:$J$72</definedName>
    <definedName name="q" hidden="1">{#N/A,#N/A,FALSE,"Aging Summary";#N/A,#N/A,FALSE,"Ratio Analysis";#N/A,#N/A,FALSE,"Test 120 Day Accts";#N/A,#N/A,FALSE,"Tickmarks"}</definedName>
    <definedName name="t" hidden="1">{#N/A,#N/A,FALSE,"Aging Summary";#N/A,#N/A,FALSE,"Ratio Analysis";#N/A,#N/A,FALSE,"Test 120 Day Accts";#N/A,#N/A,FALSE,"Tickmarks"}</definedName>
    <definedName name="TextRefCopyRangeCount" hidden="1">13</definedName>
    <definedName name="v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" hidden="1">{#N/A,#N/A,FALSE,"Aging Summary";#N/A,#N/A,FALSE,"Ratio Analysis";#N/A,#N/A,FALSE,"Test 120 Day Accts";#N/A,#N/A,FALSE,"Tickmarks"}</definedName>
    <definedName name="XRefActiveRow" hidden="1">#REF!</definedName>
    <definedName name="XRefColumnsCount" hidden="1">1</definedName>
    <definedName name="XRefPaste1Row" hidden="1">#REF!</definedName>
    <definedName name="XRefPasteRangeCount" hidden="1">3</definedName>
    <definedName name="ㄱ" hidden="1">{#N/A,#N/A,FALSE,"Aging Summary";#N/A,#N/A,FALSE,"Ratio Analysis";#N/A,#N/A,FALSE,"Test 120 Day Accts";#N/A,#N/A,FALSE,"Tickmarks"}</definedName>
    <definedName name="감가overall" hidden="1">{#N/A,#N/A,FALSE,"Aging Summary";#N/A,#N/A,FALSE,"Ratio Analysis";#N/A,#N/A,FALSE,"Test 120 Day Accts";#N/A,#N/A,FALSE,"Tickmarks"}</definedName>
    <definedName name="ㄴ" hidden="1">{#N/A,#N/A,FALSE,"Aging Summary";#N/A,#N/A,FALSE,"Ratio Analysis";#N/A,#N/A,FALSE,"Test 120 Day Accts";#N/A,#N/A,FALSE,"Tickmarks"}</definedName>
    <definedName name="나" hidden="1">{#N/A,#N/A,FALSE,"Aging Summary";#N/A,#N/A,FALSE,"Ratio Analysis";#N/A,#N/A,FALSE,"Test 120 Day Accts";#N/A,#N/A,FALSE,"Tickmarks"}</definedName>
    <definedName name="ㄷ" hidden="1">{#N/A,#N/A,FALSE,"Aging Summary";#N/A,#N/A,FALSE,"Ratio Analysis";#N/A,#N/A,FALSE,"Test 120 Day Accts";#N/A,#N/A,FALSE,"Tickmarks"}</definedName>
    <definedName name="ㄷㅇ" hidden="1">{#N/A,#N/A,FALSE,"Aging Summary";#N/A,#N/A,FALSE,"Ratio Analysis";#N/A,#N/A,FALSE,"Test 120 Day Accts";#N/A,#N/A,FALSE,"Tickmarks"}</definedName>
    <definedName name="ㄹ" hidden="1">{#N/A,#N/A,FALSE,"Aging Summary";#N/A,#N/A,FALSE,"Ratio Analysis";#N/A,#N/A,FALSE,"Test 120 Day Accts";#N/A,#N/A,FALSE,"Tickmarks"}</definedName>
    <definedName name="ㅁ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ㅂ" hidden="1">{#N/A,#N/A,FALSE,"Aging Summary";#N/A,#N/A,FALSE,"Ratio Analysis";#N/A,#N/A,FALSE,"Test 120 Day Accts";#N/A,#N/A,FALSE,"Tickmarks"}</definedName>
    <definedName name="ㅇ" hidden="1">{#N/A,#N/A,FALSE,"Aging Summary";#N/A,#N/A,FALSE,"Ratio Analysis";#N/A,#N/A,FALSE,"Test 120 Day Accts";#N/A,#N/A,FALSE,"Tickmarks"}</definedName>
    <definedName name="유가증권평가test" hidden="1">{#N/A,#N/A,FALSE,"Aging Summary";#N/A,#N/A,FALSE,"Ratio Analysis";#N/A,#N/A,FALSE,"Test 120 Day Accts";#N/A,#N/A,FALSE,"Tickmarks"}</definedName>
    <definedName name="ㅈ" hidden="1">{#N/A,#N/A,FALSE,"Aging Summary";#N/A,#N/A,FALSE,"Ratio Analysis";#N/A,#N/A,FALSE,"Test 120 Day Accts";#N/A,#N/A,FALSE,"Tickmarks"}</definedName>
    <definedName name="ㅋ" hidden="1">{#N/A,#N/A,FALSE,"Aging Summary";#N/A,#N/A,FALSE,"Ratio Analysis";#N/A,#N/A,FALSE,"Test 120 Day Accts";#N/A,#N/A,FALSE,"Tickmarks"}</definedName>
    <definedName name="ㅍ" hidden="1">{#N/A,#N/A,FALSE,"Aging Summary";#N/A,#N/A,FALSE,"Ratio Analysis";#N/A,#N/A,FALSE,"Test 120 Day Accts";#N/A,#N/A,FALSE,"Tickmarks"}</definedName>
    <definedName name="ㅑ" hidden="1">{#N/A,#N/A,FALSE,"Aging Summary";#N/A,#N/A,FALSE,"Ratio Analysis";#N/A,#N/A,FALSE,"Test 120 Day Accts";#N/A,#N/A,FALSE,"Tickmarks"}</definedName>
    <definedName name="ㅠ" hidden="1">{#N/A,#N/A,FALSE,"Aging Summary";#N/A,#N/A,FALSE,"Ratio Analysis";#N/A,#N/A,FALSE,"Test 120 Day Accts";#N/A,#N/A,FALSE,"Tickmarks"}</definedName>
    <definedName name="ㅡ" hidden="1">{#N/A,#N/A,FALSE,"Aging Summary";#N/A,#N/A,FALSE,"Ratio Analysis";#N/A,#N/A,FALSE,"Test 120 Day Accts";#N/A,#N/A,FALSE,"Tickmarks"}</definedName>
    <definedName name="ㅣ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28" i="1" l="1"/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<sst xmlns="http://schemas.openxmlformats.org/spreadsheetml/2006/main" count="811" uniqueCount="326">
  <si>
    <t>Consolidated statement of profit or loss</t>
  </si>
  <si>
    <t>USD mill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</si>
  <si>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</si>
  <si>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</si>
  <si>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</si>
  <si>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</si>
  <si>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</si>
  <si>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</si>
  <si>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</si>
  <si>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</si>
  <si>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</si>
  <si>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Operating revenue*</t>
  </si>
  <si>
    <t>Operating expenses*</t>
  </si>
  <si>
    <t>Operating profit before depreciation, amortisation and impairment (EBITDA)</t>
  </si>
  <si>
    <t>Other gain/(loss)</t>
  </si>
  <si>
    <t>Depreciation, amortisation and impairment</t>
  </si>
  <si>
    <t>Impairment</t>
  </si>
  <si>
    <t>Operating profit (EBIT)</t>
  </si>
  <si>
    <t>Share of profit/(loss) from joint ventures and associates</t>
  </si>
  <si>
    <t>Loss on previously held equity interest</t>
  </si>
  <si>
    <t>Financial income/(expenses)</t>
  </si>
  <si>
    <t>Profit before tax</t>
  </si>
  <si>
    <t>Tax income/(expense)</t>
  </si>
  <si>
    <t>Profit for the period</t>
  </si>
  <si>
    <t>Profit for the period attributable to:</t>
  </si>
  <si>
    <t>Owners of the parent</t>
  </si>
  <si>
    <t>Non-controlling interests</t>
  </si>
  <si>
    <t>Basic and diluted earnings per share (USD)</t>
  </si>
  <si>
    <t>*No spesification for proforma numbers</t>
  </si>
  <si>
    <t>Adjusted EBITDA</t>
  </si>
  <si>
    <t>IFRS 16 EBITDA effect</t>
  </si>
  <si>
    <t>*Gain/(loss) on sale of assets is moved from Total income to Other operating expenses</t>
  </si>
  <si>
    <t>Balance sheet</t>
  </si>
  <si>
    <t>ASSETS</t>
  </si>
  <si>
    <t>Non current assets</t>
  </si>
  <si>
    <t>Deferred tax assets</t>
  </si>
  <si>
    <t>Goodwill and other intangible assets</t>
  </si>
  <si>
    <t>Vessels and other tangible assets</t>
  </si>
  <si>
    <t>Investments in joint ventures and associates</t>
  </si>
  <si>
    <t>Other non current assets</t>
  </si>
  <si>
    <t>Total non current assets</t>
  </si>
  <si>
    <t>Current assets</t>
  </si>
  <si>
    <t>Bunkers/ luboil</t>
  </si>
  <si>
    <t>Trade receivables</t>
  </si>
  <si>
    <t>Other current assets</t>
  </si>
  <si>
    <t>Cash and cash equivalents</t>
  </si>
  <si>
    <t>Assets held for sale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</si>
  <si>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</si>
  <si>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</si>
  <si>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</si>
  <si>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</si>
  <si>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</si>
  <si>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</si>
  <si>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</si>
  <si>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</si>
  <si>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 current liabilities</t>
  </si>
  <si>
    <t>Pension liabilities</t>
  </si>
  <si>
    <t>Deferred tax liabilities</t>
  </si>
  <si>
    <t>Non current interest-bearing debt</t>
  </si>
  <si>
    <t>Non current provision</t>
  </si>
  <si>
    <t>Other non current liabilities</t>
  </si>
  <si>
    <t>Total non current liabilites</t>
  </si>
  <si>
    <t>Current liabilities</t>
  </si>
  <si>
    <t>Trade payables</t>
  </si>
  <si>
    <t>Current interest-bearing debt</t>
  </si>
  <si>
    <t>Current income tax liabilities</t>
  </si>
  <si>
    <t>Current provision</t>
  </si>
  <si>
    <t>Other current liabilities</t>
  </si>
  <si>
    <t>Total current liabilities</t>
  </si>
  <si>
    <t xml:space="preserve">Total equity and liabilities </t>
  </si>
  <si>
    <t>Cash flow statement</t>
  </si>
  <si>
    <t>Cash flow from operating activities</t>
  </si>
  <si>
    <t>Financial (income)/expenses</t>
  </si>
  <si>
    <t>Share of net income from joint ventures and associates</t>
  </si>
  <si>
    <t>Depreciation and amortisation</t>
  </si>
  <si>
    <t>(Gain)/loss on sale of tangible assets</t>
  </si>
  <si>
    <t>Change in net pension assets/liabilities</t>
  </si>
  <si>
    <t>Change in derivative financial asset</t>
  </si>
  <si>
    <t>Other change in working capital</t>
  </si>
  <si>
    <t>Tax paid (company income tax, witholding tax)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</si>
  <si>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</si>
  <si>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</si>
  <si>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</si>
  <si>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</si>
  <si>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</si>
  <si>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</si>
  <si>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aquired</t>
  </si>
  <si>
    <t>Investments in joint ventures</t>
  </si>
  <si>
    <t>Proceeds from sale of financial investments</t>
  </si>
  <si>
    <t>Investments in financial investments</t>
  </si>
  <si>
    <t>Interest received</t>
  </si>
  <si>
    <t>Cash and cash equivalents, incoming entities merger</t>
  </si>
  <si>
    <t>Changes in other investments</t>
  </si>
  <si>
    <t>Net cash flow provided by/(used in) investing activities</t>
  </si>
  <si>
    <t>Cash flow from financing activities</t>
  </si>
  <si>
    <t>Proceeds from issue of debt</t>
  </si>
  <si>
    <t>Repayment of debt</t>
  </si>
  <si>
    <t>Loan to related party</t>
  </si>
  <si>
    <t>Interest paid including interest derivatives</t>
  </si>
  <si>
    <t>Realised other derivatives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</si>
  <si>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</si>
  <si>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</si>
  <si>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</si>
  <si>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</si>
  <si>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equivalents, excluding restricted cash, at beginning of period</t>
  </si>
  <si>
    <t>Cash and cash equivalents at end of period</t>
  </si>
  <si>
    <t>Ocean segment - P&amp;L</t>
  </si>
  <si>
    <t>Net freight revenue</t>
  </si>
  <si>
    <t>Surchages</t>
  </si>
  <si>
    <t>Other operating revenue</t>
  </si>
  <si>
    <t>Internal operating revenue</t>
  </si>
  <si>
    <t>Total income*</t>
  </si>
  <si>
    <t>Cargo expenses</t>
  </si>
  <si>
    <t>Bunker</t>
  </si>
  <si>
    <t>Other voyage expenses</t>
  </si>
  <si>
    <t>Ship operating expenses</t>
  </si>
  <si>
    <t>Charter expenses</t>
  </si>
  <si>
    <t>Manufacturing costs</t>
  </si>
  <si>
    <t>Other operating expenses*</t>
  </si>
  <si>
    <t>Selling, general and administrative expenses</t>
  </si>
  <si>
    <t>Total operating expenses</t>
  </si>
  <si>
    <t>Depreciation</t>
  </si>
  <si>
    <t>Amortisation</t>
  </si>
  <si>
    <t>Share of profit from joint ventures and associates</t>
  </si>
  <si>
    <t>Ocean segment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</si>
  <si>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</si>
  <si>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</si>
  <si>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</si>
  <si>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</si>
  <si>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</si>
  <si>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</si>
  <si>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</si>
  <si>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</si>
  <si>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</si>
  <si>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</si>
  <si>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</si>
  <si>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</si>
  <si>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</si>
  <si>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</si>
  <si>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</si>
  <si>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</si>
  <si>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</si>
  <si>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Bunker price (USD per ton)</t>
  </si>
  <si>
    <t>Bunker volume (ton)</t>
  </si>
  <si>
    <t>USD / Basket of currency (index)***</t>
  </si>
  <si>
    <t>Number of active days</t>
  </si>
  <si>
    <t>* Vessel recurring costs per day excluding DD, investments etc. for WW Ocean and EUKOR (excluding US flag vessels)</t>
  </si>
  <si>
    <t xml:space="preserve">** TC result per day (excluding SG&amp;A) defined as net freight and surchagerges minus cargo expenses, bunker, other voyage expenses and other operating costs divided by number of active days </t>
  </si>
  <si>
    <t>*** Wallenius Wilhelmsen had in 2017 about USD 650 million net cost exposure in non-USD currencies. The index is weighted as follows; EUR 33%, KRW 23%, JPY 13%, SEK 8%, NOK 8%, CNY 8% and GBP 7%</t>
  </si>
  <si>
    <t>Landbased segment - P&amp;L</t>
  </si>
  <si>
    <t>Landbased segment - result breakdown</t>
  </si>
  <si>
    <t>Solutions Americas (auto)</t>
  </si>
  <si>
    <t>Solutions Americas (H&amp;H)</t>
  </si>
  <si>
    <t>Solutions APAC/EMEA</t>
  </si>
  <si>
    <t>Terminals</t>
  </si>
  <si>
    <t>Other</t>
  </si>
  <si>
    <t>Eliminations</t>
  </si>
  <si>
    <t>Total Income</t>
  </si>
  <si>
    <t>EBITDA</t>
  </si>
  <si>
    <t>Adjustments</t>
  </si>
  <si>
    <t>Holding segment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</si>
  <si>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</si>
  <si>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</si>
  <si>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</si>
  <si>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</si>
  <si>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</si>
  <si>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</si>
  <si>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</si>
  <si>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</si>
  <si>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Lisa</t>
  </si>
  <si>
    <t>LCTC</t>
  </si>
  <si>
    <t>HSHI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</si>
  <si>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</si>
  <si>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</si>
  <si>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</si>
  <si>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</si>
  <si>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</si>
  <si>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</si>
  <si>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</si>
  <si>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</si>
  <si>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</si>
  <si>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PCTC</t>
  </si>
  <si>
    <t>Asian Majesty</t>
  </si>
  <si>
    <t>Asian Parade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</si>
  <si>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</si>
  <si>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</si>
  <si>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</si>
  <si>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</si>
  <si>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</si>
  <si>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</si>
  <si>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</si>
  <si>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</si>
  <si>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Grand Uranus</t>
  </si>
  <si>
    <t>Long T/C</t>
  </si>
  <si>
    <t>Don Quijote</t>
  </si>
  <si>
    <t>DSME</t>
  </si>
  <si>
    <t>Don Pasquale</t>
  </si>
  <si>
    <t>Don Carlos</t>
  </si>
  <si>
    <t>Morning Charlotte</t>
  </si>
  <si>
    <t>Imabari</t>
  </si>
  <si>
    <t>Short T/C</t>
  </si>
  <si>
    <t>Morning Carina</t>
  </si>
  <si>
    <t>Morning Catherine</t>
  </si>
  <si>
    <t>Morning Caroline</t>
  </si>
  <si>
    <t>Morning Cecilie</t>
  </si>
  <si>
    <t>Morning Camilla</t>
  </si>
  <si>
    <t>Morning Celine</t>
  </si>
  <si>
    <t>Morning Cornelia</t>
  </si>
  <si>
    <t>Asian Trust</t>
  </si>
  <si>
    <t>Asian Dynasty</t>
  </si>
  <si>
    <t>Morning Capo</t>
  </si>
  <si>
    <t>Morning Chant</t>
  </si>
  <si>
    <t>Morning Calm</t>
  </si>
  <si>
    <t>Gdynia</t>
  </si>
  <si>
    <t>Morning Crown</t>
  </si>
  <si>
    <t>Crystal Ray</t>
  </si>
  <si>
    <t>Morning Champion</t>
  </si>
  <si>
    <t>Morning Courier</t>
  </si>
  <si>
    <t>Taipan</t>
  </si>
  <si>
    <t>Tarifa</t>
  </si>
  <si>
    <t>Morning Cello</t>
  </si>
  <si>
    <t>Long B/B</t>
  </si>
  <si>
    <t>Morning Cornet</t>
  </si>
  <si>
    <t>Morning Celesta</t>
  </si>
  <si>
    <t>Morning Conductor</t>
  </si>
  <si>
    <t>Morning Composer</t>
  </si>
  <si>
    <t>Morning Carol</t>
  </si>
  <si>
    <t>Morning Chorus</t>
  </si>
  <si>
    <t>Morning Concert</t>
  </si>
  <si>
    <t>Morning Claire</t>
  </si>
  <si>
    <t>Shin Kurushima</t>
  </si>
  <si>
    <t>Morning Clara</t>
  </si>
  <si>
    <t>MHI</t>
  </si>
  <si>
    <t>Grand Pavo</t>
  </si>
  <si>
    <t>Toyohashi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</si>
  <si>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</si>
  <si>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</si>
  <si>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</si>
  <si>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</si>
  <si>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</si>
  <si>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</si>
  <si>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</si>
  <si>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</si>
  <si>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</si>
  <si>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Morning Menad</t>
  </si>
  <si>
    <t>PCC</t>
  </si>
  <si>
    <t>Uljanik</t>
  </si>
  <si>
    <t>Viking Princess</t>
  </si>
  <si>
    <t>Usuki (Hitachi Zosen)</t>
  </si>
  <si>
    <t>Parsifal</t>
  </si>
  <si>
    <t>MK V</t>
  </si>
  <si>
    <t>Salome</t>
  </si>
  <si>
    <t>Tysla</t>
  </si>
  <si>
    <t>Tonsberg</t>
  </si>
  <si>
    <t>Theben</t>
  </si>
  <si>
    <t>HERO</t>
  </si>
  <si>
    <t>Themis</t>
  </si>
  <si>
    <t>Thalatta</t>
  </si>
  <si>
    <t>Thermopylae</t>
  </si>
  <si>
    <t>Titus</t>
  </si>
  <si>
    <t>Xingang</t>
  </si>
  <si>
    <t>Carmen</t>
  </si>
  <si>
    <t>Figaro</t>
  </si>
  <si>
    <t>Tiger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</si>
  <si>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</si>
  <si>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</si>
  <si>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</si>
  <si>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</si>
  <si>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</si>
  <si>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</si>
  <si>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</si>
  <si>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</si>
  <si>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Faust</t>
  </si>
  <si>
    <t>Fedora</t>
  </si>
  <si>
    <t>Fidelio</t>
  </si>
  <si>
    <t>Aniara</t>
  </si>
  <si>
    <t>Oberon</t>
  </si>
  <si>
    <t>Tijuca</t>
  </si>
  <si>
    <t>Tirranna</t>
  </si>
  <si>
    <t>Boheme</t>
  </si>
  <si>
    <t>Mignon</t>
  </si>
  <si>
    <t>Undine</t>
  </si>
  <si>
    <t>Manon</t>
  </si>
  <si>
    <t>Elektra</t>
  </si>
  <si>
    <t>Asian Emperor</t>
  </si>
  <si>
    <t>Asian Vision</t>
  </si>
  <si>
    <t>Talia</t>
  </si>
  <si>
    <t>Tortugas</t>
  </si>
  <si>
    <t>Tombarra</t>
  </si>
  <si>
    <t>Liberty</t>
  </si>
  <si>
    <t>Patriot</t>
  </si>
  <si>
    <t>Otello</t>
  </si>
  <si>
    <t>Tosca</t>
  </si>
  <si>
    <t>Toledo</t>
  </si>
  <si>
    <t>Toronto</t>
  </si>
  <si>
    <t>Torrens</t>
  </si>
  <si>
    <t>Tomar</t>
  </si>
  <si>
    <t>Toreador</t>
  </si>
  <si>
    <t>Torino</t>
  </si>
  <si>
    <t>Toscana</t>
  </si>
  <si>
    <t>Tongala</t>
  </si>
  <si>
    <t>Porgy</t>
  </si>
  <si>
    <t>Bess</t>
  </si>
  <si>
    <t>Grand Ruby</t>
  </si>
  <si>
    <t>Grand Diamond</t>
  </si>
  <si>
    <t>Turandot</t>
  </si>
  <si>
    <t>Don Juan</t>
  </si>
  <si>
    <t>Integrity</t>
  </si>
  <si>
    <t>Hitachi</t>
  </si>
  <si>
    <t>Independence II</t>
  </si>
  <si>
    <t>Resolve</t>
  </si>
  <si>
    <t>Sumitomo</t>
  </si>
  <si>
    <t>Freedom</t>
  </si>
  <si>
    <t>Honor</t>
  </si>
  <si>
    <t>Endurance</t>
  </si>
  <si>
    <t>RO/RO</t>
  </si>
  <si>
    <t>Traviata</t>
  </si>
  <si>
    <t>Date:</t>
  </si>
  <si>
    <t>Debt maturity profile*</t>
  </si>
  <si>
    <t>2024 --&gt;</t>
  </si>
  <si>
    <t>Credit facilities (drawn)</t>
  </si>
  <si>
    <t>Bonds</t>
  </si>
  <si>
    <t>Balloons (bank loans and leases)</t>
  </si>
  <si>
    <t>Installments (bank loans and leases)</t>
  </si>
  <si>
    <t>Total debt</t>
  </si>
  <si>
    <t>*Including leases accounted for as debt following the implementation of IFRS16 from 1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</si>
</sst>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(#,##0\);_-* &quot;-&quot;??_-;_-@_-"/>
    <numFmt numFmtId="166" formatCode="_-[$€-2]* #,##0.00_-;\-[$€-2]* #,##0.00_-;_-[$€-2]* &quot;-&quot;??_-"/>
    <numFmt numFmtId="167" formatCode="0.0\ %"/>
    <numFmt numFmtId="168" formatCode="_-* #,##0.0_-;\(#,##0.0\);_-* &quot;-&quot;??_-;_-@_-"/>
    <numFmt numFmtId="169" formatCode="_-* #,##0.00_-;\(#,##0.00\);_-* &quot;-&quot;??_-;_-@_-"/>
  </numFmts>
  <fonts count="13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8"/>
      <name val="Palatino"/>
      <family val="1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585D6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F3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8" fillId="0" borderId="0" applyFont="0" applyFill="0" applyBorder="0" applyAlignment="0" applyProtection="0">
      <alignment horizontal="right"/>
    </xf>
    <xf numFmtId="166" fontId="10" fillId="0" borderId="0"/>
    <xf numFmtId="164" fontId="10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165" fontId="5" fillId="0" borderId="0" xfId="1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165" fontId="7" fillId="0" borderId="1" xfId="1" applyNumberFormat="1" applyFont="1" applyBorder="1"/>
    <xf numFmtId="0" fontId="7" fillId="0" borderId="0" xfId="0" applyFont="1" applyAlignment="1">
      <alignment wrapText="1"/>
    </xf>
    <xf numFmtId="0" fontId="7" fillId="0" borderId="2" xfId="0" applyFont="1" applyBorder="1" applyAlignment="1">
      <alignment wrapText="1"/>
    </xf>
    <xf numFmtId="165" fontId="7" fillId="0" borderId="2" xfId="1" applyNumberFormat="1" applyFont="1" applyBorder="1"/>
    <xf numFmtId="167" fontId="7" fillId="0" borderId="1" xfId="2" applyNumberFormat="1" applyFont="1" applyBorder="1"/>
    <xf numFmtId="14" fontId="5" fillId="0" borderId="0" xfId="1" applyNumberFormat="1" applyFont="1"/>
    <xf numFmtId="0" fontId="6" fillId="2" borderId="0" xfId="0" applyFont="1" applyFill="1"/>
    <xf numFmtId="0" fontId="3" fillId="2" borderId="0" xfId="0" applyFont="1" applyFill="1"/>
    <xf numFmtId="165" fontId="5" fillId="2" borderId="0" xfId="0" applyNumberFormat="1" applyFont="1" applyFill="1"/>
    <xf numFmtId="165" fontId="7" fillId="2" borderId="1" xfId="0" applyNumberFormat="1" applyFont="1" applyFill="1" applyBorder="1"/>
    <xf numFmtId="165" fontId="7" fillId="2" borderId="2" xfId="0" applyNumberFormat="1" applyFont="1" applyFill="1" applyBorder="1"/>
    <xf numFmtId="0" fontId="5" fillId="2" borderId="0" xfId="0" applyFont="1" applyFill="1"/>
    <xf numFmtId="0" fontId="9" fillId="0" borderId="0" xfId="0" applyFont="1"/>
    <xf numFmtId="167" fontId="7" fillId="2" borderId="1" xfId="2" applyNumberFormat="1" applyFont="1" applyFill="1" applyBorder="1"/>
    <xf numFmtId="168" fontId="7" fillId="2" borderId="1" xfId="0" applyNumberFormat="1" applyFont="1" applyFill="1" applyBorder="1"/>
    <xf numFmtId="168" fontId="7" fillId="0" borderId="1" xfId="1" applyNumberFormat="1" applyFont="1" applyBorder="1"/>
    <xf numFmtId="169" fontId="5" fillId="0" borderId="0" xfId="1" applyNumberFormat="1" applyFont="1"/>
    <xf numFmtId="169" fontId="5" fillId="2" borderId="0" xfId="0" applyNumberFormat="1" applyFont="1" applyFill="1"/>
    <xf numFmtId="165" fontId="0" fillId="0" borderId="0" xfId="0" applyNumberFormat="1"/>
    <xf numFmtId="165" fontId="7" fillId="0" borderId="0" xfId="1" applyNumberFormat="1" applyFont="1" applyBorder="1"/>
    <xf numFmtId="168" fontId="0" fillId="0" borderId="0" xfId="0" applyNumberFormat="1"/>
    <xf numFmtId="0" fontId="0" fillId="0" borderId="0" xfId="0" applyBorder="1"/>
    <xf numFmtId="0" fontId="5" fillId="0" borderId="0" xfId="0" applyFont="1" applyBorder="1" applyAlignment="1"/>
    <xf numFmtId="165" fontId="5" fillId="0" borderId="0" xfId="1" applyNumberFormat="1" applyFont="1" applyBorder="1"/>
    <xf numFmtId="167" fontId="7" fillId="0" borderId="0" xfId="2" applyNumberFormat="1" applyFont="1" applyBorder="1"/>
    <xf numFmtId="0" fontId="6" fillId="0" borderId="0" xfId="0" applyFont="1" applyBorder="1"/>
    <xf numFmtId="165" fontId="0" fillId="0" borderId="0" xfId="0" applyNumberFormat="1" applyBorder="1"/>
    <xf numFmtId="167" fontId="5" fillId="0" borderId="0" xfId="2" applyNumberFormat="1" applyFont="1" applyBorder="1"/>
    <xf numFmtId="168" fontId="7" fillId="0" borderId="0" xfId="1" applyNumberFormat="1" applyFont="1" applyBorder="1"/>
    <xf numFmtId="167" fontId="0" fillId="0" borderId="0" xfId="2" applyNumberFormat="1" applyFont="1" applyBorder="1"/>
    <xf numFmtId="169" fontId="5" fillId="0" borderId="0" xfId="1" applyNumberFormat="1" applyFont="1" applyBorder="1"/>
    <xf numFmtId="0" fontId="0" fillId="0" borderId="0" xfId="0" applyBorder="1" applyAlignment="1">
      <alignment horizontal="right"/>
    </xf>
    <xf numFmtId="165" fontId="11" fillId="0" borderId="0" xfId="0" applyNumberFormat="1" applyFont="1" applyBorder="1"/>
    <xf numFmtId="165" fontId="5" fillId="2" borderId="0" xfId="0" applyNumberFormat="1" applyFont="1" applyFill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0" fontId="12" fillId="0" borderId="0" xfId="0" applyFont="1"/>
    <xf numFmtId="165" fontId="7" fillId="2" borderId="1" xfId="1" applyNumberFormat="1" applyFont="1" applyFill="1" applyBorder="1"/>
    <xf numFmtId="0" fontId="5" fillId="0" borderId="0" xfId="0" applyFont="1" applyFill="1" applyAlignment="1">
      <alignment wrapText="1"/>
    </xf>
    <xf numFmtId="165" fontId="5" fillId="0" borderId="0" xfId="1" applyNumberFormat="1" applyFont="1" applyFill="1"/>
    <xf numFmtId="0" fontId="0" fillId="0" borderId="0" xfId="0" applyFill="1"/>
    <xf numFmtId="0" fontId="7" fillId="0" borderId="1" xfId="0" applyFont="1" applyFill="1" applyBorder="1" applyAlignment="1">
      <alignment wrapText="1"/>
    </xf>
    <xf numFmtId="165" fontId="7" fillId="0" borderId="1" xfId="1" applyNumberFormat="1" applyFont="1" applyFill="1" applyBorder="1"/>
    <xf numFmtId="165" fontId="7" fillId="0" borderId="0" xfId="1" applyNumberFormat="1" applyFont="1"/>
    <xf numFmtId="165" fontId="7" fillId="2" borderId="0" xfId="0" applyNumberFormat="1" applyFont="1" applyFill="1"/>
    <xf numFmtId="0" fontId="11" fillId="0" borderId="0" xfId="0" applyFont="1" applyBorder="1"/>
    <xf numFmtId="0" fontId="11" fillId="0" borderId="0" xfId="0" applyFont="1"/>
    <xf numFmtId="0" fontId="0" fillId="0" borderId="0" xfId="0" applyFill="1" applyBorder="1"/>
    <xf numFmtId="165" fontId="5" fillId="0" borderId="0" xfId="1" applyNumberFormat="1" applyFont="1" applyFill="1" applyBorder="1"/>
    <xf numFmtId="167" fontId="5" fillId="0" borderId="0" xfId="2" applyNumberFormat="1" applyFont="1" applyFill="1" applyBorder="1"/>
    <xf numFmtId="0" fontId="5" fillId="0" borderId="0" xfId="0" applyFont="1" applyFill="1" applyBorder="1" applyAlignment="1"/>
    <xf numFmtId="14" fontId="0" fillId="0" borderId="0" xfId="0" applyNumberFormat="1"/>
    <xf numFmtId="14" fontId="5" fillId="0" borderId="0" xfId="0" applyNumberFormat="1" applyFont="1" applyAlignment="1">
      <alignment wrapText="1"/>
    </xf>
  </cellXfs>
  <cellStyles count="6">
    <cellStyle name="Comma" xfId="1" builtinId="3"/>
    <cellStyle name="Comma 2" xfId="3" xr:uid="{1B0AA1C5-0421-42B1-817B-6DB38D6DCC5F}"/>
    <cellStyle name="Comma 3" xfId="5" xr:uid="{6EFB2950-E974-4118-A549-8F0F9EA21FD8}"/>
    <cellStyle name="Normal" xfId="0" builtinId="0"/>
    <cellStyle name="Normal 10 2" xfId="4" xr:uid="{F01E9F0A-C6EE-4406-A1FC-8E5139FFFA98}"/>
    <cellStyle name="Percent" xfId="2" builtinId="5"/>
  </cellStyles>
  <dxfs count="0"/>
  <tableStyles count="0" defaultTableStyle="TableStyleMedium2" defaultPivotStyle="PivotStyleLight16"/>
  <colors>
    <mruColors>
      <color rgb="FFEFF3FF"/>
      <color rgb="FF595E66"/>
      <color rgb="FF343741"/>
      <color rgb="FFAEA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514350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866A229A-7477-4677-AA89-E6C52884E8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4287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123265</xdr:rowOff>
    </xdr:from>
    <xdr:to>
      <xdr:col>0</xdr:col>
      <xdr:colOff>1806201</xdr:colOff>
      <xdr:row>0</xdr:row>
      <xdr:rowOff>494740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683C267-1BC6-4FC8-B872-E580B1DF1B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2326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1727680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627B73E-9239-4257-87D2-7D16FBF5F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005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89647</xdr:rowOff>
    </xdr:from>
    <xdr:to>
      <xdr:col>0</xdr:col>
      <xdr:colOff>1761378</xdr:colOff>
      <xdr:row>0</xdr:row>
      <xdr:rowOff>454772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26898DB9-7495-4700-8627-2005672F96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7"/>
          <a:ext cx="1657350" cy="365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0</xdr:row>
      <xdr:rowOff>78441</xdr:rowOff>
    </xdr:from>
    <xdr:to>
      <xdr:col>0</xdr:col>
      <xdr:colOff>1748491</xdr:colOff>
      <xdr:row>0</xdr:row>
      <xdr:rowOff>456266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51C2056-0DC7-4293-A555-10E52B20D9D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78441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7E9962E7-4049-4CB8-826D-84EC3F3ECE4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4" name="Picture 3" descr="Wallenius_Willhelmsen_RGB">
          <a:extLst>
            <a:ext uri="{FF2B5EF4-FFF2-40B4-BE49-F238E27FC236}">
              <a16:creationId xmlns:a16="http://schemas.microsoft.com/office/drawing/2014/main" id="{415E619C-F3F2-49AD-80CF-6389864585A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FD6F-0971-4502-B2E3-A2B4069C39EB}">
  <dimension ref="A1:P120"/>
  <sheetViews>
    <sheetView showGridLines="0" zoomScale="80" zoomScaleNormal="80" zoomScaleSheetLayoutView="85" workbookViewId="0">
      <selection activeCell="A51" sqref="A51"/>
    </sheetView>
  </sheetViews>
  <sheetFormatPr defaultRowHeight="12.75"/>
  <cols>
    <col min="1" max="1" width="57.5703125" customWidth="1"/>
    <col min="2" max="2" width="8.85546875" customWidth="1"/>
    <col min="3" max="4" width="9.5703125" customWidth="1"/>
    <col min="5" max="7" width="9.5703125" bestFit="1" customWidth="1"/>
    <col min="8" max="9" width="8.85546875" bestFit="1" customWidth="1"/>
    <col min="11" max="13" width="9.140625" style="33"/>
    <col min="14" max="15" width="9" style="33" bestFit="1" customWidth="1"/>
    <col min="16" max="16" width="8.7109375" style="33"/>
  </cols>
  <sheetData>
    <row r="1" spans="1:16" ht="43.5" customHeight="1"/>
    <row r="3" spans="1:16" ht="23.25">
      <c r="A3" s="5" t="s">
        <v>0</v>
      </c>
      <c r="B3" s="1"/>
      <c r="C3" s="1"/>
      <c r="D3" s="1"/>
      <c r="E3" s="1"/>
      <c r="F3" s="1"/>
      <c r="G3" s="1"/>
      <c r="H3" s="1"/>
      <c r="I3" s="1"/>
      <c r="J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</row>
    <row r="5" spans="1:16" ht="1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8" t="s">
        <v>10</v>
      </c>
    </row>
    <row r="6" spans="1:16" ht="15">
      <c r="A6" s="3"/>
      <c r="B6" s="2"/>
      <c r="C6" s="2"/>
      <c r="D6" s="2"/>
      <c r="E6" s="2"/>
      <c r="F6" s="2"/>
      <c r="G6" s="2"/>
      <c r="H6" s="2"/>
      <c r="I6" s="2"/>
      <c r="J6" s="19"/>
      <c r="L6" s="37"/>
      <c r="M6" s="37"/>
      <c r="N6" s="37"/>
      <c r="O6" s="37"/>
    </row>
    <row r="7" spans="1:16" s="57" customFormat="1" ht="15">
      <c r="A7" s="13" t="s">
        <v>11</v>
      </c>
      <c r="B7" s="54">
        <v>968.45292400000005</v>
      </c>
      <c r="C7" s="54">
        <v>1044.1271939999999</v>
      </c>
      <c r="D7" s="54">
        <v>1030.8329049999998</v>
      </c>
      <c r="E7" s="54">
        <v>1019.7617107492152</v>
      </c>
      <c r="F7" s="54">
        <v>1017.6090453785894</v>
      </c>
      <c r="G7" s="54">
        <v>1004.5415473274519</v>
      </c>
      <c r="H7" s="54">
        <v>954.42449038045061</v>
      </c>
      <c r="I7" s="54">
        <v>932.44830895851442</v>
      </c>
      <c r="J7" s="55">
        <v>833.5001687171</v>
      </c>
      <c r="K7" s="56"/>
      <c r="L7" s="31"/>
      <c r="M7" s="31"/>
      <c r="N7" s="36"/>
      <c r="O7" s="36"/>
      <c r="P7" s="56"/>
    </row>
    <row r="8" spans="1:16" ht="15">
      <c r="A8" s="6"/>
      <c r="B8" s="7"/>
      <c r="C8" s="7"/>
      <c r="D8" s="7"/>
      <c r="E8" s="7"/>
      <c r="F8" s="7"/>
      <c r="G8" s="7"/>
      <c r="H8" s="7"/>
      <c r="I8" s="7"/>
      <c r="J8" s="20"/>
      <c r="N8" s="41"/>
      <c r="O8" s="41"/>
    </row>
    <row r="9" spans="1:16" s="51" customFormat="1" ht="15">
      <c r="A9" s="49" t="s">
        <v>12</v>
      </c>
      <c r="B9" s="50">
        <f>-843.109791-0.0136900000000001</f>
        <v>-843.12348099999997</v>
      </c>
      <c r="C9" s="50">
        <f>-887.641876-0.849711</f>
        <v>-888.49158699999998</v>
      </c>
      <c r="D9" s="50">
        <f>-878.755094-0.00394599999999997</f>
        <v>-878.75904000000003</v>
      </c>
      <c r="E9" s="50">
        <f>-853.949575860756+1.85852825622304</f>
        <v>-852.09104760453295</v>
      </c>
      <c r="F9" s="50">
        <f>-799.268419239322+0.0716531984966095</f>
        <v>-799.19676604082542</v>
      </c>
      <c r="G9" s="50">
        <f>-793.539641422667+0.242761483942682</f>
        <v>-793.29687993872437</v>
      </c>
      <c r="H9" s="50">
        <f>-741.47714114649+0.0823009928337034</f>
        <v>-741.39484015365633</v>
      </c>
      <c r="I9" s="50">
        <f>-769.680611198311-0.868421949026312</f>
        <v>-770.54903314733735</v>
      </c>
      <c r="J9" s="20">
        <v>-703.46849692396063</v>
      </c>
      <c r="K9" s="58"/>
      <c r="L9" s="59"/>
      <c r="M9" s="59"/>
      <c r="N9" s="60"/>
      <c r="O9" s="60"/>
      <c r="P9" s="61"/>
    </row>
    <row r="10" spans="1:16" ht="30">
      <c r="A10" s="11" t="s">
        <v>13</v>
      </c>
      <c r="B10" s="12">
        <v>125.34322799999995</v>
      </c>
      <c r="C10" s="12">
        <v>156.02862800000003</v>
      </c>
      <c r="D10" s="12">
        <v>152.07386499999961</v>
      </c>
      <c r="E10" s="12">
        <v>167.67066314468195</v>
      </c>
      <c r="F10" s="12">
        <v>218.41227933776349</v>
      </c>
      <c r="G10" s="12">
        <v>211.24466738872741</v>
      </c>
      <c r="H10" s="12">
        <v>213.02965022679439</v>
      </c>
      <c r="I10" s="12">
        <v>161.89927581117729</v>
      </c>
      <c r="J10" s="21">
        <v>130.03167179313937</v>
      </c>
      <c r="L10" s="31"/>
      <c r="M10" s="31"/>
      <c r="N10" s="36"/>
      <c r="O10" s="36"/>
      <c r="P10" s="31"/>
    </row>
    <row r="11" spans="1:16" ht="15">
      <c r="A11" s="6" t="s">
        <v>14</v>
      </c>
      <c r="B11" s="7">
        <v>-40.412894056888099</v>
      </c>
      <c r="C11" s="7">
        <v>1.78055227534806</v>
      </c>
      <c r="D11" s="7">
        <v>-9.26317365743229</v>
      </c>
      <c r="E11" s="7">
        <v>36.25</v>
      </c>
      <c r="F11" s="7">
        <v>-1.6E-2</v>
      </c>
      <c r="G11" s="7">
        <v>0.74384600000000001</v>
      </c>
      <c r="H11" s="7">
        <v>2.004</v>
      </c>
      <c r="I11" s="7">
        <v>48.566000000000003</v>
      </c>
      <c r="J11" s="20">
        <v>-60.621000000000002</v>
      </c>
      <c r="L11" s="35"/>
      <c r="M11" s="35"/>
      <c r="N11" s="39"/>
      <c r="O11" s="39"/>
    </row>
    <row r="12" spans="1:16" ht="15">
      <c r="A12" s="6" t="s">
        <v>15</v>
      </c>
      <c r="B12" s="7">
        <v>-84.623030999999997</v>
      </c>
      <c r="C12" s="7">
        <v>-85.633268000000015</v>
      </c>
      <c r="D12" s="7">
        <v>-86.862187000000006</v>
      </c>
      <c r="E12" s="7">
        <v>-88.092614501772772</v>
      </c>
      <c r="F12" s="7">
        <v>-123.13492537697292</v>
      </c>
      <c r="G12" s="7">
        <v>-123.96956686997929</v>
      </c>
      <c r="H12" s="7">
        <v>-121.40180987648642</v>
      </c>
      <c r="I12" s="7">
        <v>-129.81209682028609</v>
      </c>
      <c r="J12" s="20">
        <v>-116.64952659808679</v>
      </c>
      <c r="L12" s="35"/>
      <c r="M12" s="35"/>
      <c r="N12" s="39"/>
      <c r="O12" s="39"/>
    </row>
    <row r="13" spans="1:16" ht="15">
      <c r="A13" s="6" t="s">
        <v>16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-9.0876870927580195E-4</v>
      </c>
      <c r="H13" s="7">
        <v>9.0876870927580195E-4</v>
      </c>
      <c r="I13" s="7">
        <v>0</v>
      </c>
      <c r="J13" s="20">
        <v>-84.4</v>
      </c>
      <c r="L13" s="35"/>
      <c r="M13" s="35"/>
      <c r="N13" s="39"/>
      <c r="O13" s="39"/>
    </row>
    <row r="14" spans="1:16" ht="15">
      <c r="A14" s="11" t="s">
        <v>17</v>
      </c>
      <c r="B14" s="12">
        <v>0.39115604996108289</v>
      </c>
      <c r="C14" s="12">
        <v>72.09205916849875</v>
      </c>
      <c r="D14" s="12">
        <v>55.948504342567333</v>
      </c>
      <c r="E14" s="12">
        <v>115.82804864290918</v>
      </c>
      <c r="F14" s="12">
        <v>95.261353960790586</v>
      </c>
      <c r="G14" s="12">
        <v>88.018037750038829</v>
      </c>
      <c r="H14" s="12">
        <v>93.632749119017234</v>
      </c>
      <c r="I14" s="12">
        <v>80.653178990891206</v>
      </c>
      <c r="J14" s="21">
        <v>-131.63885480494744</v>
      </c>
      <c r="L14" s="31"/>
      <c r="M14" s="31"/>
      <c r="N14" s="36"/>
      <c r="O14" s="36"/>
    </row>
    <row r="15" spans="1:16" ht="15">
      <c r="A15" s="6" t="s">
        <v>18</v>
      </c>
      <c r="B15" s="7">
        <v>0.57846299999999995</v>
      </c>
      <c r="C15" s="7">
        <v>0.34257199999999999</v>
      </c>
      <c r="D15" s="7">
        <v>0.437025</v>
      </c>
      <c r="E15" s="7">
        <v>0.71984050153769019</v>
      </c>
      <c r="F15" s="7">
        <v>-5.05852830560743E-2</v>
      </c>
      <c r="G15" s="7">
        <v>0.33256065559264425</v>
      </c>
      <c r="H15" s="7">
        <v>0.155210709669239</v>
      </c>
      <c r="I15" s="7">
        <v>0.65126334809448094</v>
      </c>
      <c r="J15" s="20">
        <v>0.12774071608622301</v>
      </c>
      <c r="L15" s="35"/>
      <c r="M15" s="35"/>
      <c r="N15" s="39"/>
      <c r="O15" s="39"/>
    </row>
    <row r="16" spans="1:16" ht="15">
      <c r="A16" s="6" t="s">
        <v>19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20">
        <v>0</v>
      </c>
      <c r="L16" s="35"/>
      <c r="M16" s="35"/>
      <c r="N16" s="39"/>
      <c r="O16" s="39"/>
    </row>
    <row r="17" spans="1:15" ht="15">
      <c r="A17" s="6" t="s">
        <v>20</v>
      </c>
      <c r="B17" s="7">
        <v>-6.0434450000000002</v>
      </c>
      <c r="C17" s="7">
        <v>-45.367103000000007</v>
      </c>
      <c r="D17" s="7">
        <v>-34.431663999999998</v>
      </c>
      <c r="E17" s="7">
        <v>-82.683569999664684</v>
      </c>
      <c r="F17" s="7">
        <v>-70.256534366813611</v>
      </c>
      <c r="G17" s="7">
        <v>-82.836962572938944</v>
      </c>
      <c r="H17" s="7">
        <v>-71.876212247385254</v>
      </c>
      <c r="I17" s="7">
        <v>-21.5525709859735</v>
      </c>
      <c r="J17" s="20">
        <v>-153.12857398010527</v>
      </c>
      <c r="L17" s="35"/>
      <c r="M17" s="35"/>
      <c r="N17" s="39"/>
      <c r="O17" s="39"/>
    </row>
    <row r="18" spans="1:15" ht="15">
      <c r="A18" s="11" t="s">
        <v>21</v>
      </c>
      <c r="B18" s="12">
        <v>-5.0738259500389171</v>
      </c>
      <c r="C18" s="12">
        <v>27.06752816849874</v>
      </c>
      <c r="D18" s="12">
        <v>21.953865342567333</v>
      </c>
      <c r="E18" s="12">
        <v>33.864319144782172</v>
      </c>
      <c r="F18" s="12">
        <v>24.954234310920896</v>
      </c>
      <c r="G18" s="12">
        <v>5.513635832692529</v>
      </c>
      <c r="H18" s="12">
        <v>21.911747581301213</v>
      </c>
      <c r="I18" s="12">
        <v>59.751871353012213</v>
      </c>
      <c r="J18" s="21">
        <v>-284.63968806896651</v>
      </c>
      <c r="L18" s="31"/>
      <c r="M18" s="31"/>
      <c r="N18" s="36"/>
      <c r="O18" s="36"/>
    </row>
    <row r="19" spans="1:15" ht="15">
      <c r="A19" s="6" t="s">
        <v>22</v>
      </c>
      <c r="B19" s="7">
        <v>-25.243347</v>
      </c>
      <c r="C19" s="7">
        <v>-4.0372419999999991</v>
      </c>
      <c r="D19" s="7">
        <v>-1.3060040000000015</v>
      </c>
      <c r="E19" s="7">
        <v>10.823638901787598</v>
      </c>
      <c r="F19" s="7">
        <v>-2.6721072986157401</v>
      </c>
      <c r="G19" s="7">
        <v>-2.6051480548279402</v>
      </c>
      <c r="H19" s="7">
        <v>13.954243315429249</v>
      </c>
      <c r="I19" s="7">
        <v>-18.638478995830098</v>
      </c>
      <c r="J19" s="20">
        <v>0.112525906955314</v>
      </c>
      <c r="L19" s="35"/>
      <c r="M19" s="35"/>
      <c r="N19" s="39"/>
      <c r="O19" s="39"/>
    </row>
    <row r="20" spans="1:15" ht="15">
      <c r="A20" s="11" t="s">
        <v>23</v>
      </c>
      <c r="B20" s="12">
        <v>-30.317172950038916</v>
      </c>
      <c r="C20" s="12">
        <v>23.030286168498741</v>
      </c>
      <c r="D20" s="12">
        <v>20.647861342567332</v>
      </c>
      <c r="E20" s="12">
        <v>44.687958046569769</v>
      </c>
      <c r="F20" s="12">
        <v>22.282127012305157</v>
      </c>
      <c r="G20" s="12">
        <v>2.9084877778645888</v>
      </c>
      <c r="H20" s="12">
        <v>35.865990896730466</v>
      </c>
      <c r="I20" s="12">
        <v>41.11339235718215</v>
      </c>
      <c r="J20" s="21">
        <v>-284.52716216201117</v>
      </c>
      <c r="L20" s="31"/>
      <c r="M20" s="31"/>
      <c r="N20" s="36"/>
      <c r="O20" s="36"/>
    </row>
    <row r="21" spans="1:15" ht="15">
      <c r="A21" s="6"/>
      <c r="B21" s="7"/>
      <c r="C21" s="7"/>
      <c r="D21" s="7"/>
      <c r="E21" s="7"/>
      <c r="F21" s="7"/>
      <c r="G21" s="7"/>
      <c r="H21" s="7"/>
      <c r="I21" s="7"/>
      <c r="J21" s="20"/>
    </row>
    <row r="22" spans="1:15" ht="15">
      <c r="A22" s="13" t="s">
        <v>24</v>
      </c>
      <c r="B22" s="7"/>
      <c r="C22" s="7"/>
      <c r="D22" s="7"/>
      <c r="E22" s="7"/>
      <c r="F22" s="7"/>
      <c r="G22" s="7"/>
      <c r="H22" s="7"/>
      <c r="I22" s="7"/>
      <c r="J22" s="20"/>
    </row>
    <row r="23" spans="1:15" ht="15">
      <c r="A23" s="6" t="s">
        <v>25</v>
      </c>
      <c r="B23" s="7">
        <v>-30.438127456888139</v>
      </c>
      <c r="C23" s="7">
        <v>18.76629707534806</v>
      </c>
      <c r="D23" s="7">
        <v>20.518082542567711</v>
      </c>
      <c r="E23" s="7">
        <v>43.053463989266199</v>
      </c>
      <c r="F23" s="7">
        <v>19.715343171286801</v>
      </c>
      <c r="G23" s="7">
        <v>-1.2671051489312994</v>
      </c>
      <c r="H23" s="7">
        <v>32.749867407411095</v>
      </c>
      <c r="I23" s="7">
        <v>41.371744640812004</v>
      </c>
      <c r="J23" s="20">
        <v>-275.90638921237303</v>
      </c>
    </row>
    <row r="24" spans="1:15" ht="15">
      <c r="A24" s="6" t="s">
        <v>26</v>
      </c>
      <c r="B24" s="7"/>
      <c r="C24" s="7">
        <v>4.3478421999999997</v>
      </c>
      <c r="D24" s="7">
        <v>-0.13</v>
      </c>
      <c r="E24" s="7">
        <v>1.6344940572952902</v>
      </c>
      <c r="F24" s="7">
        <v>2.5667838410189603</v>
      </c>
      <c r="G24" s="7">
        <v>4.1755929267993999</v>
      </c>
      <c r="H24" s="7">
        <v>3.1161204893210588</v>
      </c>
      <c r="I24" s="7">
        <v>-0.2583522836277698</v>
      </c>
      <c r="J24" s="20">
        <v>-8.6207729496353398</v>
      </c>
    </row>
    <row r="25" spans="1:15" ht="15">
      <c r="A25" s="6" t="s">
        <v>27</v>
      </c>
      <c r="B25" s="28">
        <v>-7.1939901247118368E-2</v>
      </c>
      <c r="C25" s="28">
        <v>4.4353765200792955E-2</v>
      </c>
      <c r="D25" s="28">
        <v>4.8494074873141071E-2</v>
      </c>
      <c r="E25" s="28">
        <v>0.101755995079562</v>
      </c>
      <c r="F25" s="28">
        <v>4.6596816535586734E-2</v>
      </c>
      <c r="G25" s="28">
        <v>-2.9947775011108461E-3</v>
      </c>
      <c r="H25" s="28">
        <v>7.7403652063760819E-2</v>
      </c>
      <c r="I25" s="28">
        <v>9.7781285267845311E-2</v>
      </c>
      <c r="J25" s="29">
        <v>-0.65209919439033592</v>
      </c>
      <c r="L25" s="42"/>
      <c r="M25" s="42"/>
      <c r="N25" s="39"/>
      <c r="O25" s="39"/>
    </row>
    <row r="26" spans="1:15" ht="15">
      <c r="A26" s="6" t="s">
        <v>28</v>
      </c>
      <c r="B26" s="7"/>
      <c r="C26" s="7"/>
      <c r="D26" s="7"/>
      <c r="E26" s="7"/>
      <c r="F26" s="7"/>
      <c r="G26" s="7"/>
      <c r="H26" s="7"/>
      <c r="I26" s="7"/>
      <c r="J26" s="20"/>
    </row>
    <row r="27" spans="1:15" ht="15">
      <c r="A27" s="6"/>
      <c r="B27" s="7"/>
      <c r="C27" s="7"/>
      <c r="D27" s="7"/>
      <c r="E27" s="7"/>
      <c r="F27" s="7"/>
      <c r="G27" s="7"/>
      <c r="H27" s="7"/>
      <c r="I27" s="7"/>
      <c r="J27" s="20"/>
      <c r="L27" s="37"/>
      <c r="M27" s="37"/>
      <c r="N27" s="34"/>
      <c r="O27" s="34"/>
    </row>
    <row r="28" spans="1:15" ht="15">
      <c r="A28" s="11" t="s">
        <v>29</v>
      </c>
      <c r="B28" s="12">
        <v>127.93622799999996</v>
      </c>
      <c r="C28" s="12">
        <v>158.53454749254072</v>
      </c>
      <c r="D28" s="12">
        <v>152.07386499999961</v>
      </c>
      <c r="E28" s="12">
        <v>167.67066314468195</v>
      </c>
      <c r="F28" s="12">
        <v>218.41227933776349</v>
      </c>
      <c r="G28" s="12">
        <v>211.24466738872707</v>
      </c>
      <c r="H28" s="12">
        <v>213.02965022679439</v>
      </c>
      <c r="I28" s="12">
        <v>194.2512758111767</v>
      </c>
      <c r="J28" s="21">
        <f>J10</f>
        <v>130.03167179313937</v>
      </c>
      <c r="L28" s="40"/>
      <c r="M28" s="31"/>
      <c r="N28" s="36"/>
      <c r="O28" s="36"/>
    </row>
    <row r="29" spans="1:15" ht="15">
      <c r="A29" s="14" t="s">
        <v>30</v>
      </c>
      <c r="B29" s="15"/>
      <c r="C29" s="15"/>
      <c r="D29" s="15"/>
      <c r="E29" s="15"/>
      <c r="F29" s="15">
        <v>42</v>
      </c>
      <c r="G29" s="15">
        <v>41.509313090761601</v>
      </c>
      <c r="H29" s="15">
        <v>41</v>
      </c>
      <c r="I29" s="15">
        <v>40.692479752041002</v>
      </c>
      <c r="J29" s="22"/>
      <c r="L29" s="43"/>
    </row>
    <row r="30" spans="1:15" ht="15">
      <c r="A30" t="s">
        <v>31</v>
      </c>
      <c r="B30" s="2"/>
      <c r="C30" s="2"/>
      <c r="D30" s="2"/>
      <c r="E30" s="2"/>
      <c r="F30" s="2"/>
      <c r="G30" s="2"/>
      <c r="H30" s="2"/>
      <c r="I30" s="2"/>
      <c r="J30" s="2"/>
      <c r="M30" s="38"/>
      <c r="O30" s="38"/>
    </row>
    <row r="31" spans="1:15" ht="23.25">
      <c r="A31" s="4" t="s">
        <v>32</v>
      </c>
      <c r="B31" s="2"/>
      <c r="C31" s="2"/>
      <c r="D31" s="2"/>
      <c r="E31" s="2"/>
      <c r="F31" s="2"/>
      <c r="G31" s="2"/>
      <c r="H31" s="2"/>
      <c r="I31" s="2"/>
      <c r="J31" s="2"/>
    </row>
    <row r="32" spans="1:15" ht="15">
      <c r="A32" s="3"/>
      <c r="B32" s="2"/>
      <c r="C32" s="2"/>
      <c r="D32" s="2"/>
      <c r="E32" s="2"/>
      <c r="F32" s="2"/>
      <c r="G32" s="2"/>
      <c r="H32" s="2"/>
      <c r="I32" s="2"/>
      <c r="J32" s="2"/>
    </row>
    <row r="33" spans="1:11" ht="15">
      <c r="A33" s="9" t="s">
        <v>1</v>
      </c>
      <c r="B33" s="10" t="s">
        <v>2</v>
      </c>
      <c r="C33" s="10" t="s">
        <v>3</v>
      </c>
      <c r="D33" s="10" t="s">
        <v>4</v>
      </c>
      <c r="E33" s="10" t="s">
        <v>5</v>
      </c>
      <c r="F33" s="10" t="s">
        <v>6</v>
      </c>
      <c r="G33" s="10" t="s">
        <v>7</v>
      </c>
      <c r="H33" s="10" t="s">
        <v>8</v>
      </c>
      <c r="I33" s="10" t="s">
        <v>9</v>
      </c>
      <c r="J33" s="18" t="s">
        <v>10</v>
      </c>
    </row>
    <row r="34" spans="1:11" ht="15">
      <c r="A34" s="3"/>
      <c r="B34" s="2"/>
      <c r="C34" s="2"/>
      <c r="D34" s="2"/>
      <c r="E34" s="2"/>
      <c r="F34" s="2"/>
      <c r="G34" s="2"/>
      <c r="H34" s="2"/>
      <c r="I34" s="2"/>
      <c r="J34" s="19"/>
    </row>
    <row r="35" spans="1:11" ht="15">
      <c r="A35" s="13" t="s">
        <v>33</v>
      </c>
      <c r="B35" s="8"/>
      <c r="C35" s="8"/>
      <c r="D35" s="8"/>
      <c r="E35" s="8"/>
      <c r="F35" s="8"/>
      <c r="G35" s="8"/>
      <c r="H35" s="8"/>
      <c r="I35" s="8"/>
      <c r="J35" s="23"/>
    </row>
    <row r="36" spans="1:11" ht="15">
      <c r="A36" s="13" t="s">
        <v>34</v>
      </c>
      <c r="B36" s="7"/>
      <c r="C36" s="7"/>
      <c r="D36" s="7"/>
      <c r="E36" s="7"/>
      <c r="F36" s="7"/>
      <c r="G36" s="7"/>
      <c r="H36" s="7"/>
      <c r="I36" s="7"/>
      <c r="J36" s="20"/>
    </row>
    <row r="37" spans="1:11" ht="15">
      <c r="A37" s="6" t="s">
        <v>35</v>
      </c>
      <c r="B37" s="7">
        <v>91.401545999999996</v>
      </c>
      <c r="C37" s="7">
        <v>90.753478000000001</v>
      </c>
      <c r="D37" s="7">
        <v>91.038178000000002</v>
      </c>
      <c r="E37" s="7">
        <v>105.17640745478801</v>
      </c>
      <c r="F37" s="7">
        <v>112.36228854322501</v>
      </c>
      <c r="G37" s="7">
        <v>113.72004838533201</v>
      </c>
      <c r="H37" s="7">
        <v>104.97207757987199</v>
      </c>
      <c r="I37" s="7">
        <v>91.692629953597205</v>
      </c>
      <c r="J37" s="20">
        <v>76.663224930621794</v>
      </c>
    </row>
    <row r="38" spans="1:11" ht="15">
      <c r="A38" s="6" t="s">
        <v>36</v>
      </c>
      <c r="B38" s="7">
        <v>710.53012522876645</v>
      </c>
      <c r="C38" s="7">
        <v>694.61857322876642</v>
      </c>
      <c r="D38" s="7">
        <v>726.6371782287664</v>
      </c>
      <c r="E38" s="7">
        <v>711.11345774261611</v>
      </c>
      <c r="F38" s="7">
        <v>692.99327508517752</v>
      </c>
      <c r="G38" s="7">
        <v>679.17263081519559</v>
      </c>
      <c r="H38" s="7">
        <v>664.77682609255385</v>
      </c>
      <c r="I38" s="7">
        <v>651.70816180685904</v>
      </c>
      <c r="J38" s="20">
        <v>602.17584730252975</v>
      </c>
    </row>
    <row r="39" spans="1:11" ht="15">
      <c r="A39" s="6" t="s">
        <v>37</v>
      </c>
      <c r="B39" s="7">
        <v>5335.8903651000001</v>
      </c>
      <c r="C39" s="7">
        <v>5316.4414730999988</v>
      </c>
      <c r="D39" s="7">
        <v>5265.0870780999985</v>
      </c>
      <c r="E39" s="7">
        <v>5224.5371982732386</v>
      </c>
      <c r="F39" s="7">
        <v>5991.1889542907738</v>
      </c>
      <c r="G39" s="7">
        <v>5955.1014750217309</v>
      </c>
      <c r="H39" s="7">
        <v>5854.3971966010504</v>
      </c>
      <c r="I39" s="7">
        <v>5806.3687919852955</v>
      </c>
      <c r="J39" s="20">
        <v>5655.4443372502974</v>
      </c>
    </row>
    <row r="40" spans="1:11" ht="15">
      <c r="A40" s="6" t="s">
        <v>38</v>
      </c>
      <c r="B40" s="7">
        <v>3.0548069999999998</v>
      </c>
      <c r="C40" s="7">
        <v>2.6515590000000002</v>
      </c>
      <c r="D40" s="7">
        <v>1.7604219999999999</v>
      </c>
      <c r="E40" s="7">
        <v>1.6553624543954299</v>
      </c>
      <c r="F40" s="7">
        <v>1.5353466284719199</v>
      </c>
      <c r="G40" s="7">
        <v>1.6467580920676601</v>
      </c>
      <c r="H40" s="7">
        <v>1.6682686487946801</v>
      </c>
      <c r="I40" s="7">
        <v>1.3628689057244401</v>
      </c>
      <c r="J40" s="20">
        <v>7.0861817436005561</v>
      </c>
    </row>
    <row r="41" spans="1:11" ht="15">
      <c r="A41" s="6" t="s">
        <v>39</v>
      </c>
      <c r="B41" s="7">
        <v>159.59724000768392</v>
      </c>
      <c r="C41" s="7">
        <v>142.222238283032</v>
      </c>
      <c r="D41" s="7">
        <v>136.42757362559971</v>
      </c>
      <c r="E41" s="7">
        <v>161.94146267753058</v>
      </c>
      <c r="F41" s="7">
        <v>149.87328520028888</v>
      </c>
      <c r="G41" s="7">
        <v>150.17710783011728</v>
      </c>
      <c r="H41" s="7">
        <v>152.77881623122624</v>
      </c>
      <c r="I41" s="7">
        <v>196.2760961128503</v>
      </c>
      <c r="J41" s="20">
        <v>134.7498645941929</v>
      </c>
    </row>
    <row r="42" spans="1:11" ht="15">
      <c r="A42" s="11" t="s">
        <v>40</v>
      </c>
      <c r="B42" s="12">
        <v>6300.4740833364503</v>
      </c>
      <c r="C42" s="12">
        <v>6246.6873216117983</v>
      </c>
      <c r="D42" s="12">
        <v>6220.950429954366</v>
      </c>
      <c r="E42" s="12">
        <v>6204.4238886025705</v>
      </c>
      <c r="F42" s="12">
        <v>6947.9531497479375</v>
      </c>
      <c r="G42" s="12">
        <v>6899.8180201444438</v>
      </c>
      <c r="H42" s="12">
        <v>6778.593185153497</v>
      </c>
      <c r="I42" s="12">
        <v>6747.408548764327</v>
      </c>
      <c r="J42" s="21">
        <v>6476.1194558212428</v>
      </c>
    </row>
    <row r="43" spans="1:11" ht="15">
      <c r="A43" s="6"/>
      <c r="B43" s="7"/>
      <c r="C43" s="7"/>
      <c r="D43" s="7"/>
      <c r="E43" s="7"/>
      <c r="F43" s="7"/>
      <c r="G43" s="7"/>
      <c r="H43" s="7"/>
      <c r="I43" s="7"/>
      <c r="J43" s="20"/>
    </row>
    <row r="44" spans="1:11" ht="15">
      <c r="A44" s="13" t="s">
        <v>41</v>
      </c>
      <c r="B44" s="7"/>
      <c r="C44" s="7"/>
      <c r="D44" s="7"/>
      <c r="E44" s="7"/>
      <c r="F44" s="7"/>
      <c r="G44" s="7"/>
      <c r="H44" s="7"/>
      <c r="I44" s="7"/>
      <c r="J44" s="20"/>
    </row>
    <row r="45" spans="1:11" ht="15">
      <c r="A45" s="6" t="s">
        <v>42</v>
      </c>
      <c r="B45" s="7">
        <v>117.133606</v>
      </c>
      <c r="C45" s="7">
        <v>123.78025500000001</v>
      </c>
      <c r="D45" s="7">
        <v>111.137879</v>
      </c>
      <c r="E45" s="7">
        <v>106.55683275862305</v>
      </c>
      <c r="F45" s="7">
        <v>77.935135102204256</v>
      </c>
      <c r="G45" s="7">
        <v>92.670637987183795</v>
      </c>
      <c r="H45" s="7">
        <v>82.593790567342111</v>
      </c>
      <c r="I45" s="7">
        <v>107.93726891245342</v>
      </c>
      <c r="J45" s="20">
        <v>109.331262658982</v>
      </c>
      <c r="K45" s="38"/>
    </row>
    <row r="46" spans="1:11" ht="15">
      <c r="A46" s="6" t="s">
        <v>43</v>
      </c>
      <c r="B46" s="7">
        <v>502.63340099999994</v>
      </c>
      <c r="C46" s="7">
        <v>499.23779799999994</v>
      </c>
      <c r="D46" s="7">
        <v>474.29829999999998</v>
      </c>
      <c r="E46" s="7">
        <v>489.40790334949799</v>
      </c>
      <c r="F46" s="7">
        <v>543.95774082307832</v>
      </c>
      <c r="G46" s="7">
        <v>533.88806477516596</v>
      </c>
      <c r="H46" s="7">
        <v>481.55760673845492</v>
      </c>
      <c r="I46" s="7">
        <v>419.8661078405936</v>
      </c>
      <c r="J46" s="20">
        <v>368.45372837220384</v>
      </c>
      <c r="K46" s="38"/>
    </row>
    <row r="47" spans="1:11" ht="15">
      <c r="A47" s="6" t="s">
        <v>44</v>
      </c>
      <c r="B47" s="7">
        <v>141.09968599999999</v>
      </c>
      <c r="C47" s="7">
        <v>132.31159099999999</v>
      </c>
      <c r="D47" s="7">
        <v>113.39237800000001</v>
      </c>
      <c r="E47" s="7">
        <v>129.72592859699478</v>
      </c>
      <c r="F47" s="7">
        <v>154.78920401365056</v>
      </c>
      <c r="G47" s="7">
        <v>128.70556075193184</v>
      </c>
      <c r="H47" s="7">
        <v>160.00927739383937</v>
      </c>
      <c r="I47" s="7">
        <v>122.5443177536859</v>
      </c>
      <c r="J47" s="20">
        <v>170.87756435409713</v>
      </c>
      <c r="K47" s="38"/>
    </row>
    <row r="48" spans="1:11" ht="15">
      <c r="A48" s="6" t="s">
        <v>45</v>
      </c>
      <c r="B48" s="7">
        <v>648.86175400000002</v>
      </c>
      <c r="C48" s="7">
        <v>516.6412489999999</v>
      </c>
      <c r="D48" s="7">
        <v>545.390488</v>
      </c>
      <c r="E48" s="7">
        <v>483.76223364384902</v>
      </c>
      <c r="F48" s="7">
        <v>554.87972614585999</v>
      </c>
      <c r="G48" s="7">
        <v>486.85295983683841</v>
      </c>
      <c r="H48" s="7">
        <v>512.64957392944177</v>
      </c>
      <c r="I48" s="7">
        <v>398.08355416486603</v>
      </c>
      <c r="J48" s="20">
        <v>450.97177046720867</v>
      </c>
    </row>
    <row r="49" spans="1:11" ht="15">
      <c r="A49" s="6" t="s">
        <v>46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0">
        <v>10.528495999999999</v>
      </c>
    </row>
    <row r="50" spans="1:11" ht="15">
      <c r="A50" s="11" t="s">
        <v>47</v>
      </c>
      <c r="B50" s="12">
        <v>1409.9012010000001</v>
      </c>
      <c r="C50" s="12">
        <v>1272.1436469999999</v>
      </c>
      <c r="D50" s="12">
        <v>1244.391799</v>
      </c>
      <c r="E50" s="12">
        <v>1209.6256523489699</v>
      </c>
      <c r="F50" s="12">
        <v>1331.5618060847933</v>
      </c>
      <c r="G50" s="12">
        <v>1242.1172233511199</v>
      </c>
      <c r="H50" s="12">
        <v>1236.8102486290782</v>
      </c>
      <c r="I50" s="12">
        <v>1048.431248671599</v>
      </c>
      <c r="J50" s="21">
        <v>1110.1628218524916</v>
      </c>
      <c r="K50" s="44"/>
    </row>
    <row r="51" spans="1:11" ht="15">
      <c r="A51" s="11" t="s">
        <v>48</v>
      </c>
      <c r="B51" s="12">
        <v>7710.3752843364509</v>
      </c>
      <c r="C51" s="12">
        <v>7518.8309686117982</v>
      </c>
      <c r="D51" s="12">
        <v>7465.342228954366</v>
      </c>
      <c r="E51" s="12">
        <v>7414.0495409515333</v>
      </c>
      <c r="F51" s="12">
        <v>8279.5149558327303</v>
      </c>
      <c r="G51" s="12">
        <v>8141.9352434955636</v>
      </c>
      <c r="H51" s="12">
        <v>8015.4034337825751</v>
      </c>
      <c r="I51" s="12">
        <v>7795.8397974359259</v>
      </c>
      <c r="J51" s="21">
        <v>7586.2822776737339</v>
      </c>
    </row>
    <row r="52" spans="1:11" ht="15">
      <c r="A52" s="6"/>
      <c r="B52" s="7"/>
      <c r="C52" s="7"/>
      <c r="D52" s="7"/>
      <c r="E52" s="7"/>
      <c r="F52" s="7"/>
      <c r="G52" s="7"/>
      <c r="H52" s="7"/>
      <c r="I52" s="7"/>
      <c r="J52" s="20"/>
    </row>
    <row r="53" spans="1:11" ht="15">
      <c r="A53" s="13" t="s">
        <v>49</v>
      </c>
      <c r="B53" s="7"/>
      <c r="C53" s="7"/>
      <c r="D53" s="7"/>
      <c r="E53" s="7"/>
      <c r="F53" s="7"/>
      <c r="G53" s="7"/>
      <c r="H53" s="7"/>
      <c r="I53" s="7"/>
      <c r="J53" s="20"/>
    </row>
    <row r="54" spans="1:11" ht="15">
      <c r="A54" s="13" t="s">
        <v>50</v>
      </c>
      <c r="B54" s="7"/>
      <c r="C54" s="7"/>
      <c r="D54" s="7"/>
      <c r="E54" s="7"/>
      <c r="F54" s="7"/>
      <c r="G54" s="7"/>
      <c r="H54" s="7"/>
      <c r="I54" s="7"/>
      <c r="J54" s="20"/>
    </row>
    <row r="55" spans="1:11" ht="15">
      <c r="A55" s="6" t="s">
        <v>51</v>
      </c>
      <c r="B55" s="7">
        <v>28.054399</v>
      </c>
      <c r="C55" s="7">
        <v>28.054399</v>
      </c>
      <c r="D55" s="7">
        <v>28.054399</v>
      </c>
      <c r="E55" s="7">
        <v>28.054399</v>
      </c>
      <c r="F55" s="7">
        <v>28.054398999998799</v>
      </c>
      <c r="G55" s="7">
        <v>28.054399000000299</v>
      </c>
      <c r="H55" s="7">
        <v>28.003544000001302</v>
      </c>
      <c r="I55" s="7">
        <v>28.0035439999989</v>
      </c>
      <c r="J55" s="20">
        <v>28.003543999997298</v>
      </c>
    </row>
    <row r="56" spans="1:11" ht="15">
      <c r="A56" s="6" t="s">
        <v>52</v>
      </c>
      <c r="B56" s="7">
        <v>2566.7740247364509</v>
      </c>
      <c r="C56" s="7">
        <v>2578.097374811809</v>
      </c>
      <c r="D56" s="7">
        <v>2586.1249203543666</v>
      </c>
      <c r="E56" s="7">
        <v>2619.0740000000001</v>
      </c>
      <c r="F56" s="7">
        <v>2639.5262005267828</v>
      </c>
      <c r="G56" s="7">
        <v>2610.4631994636434</v>
      </c>
      <c r="H56" s="7">
        <v>2638.9611959769427</v>
      </c>
      <c r="I56" s="7">
        <v>2650.3580617780499</v>
      </c>
      <c r="J56" s="20">
        <v>2365.5272639550253</v>
      </c>
    </row>
    <row r="57" spans="1:11" ht="15">
      <c r="A57" s="11" t="s">
        <v>53</v>
      </c>
      <c r="B57" s="12">
        <v>2594.828423736451</v>
      </c>
      <c r="C57" s="12">
        <v>2606.1517738118087</v>
      </c>
      <c r="D57" s="12">
        <v>2614.1793193543667</v>
      </c>
      <c r="E57" s="12">
        <v>2647.1283990000002</v>
      </c>
      <c r="F57" s="12">
        <v>2667.5805995267815</v>
      </c>
      <c r="G57" s="12">
        <v>2638.5175984636435</v>
      </c>
      <c r="H57" s="12">
        <v>2666.9647399769442</v>
      </c>
      <c r="I57" s="12">
        <v>2678.36160577805</v>
      </c>
      <c r="J57" s="21">
        <v>2393.5308079550227</v>
      </c>
    </row>
    <row r="58" spans="1:11" ht="15">
      <c r="A58" s="6" t="s">
        <v>26</v>
      </c>
      <c r="B58" s="7">
        <v>214.21947059999999</v>
      </c>
      <c r="C58" s="7">
        <v>215.4689238</v>
      </c>
      <c r="D58" s="7">
        <v>228.1078426</v>
      </c>
      <c r="E58" s="7">
        <v>228.48791757238388</v>
      </c>
      <c r="F58" s="7">
        <v>232.542759491889</v>
      </c>
      <c r="G58" s="7">
        <v>237.219366903793</v>
      </c>
      <c r="H58" s="7">
        <v>239.27727300232598</v>
      </c>
      <c r="I58" s="7">
        <v>242.707229401929</v>
      </c>
      <c r="J58" s="20">
        <v>233.27041022899499</v>
      </c>
    </row>
    <row r="59" spans="1:11" ht="15">
      <c r="A59" s="11" t="s">
        <v>54</v>
      </c>
      <c r="B59" s="12">
        <v>2809.047894336451</v>
      </c>
      <c r="C59" s="12">
        <v>2821.6206976118087</v>
      </c>
      <c r="D59" s="12">
        <v>2842.2871619543666</v>
      </c>
      <c r="E59" s="12">
        <v>2875.6163165723833</v>
      </c>
      <c r="F59" s="12">
        <v>2900.1233590186703</v>
      </c>
      <c r="G59" s="12">
        <v>2875.7369653674364</v>
      </c>
      <c r="H59" s="12">
        <v>2906.2420129792704</v>
      </c>
      <c r="I59" s="12">
        <v>2921.0688351799786</v>
      </c>
      <c r="J59" s="21">
        <v>2626.8012181840177</v>
      </c>
    </row>
    <row r="60" spans="1:11" ht="15">
      <c r="A60" s="6"/>
      <c r="B60" s="7"/>
      <c r="C60" s="7"/>
      <c r="D60" s="7"/>
      <c r="E60" s="7"/>
      <c r="F60" s="7"/>
      <c r="G60" s="7"/>
      <c r="H60" s="7"/>
      <c r="I60" s="7"/>
      <c r="J60" s="20"/>
    </row>
    <row r="61" spans="1:11" ht="15">
      <c r="A61" s="13" t="s">
        <v>55</v>
      </c>
      <c r="B61" s="7"/>
      <c r="C61" s="7"/>
      <c r="D61" s="7"/>
      <c r="E61" s="7"/>
      <c r="F61" s="7"/>
      <c r="G61" s="7"/>
      <c r="H61" s="7"/>
      <c r="I61" s="7"/>
      <c r="J61" s="20"/>
    </row>
    <row r="62" spans="1:11" ht="15">
      <c r="A62" s="6" t="s">
        <v>56</v>
      </c>
      <c r="B62" s="7">
        <v>75.76631900000001</v>
      </c>
      <c r="C62" s="7">
        <v>72.594115000000002</v>
      </c>
      <c r="D62" s="7">
        <v>72.474735999999993</v>
      </c>
      <c r="E62" s="7">
        <v>64.927494468664705</v>
      </c>
      <c r="F62" s="7">
        <v>63.641138623892502</v>
      </c>
      <c r="G62" s="7">
        <v>63.984505137007702</v>
      </c>
      <c r="H62" s="7">
        <v>60.635428985800999</v>
      </c>
      <c r="I62" s="7">
        <v>61.163590910467498</v>
      </c>
      <c r="J62" s="20">
        <v>57.016785189164899</v>
      </c>
    </row>
    <row r="63" spans="1:11" ht="15">
      <c r="A63" s="6" t="s">
        <v>57</v>
      </c>
      <c r="B63" s="7">
        <v>105.24095699999999</v>
      </c>
      <c r="C63" s="7">
        <v>106.08229500000002</v>
      </c>
      <c r="D63" s="7">
        <v>107.937849</v>
      </c>
      <c r="E63" s="7">
        <v>115.54168047745799</v>
      </c>
      <c r="F63" s="7">
        <v>112.19651426448981</v>
      </c>
      <c r="G63" s="7">
        <v>110.175866802011</v>
      </c>
      <c r="H63" s="7">
        <v>103.8448235089346</v>
      </c>
      <c r="I63" s="7">
        <v>95.968071313602394</v>
      </c>
      <c r="J63" s="20">
        <v>92.172651584932495</v>
      </c>
    </row>
    <row r="64" spans="1:11" ht="15">
      <c r="A64" s="6" t="s">
        <v>58</v>
      </c>
      <c r="B64" s="7">
        <v>2908.3233300000002</v>
      </c>
      <c r="C64" s="7">
        <v>3051.816945</v>
      </c>
      <c r="D64" s="7">
        <v>3139.749589</v>
      </c>
      <c r="E64" s="7">
        <v>3054.430678417531</v>
      </c>
      <c r="F64" s="7">
        <v>3875.3366528229012</v>
      </c>
      <c r="G64" s="7">
        <v>3852.5275040833549</v>
      </c>
      <c r="H64" s="7">
        <v>3644.4992179992851</v>
      </c>
      <c r="I64" s="7">
        <v>3548.6137380908485</v>
      </c>
      <c r="J64" s="20">
        <v>3509.8202164525105</v>
      </c>
    </row>
    <row r="65" spans="1:12" ht="15">
      <c r="A65" s="6" t="s">
        <v>59</v>
      </c>
      <c r="B65" s="7">
        <v>134.88765700000002</v>
      </c>
      <c r="C65" s="7">
        <v>134.88765700000002</v>
      </c>
      <c r="D65" s="7">
        <v>114.17765700000001</v>
      </c>
      <c r="E65" s="7">
        <v>133.14099999999999</v>
      </c>
      <c r="F65" s="7">
        <v>133.14099999999999</v>
      </c>
      <c r="G65" s="7">
        <v>133.14099999999999</v>
      </c>
      <c r="H65" s="7">
        <v>123.331</v>
      </c>
      <c r="I65" s="7">
        <v>139.71608699999999</v>
      </c>
      <c r="J65" s="20">
        <v>118.716087</v>
      </c>
    </row>
    <row r="66" spans="1:12" ht="15">
      <c r="A66" s="6" t="s">
        <v>60</v>
      </c>
      <c r="B66" s="7">
        <v>55.806927000000002</v>
      </c>
      <c r="C66" s="7">
        <v>34.877817999999998</v>
      </c>
      <c r="D66" s="7">
        <v>25.517869000000001</v>
      </c>
      <c r="E66" s="7">
        <v>63.359396429313698</v>
      </c>
      <c r="F66" s="7">
        <v>66.755195808390141</v>
      </c>
      <c r="G66" s="7">
        <v>43.466658324629812</v>
      </c>
      <c r="H66" s="7">
        <v>23.344070614707462</v>
      </c>
      <c r="I66" s="7">
        <v>6.1872949886418516</v>
      </c>
      <c r="J66" s="20">
        <v>184.17850711359273</v>
      </c>
    </row>
    <row r="67" spans="1:12" ht="15">
      <c r="A67" s="11" t="s">
        <v>61</v>
      </c>
      <c r="B67" s="12">
        <v>3280.0251900000003</v>
      </c>
      <c r="C67" s="12">
        <v>3400.2588300000002</v>
      </c>
      <c r="D67" s="12">
        <v>3459.8577</v>
      </c>
      <c r="E67" s="12">
        <v>3431.4002497929673</v>
      </c>
      <c r="F67" s="12">
        <v>4251.0705015196736</v>
      </c>
      <c r="G67" s="12">
        <v>4203.295534347003</v>
      </c>
      <c r="H67" s="12">
        <v>3955.6545411087282</v>
      </c>
      <c r="I67" s="12">
        <v>3851.64878230356</v>
      </c>
      <c r="J67" s="21">
        <v>3961.9042473402005</v>
      </c>
    </row>
    <row r="68" spans="1:12" ht="15">
      <c r="A68" s="6"/>
      <c r="B68" s="7"/>
      <c r="C68" s="7"/>
      <c r="D68" s="7"/>
      <c r="E68" s="7"/>
      <c r="F68" s="7"/>
      <c r="G68" s="7"/>
      <c r="H68" s="7"/>
      <c r="I68" s="7"/>
      <c r="J68" s="20"/>
    </row>
    <row r="69" spans="1:12" ht="15">
      <c r="A69" s="13" t="s">
        <v>62</v>
      </c>
      <c r="B69" s="7"/>
      <c r="C69" s="7"/>
      <c r="D69" s="7"/>
      <c r="E69" s="7"/>
      <c r="F69" s="7"/>
      <c r="G69" s="7"/>
      <c r="H69" s="7"/>
      <c r="I69" s="7"/>
      <c r="J69" s="20"/>
    </row>
    <row r="70" spans="1:12" ht="15">
      <c r="A70" s="6" t="s">
        <v>63</v>
      </c>
      <c r="B70" s="7">
        <v>231.57452099999998</v>
      </c>
      <c r="C70" s="7">
        <v>218.75250500000001</v>
      </c>
      <c r="D70" s="7">
        <v>233.076491</v>
      </c>
      <c r="E70" s="7">
        <v>219.93699703326794</v>
      </c>
      <c r="F70" s="7">
        <v>202.9417291729508</v>
      </c>
      <c r="G70" s="7">
        <v>221.2587695494409</v>
      </c>
      <c r="H70" s="7">
        <v>234.55604841050413</v>
      </c>
      <c r="I70" s="7">
        <v>147.66047052203095</v>
      </c>
      <c r="J70" s="20">
        <v>129.49332954791797</v>
      </c>
      <c r="K70" s="38"/>
    </row>
    <row r="71" spans="1:12" ht="15">
      <c r="A71" s="6" t="s">
        <v>64</v>
      </c>
      <c r="B71" s="7">
        <v>717.42187699999999</v>
      </c>
      <c r="C71" s="7">
        <v>671.55799999999999</v>
      </c>
      <c r="D71" s="7">
        <v>564.18828299999996</v>
      </c>
      <c r="E71" s="7">
        <v>529.69498537171251</v>
      </c>
      <c r="F71" s="7">
        <v>561.56159532140862</v>
      </c>
      <c r="G71" s="7">
        <v>485.04440781047128</v>
      </c>
      <c r="H71" s="7">
        <v>493.41140859324298</v>
      </c>
      <c r="I71" s="7">
        <v>495.0200972729865</v>
      </c>
      <c r="J71" s="20">
        <v>494.73029502567493</v>
      </c>
    </row>
    <row r="72" spans="1:12" ht="15">
      <c r="A72" s="6" t="s">
        <v>65</v>
      </c>
      <c r="B72" s="7">
        <v>19.435919999999999</v>
      </c>
      <c r="C72" s="7">
        <v>21.326540000000001</v>
      </c>
      <c r="D72" s="7">
        <v>20.115826000000002</v>
      </c>
      <c r="E72" s="7">
        <v>13.550323693324941</v>
      </c>
      <c r="F72" s="7">
        <v>16.31248929541168</v>
      </c>
      <c r="G72" s="7">
        <v>14.04837211053686</v>
      </c>
      <c r="H72" s="7">
        <v>12.320068523875671</v>
      </c>
      <c r="I72" s="7">
        <v>14.289548598412789</v>
      </c>
      <c r="J72" s="20">
        <v>16.109546280811134</v>
      </c>
    </row>
    <row r="73" spans="1:12" ht="15">
      <c r="A73" s="6" t="s">
        <v>66</v>
      </c>
      <c r="B73" s="7">
        <v>303.69155899999998</v>
      </c>
      <c r="C73" s="7">
        <v>57.797950999999998</v>
      </c>
      <c r="D73" s="7">
        <v>64.864658000000006</v>
      </c>
      <c r="E73" s="7">
        <v>45.9</v>
      </c>
      <c r="F73" s="7">
        <v>44.9</v>
      </c>
      <c r="G73" s="7">
        <v>43.55</v>
      </c>
      <c r="H73" s="7">
        <v>42.46</v>
      </c>
      <c r="I73" s="7">
        <v>53.774912999999998</v>
      </c>
      <c r="J73" s="20">
        <v>74.068993000000006</v>
      </c>
      <c r="K73" s="38"/>
    </row>
    <row r="74" spans="1:12" ht="15">
      <c r="A74" s="6" t="s">
        <v>67</v>
      </c>
      <c r="B74" s="7">
        <v>349.17832999999996</v>
      </c>
      <c r="C74" s="7">
        <v>327.51644399999998</v>
      </c>
      <c r="D74" s="7">
        <v>280.95211200000006</v>
      </c>
      <c r="E74" s="7">
        <v>297.950669063134</v>
      </c>
      <c r="F74" s="7">
        <v>302.60528318562586</v>
      </c>
      <c r="G74" s="7">
        <v>299.00119353612166</v>
      </c>
      <c r="H74" s="7">
        <v>370.75935447949792</v>
      </c>
      <c r="I74" s="7">
        <v>312.37715315570608</v>
      </c>
      <c r="J74" s="20">
        <v>283.17498503466652</v>
      </c>
      <c r="K74" s="38"/>
    </row>
    <row r="75" spans="1:12" ht="15">
      <c r="A75" s="11" t="s">
        <v>68</v>
      </c>
      <c r="B75" s="12">
        <v>1621.3022070000002</v>
      </c>
      <c r="C75" s="12">
        <v>1296.95144</v>
      </c>
      <c r="D75" s="12">
        <v>1163.1973699999999</v>
      </c>
      <c r="E75" s="12">
        <v>1107.032975161439</v>
      </c>
      <c r="F75" s="12">
        <v>1128.3210969753968</v>
      </c>
      <c r="G75" s="12">
        <v>1062.9027430065707</v>
      </c>
      <c r="H75" s="12">
        <v>1153.5068800071208</v>
      </c>
      <c r="I75" s="12">
        <v>1023.1221825491363</v>
      </c>
      <c r="J75" s="21">
        <v>997.5771488890706</v>
      </c>
      <c r="K75" s="44"/>
      <c r="L75" s="44"/>
    </row>
    <row r="76" spans="1:12" ht="15">
      <c r="A76" s="11" t="s">
        <v>69</v>
      </c>
      <c r="B76" s="12">
        <v>7710.3752913364506</v>
      </c>
      <c r="C76" s="12">
        <v>7518.8309676117997</v>
      </c>
      <c r="D76" s="12">
        <v>7465.3422319543661</v>
      </c>
      <c r="E76" s="12">
        <v>7414.0495415267897</v>
      </c>
      <c r="F76" s="12">
        <v>8279.5149575137402</v>
      </c>
      <c r="G76" s="12">
        <v>8141.9352427210106</v>
      </c>
      <c r="H76" s="12">
        <v>8015.4034340951184</v>
      </c>
      <c r="I76" s="12">
        <v>7795.8398000326752</v>
      </c>
      <c r="J76" s="21">
        <v>7586.2823344132839</v>
      </c>
    </row>
    <row r="77" spans="1:12" ht="15">
      <c r="A77" s="3"/>
      <c r="B77" s="2"/>
      <c r="C77" s="2"/>
      <c r="D77" s="2"/>
      <c r="E77" s="2"/>
      <c r="F77" s="2"/>
      <c r="G77" s="2"/>
      <c r="H77" s="2"/>
      <c r="I77" s="2"/>
      <c r="J77" s="2"/>
    </row>
    <row r="78" spans="1:12" ht="15">
      <c r="A78" s="3"/>
      <c r="B78" s="2"/>
      <c r="C78" s="2"/>
      <c r="D78" s="2"/>
      <c r="E78" s="2"/>
      <c r="F78" s="2"/>
      <c r="G78" s="2"/>
      <c r="H78" s="2"/>
      <c r="I78" s="2"/>
      <c r="J78" s="2"/>
    </row>
    <row r="79" spans="1:12" ht="23.25">
      <c r="A79" s="4" t="s">
        <v>70</v>
      </c>
      <c r="B79" s="2"/>
      <c r="C79" s="2"/>
      <c r="D79" s="2"/>
      <c r="E79" s="2"/>
      <c r="F79" s="2"/>
      <c r="G79" s="2"/>
      <c r="H79" s="2"/>
      <c r="I79" s="2"/>
      <c r="J79" s="2"/>
    </row>
    <row r="80" spans="1:12" ht="15">
      <c r="A80" s="3"/>
      <c r="B80" s="2"/>
      <c r="C80" s="2"/>
      <c r="D80" s="2"/>
      <c r="E80" s="2"/>
      <c r="F80" s="2"/>
      <c r="G80" s="2"/>
      <c r="H80" s="2"/>
      <c r="I80" s="2"/>
      <c r="J80" s="2"/>
    </row>
    <row r="81" spans="1:10" ht="15">
      <c r="A81" s="9" t="s">
        <v>1</v>
      </c>
      <c r="B81" s="10" t="s">
        <v>2</v>
      </c>
      <c r="C81" s="10" t="s">
        <v>3</v>
      </c>
      <c r="D81" s="10" t="s">
        <v>4</v>
      </c>
      <c r="E81" s="10" t="s">
        <v>5</v>
      </c>
      <c r="F81" s="10" t="s">
        <v>6</v>
      </c>
      <c r="G81" s="10" t="s">
        <v>7</v>
      </c>
      <c r="H81" s="10" t="s">
        <v>8</v>
      </c>
      <c r="I81" s="10" t="s">
        <v>9</v>
      </c>
      <c r="J81" s="18" t="s">
        <v>10</v>
      </c>
    </row>
    <row r="82" spans="1:10" ht="15">
      <c r="A82" s="3"/>
      <c r="B82" s="2"/>
      <c r="C82" s="2"/>
      <c r="D82" s="2"/>
      <c r="E82" s="2"/>
      <c r="F82" s="2"/>
      <c r="G82" s="2"/>
      <c r="H82" s="2"/>
      <c r="I82" s="2"/>
      <c r="J82" s="19"/>
    </row>
    <row r="83" spans="1:10" ht="15">
      <c r="A83" s="13" t="s">
        <v>71</v>
      </c>
      <c r="B83" s="8"/>
      <c r="C83" s="8"/>
      <c r="D83" s="8"/>
      <c r="E83" s="8"/>
      <c r="F83" s="8"/>
      <c r="G83" s="8"/>
      <c r="H83" s="8"/>
      <c r="I83" s="8"/>
      <c r="J83" s="23"/>
    </row>
    <row r="84" spans="1:10" ht="15">
      <c r="A84" s="6" t="s">
        <v>21</v>
      </c>
      <c r="B84" s="7">
        <v>-5</v>
      </c>
      <c r="C84" s="7">
        <v>27.184009675348058</v>
      </c>
      <c r="D84" s="7">
        <v>21.953552342567711</v>
      </c>
      <c r="E84" s="7">
        <v>33.868674028783794</v>
      </c>
      <c r="F84" s="7">
        <v>24.953759076808151</v>
      </c>
      <c r="G84" s="7">
        <v>5.5134882894719937</v>
      </c>
      <c r="H84" s="7">
        <v>21.912535845112</v>
      </c>
      <c r="I84" s="7">
        <v>59.751822185347443</v>
      </c>
      <c r="J84" s="20">
        <v>-284.63967057785533</v>
      </c>
    </row>
    <row r="85" spans="1:10" ht="15">
      <c r="A85" s="6" t="s">
        <v>72</v>
      </c>
      <c r="B85" s="7">
        <v>6.0443950272945504</v>
      </c>
      <c r="C85" s="7">
        <v>44.444690972705452</v>
      </c>
      <c r="D85" s="7">
        <v>34.766315999999989</v>
      </c>
      <c r="E85" s="7">
        <v>83.270777558105024</v>
      </c>
      <c r="F85" s="7">
        <v>70.256951173375938</v>
      </c>
      <c r="G85" s="7">
        <v>82.83703297029416</v>
      </c>
      <c r="H85" s="7">
        <v>71.875521755140426</v>
      </c>
      <c r="I85" s="7">
        <v>21.552837203534295</v>
      </c>
      <c r="J85" s="20">
        <v>153.12907586037701</v>
      </c>
    </row>
    <row r="86" spans="1:10" ht="15">
      <c r="A86" s="6" t="s">
        <v>73</v>
      </c>
      <c r="B86" s="7">
        <v>-0.57799999999999996</v>
      </c>
      <c r="C86" s="7">
        <v>-0.34303500000000009</v>
      </c>
      <c r="D86" s="7">
        <v>-0.437025</v>
      </c>
      <c r="E86" s="7">
        <v>-0.7199399999999998</v>
      </c>
      <c r="F86" s="7">
        <v>-5.0999999999999997E-2</v>
      </c>
      <c r="G86" s="7">
        <v>6.9025000000000003E-2</v>
      </c>
      <c r="H86" s="7">
        <v>-5.5620999999999997E-2</v>
      </c>
      <c r="I86" s="7">
        <v>-1.0503844303002949</v>
      </c>
      <c r="J86" s="20">
        <v>-0.12774071608622301</v>
      </c>
    </row>
    <row r="87" spans="1:10" ht="15">
      <c r="A87" s="6" t="s">
        <v>74</v>
      </c>
      <c r="B87" s="7">
        <v>85</v>
      </c>
      <c r="C87" s="7">
        <v>85.633324000000016</v>
      </c>
      <c r="D87" s="7">
        <v>86.862002000000018</v>
      </c>
      <c r="E87" s="7">
        <v>87.937100999999871</v>
      </c>
      <c r="F87" s="7">
        <v>123.13492401749718</v>
      </c>
      <c r="G87" s="7">
        <v>123.96966985049696</v>
      </c>
      <c r="H87" s="7">
        <v>121.40170848965545</v>
      </c>
      <c r="I87" s="7">
        <v>129.81109802732237</v>
      </c>
      <c r="J87" s="20">
        <v>201.04953282902247</v>
      </c>
    </row>
    <row r="88" spans="1:10" ht="15">
      <c r="A88" s="6" t="s">
        <v>75</v>
      </c>
      <c r="B88" s="7">
        <v>-2.0000000000000001E-4</v>
      </c>
      <c r="C88" s="7">
        <v>0.45686600000000005</v>
      </c>
      <c r="D88" s="7">
        <v>3.6659999999999471E-3</v>
      </c>
      <c r="E88" s="7">
        <v>0.25597200000000009</v>
      </c>
      <c r="F88" s="7">
        <v>-5.4168000000000001E-2</v>
      </c>
      <c r="G88" s="7">
        <v>-0.27463660054432615</v>
      </c>
      <c r="H88" s="7">
        <v>-8.848945359659921E-2</v>
      </c>
      <c r="I88" s="7">
        <v>0.89029922267810035</v>
      </c>
      <c r="J88" s="20">
        <v>2.3973094967488691</v>
      </c>
    </row>
    <row r="89" spans="1:10" ht="15">
      <c r="A89" s="6" t="s">
        <v>76</v>
      </c>
      <c r="B89" s="7">
        <v>2</v>
      </c>
      <c r="C89" s="7">
        <v>-3.1722040000000078</v>
      </c>
      <c r="D89" s="7">
        <v>-0.11937900000000923</v>
      </c>
      <c r="E89" s="7">
        <v>-10.400241531335288</v>
      </c>
      <c r="F89" s="7">
        <v>-1.2030518447722027</v>
      </c>
      <c r="G89" s="7">
        <v>0.3403085131151995</v>
      </c>
      <c r="H89" s="7">
        <v>-3.4128541512067025</v>
      </c>
      <c r="I89" s="7">
        <v>-5.8953313618379379</v>
      </c>
      <c r="J89" s="20">
        <v>-4.1687449237214809</v>
      </c>
    </row>
    <row r="90" spans="1:10" ht="15">
      <c r="A90" s="6" t="s">
        <v>77</v>
      </c>
      <c r="B90" s="7">
        <v>40</v>
      </c>
      <c r="C90" s="7">
        <v>-1.7805522753480574</v>
      </c>
      <c r="D90" s="7">
        <v>9.26317365743229</v>
      </c>
      <c r="E90" s="7">
        <v>-36.250515438972329</v>
      </c>
      <c r="F90" s="7">
        <v>1.5999999999991132E-2</v>
      </c>
      <c r="G90" s="7">
        <v>-1.8729999999999905</v>
      </c>
      <c r="H90" s="7">
        <v>-2.0040000000000049</v>
      </c>
      <c r="I90" s="7">
        <v>-48.566000000000003</v>
      </c>
      <c r="J90" s="20">
        <v>60.621000000000009</v>
      </c>
    </row>
    <row r="91" spans="1:10" ht="15">
      <c r="A91" s="6" t="s">
        <v>78</v>
      </c>
      <c r="B91" s="7">
        <v>-19</v>
      </c>
      <c r="C91" s="7">
        <v>-234.08875200000023</v>
      </c>
      <c r="D91" s="7">
        <v>-20.264913460000088</v>
      </c>
      <c r="E91" s="7">
        <v>-18.039383539748201</v>
      </c>
      <c r="F91" s="7">
        <v>-70.507860532520766</v>
      </c>
      <c r="G91" s="7">
        <v>5.0726755817036491</v>
      </c>
      <c r="H91" s="7">
        <v>38.040193251259936</v>
      </c>
      <c r="I91" s="7">
        <v>-10.149774387757667</v>
      </c>
      <c r="J91" s="20">
        <v>-25.346549719684795</v>
      </c>
    </row>
    <row r="92" spans="1:10" ht="15">
      <c r="A92" s="6" t="s">
        <v>79</v>
      </c>
      <c r="B92" s="7">
        <v>-6</v>
      </c>
      <c r="C92" s="7">
        <v>-5.6774829999999987</v>
      </c>
      <c r="D92" s="7">
        <v>-7.1981529999999996</v>
      </c>
      <c r="E92" s="7">
        <v>-7.7631476703672</v>
      </c>
      <c r="F92" s="7">
        <v>-2.1384777747121779</v>
      </c>
      <c r="G92" s="7">
        <v>-7.0815180104482023</v>
      </c>
      <c r="H92" s="7">
        <v>-4.4089282148396194</v>
      </c>
      <c r="I92" s="7">
        <v>6.3898271262703332</v>
      </c>
      <c r="J92" s="20">
        <v>-5.2429999999999977E-2</v>
      </c>
    </row>
    <row r="93" spans="1:10" ht="15">
      <c r="A93" s="11" t="s">
        <v>80</v>
      </c>
      <c r="B93" s="12">
        <v>102</v>
      </c>
      <c r="C93" s="12">
        <v>-87.343135627294743</v>
      </c>
      <c r="D93" s="12">
        <v>124.82923953999992</v>
      </c>
      <c r="E93" s="12">
        <v>132.15929640646567</v>
      </c>
      <c r="F93" s="12">
        <v>144.40707611567609</v>
      </c>
      <c r="G93" s="12">
        <v>208.57304559408945</v>
      </c>
      <c r="H93" s="12">
        <v>243.26006652152486</v>
      </c>
      <c r="I93" s="12">
        <v>152.73439358525661</v>
      </c>
      <c r="J93" s="21">
        <v>102.86178224880054</v>
      </c>
    </row>
    <row r="94" spans="1:10" ht="15">
      <c r="A94" s="6" t="s">
        <v>81</v>
      </c>
      <c r="B94" s="7"/>
      <c r="C94" s="7"/>
      <c r="D94" s="7"/>
      <c r="E94" s="7"/>
      <c r="F94" s="7"/>
      <c r="G94" s="7"/>
      <c r="H94" s="7"/>
      <c r="I94" s="7"/>
      <c r="J94" s="20"/>
    </row>
    <row r="95" spans="1:10" ht="15">
      <c r="A95" s="13" t="s">
        <v>82</v>
      </c>
      <c r="B95" s="7"/>
      <c r="C95" s="7"/>
      <c r="D95" s="7"/>
      <c r="E95" s="7"/>
      <c r="F95" s="7"/>
      <c r="G95" s="7"/>
      <c r="H95" s="7"/>
      <c r="I95" s="7"/>
      <c r="J95" s="20"/>
    </row>
    <row r="96" spans="1:10" ht="15">
      <c r="A96" s="6" t="s">
        <v>83</v>
      </c>
      <c r="B96" s="7"/>
      <c r="C96" s="7">
        <v>0</v>
      </c>
      <c r="D96" s="7">
        <v>2.0822129999999999</v>
      </c>
      <c r="E96" s="7">
        <v>-2.0822129999999999</v>
      </c>
      <c r="F96" s="7"/>
      <c r="G96" s="7">
        <v>0</v>
      </c>
      <c r="H96" s="7">
        <v>0</v>
      </c>
      <c r="I96" s="7">
        <v>0</v>
      </c>
      <c r="J96" s="20">
        <v>0</v>
      </c>
    </row>
    <row r="97" spans="1:11" ht="15">
      <c r="A97" s="6" t="s">
        <v>84</v>
      </c>
      <c r="B97" s="7">
        <v>4.6707839999999994</v>
      </c>
      <c r="C97" s="7">
        <v>0.91157600000000016</v>
      </c>
      <c r="D97" s="7">
        <v>1.5357020000000006</v>
      </c>
      <c r="E97" s="7">
        <v>3.0400019999999994</v>
      </c>
      <c r="F97" s="7">
        <v>7.8625E-2</v>
      </c>
      <c r="G97" s="7">
        <v>0.46535682793918592</v>
      </c>
      <c r="H97" s="7">
        <v>1.400595852387319</v>
      </c>
      <c r="I97" s="7">
        <v>-0.76367644799059731</v>
      </c>
      <c r="J97" s="20">
        <v>0.34747978336234425</v>
      </c>
    </row>
    <row r="98" spans="1:11" ht="15">
      <c r="A98" s="6" t="s">
        <v>85</v>
      </c>
      <c r="B98" s="7">
        <v>-49.697618999999996</v>
      </c>
      <c r="C98" s="7">
        <v>-56.113768999999998</v>
      </c>
      <c r="D98" s="7">
        <v>-26.307155197142805</v>
      </c>
      <c r="E98" s="7">
        <v>-38.458064000000007</v>
      </c>
      <c r="F98" s="7">
        <v>-8.6341952655763023</v>
      </c>
      <c r="G98" s="7">
        <v>-56.452047078572086</v>
      </c>
      <c r="H98" s="7">
        <v>-19.247585542673633</v>
      </c>
      <c r="I98" s="7">
        <v>-60.938347024251343</v>
      </c>
      <c r="J98" s="20">
        <v>-18.379716420697505</v>
      </c>
    </row>
    <row r="99" spans="1:11" ht="15">
      <c r="A99" s="6" t="s">
        <v>86</v>
      </c>
      <c r="B99" s="7"/>
      <c r="C99" s="7">
        <v>0</v>
      </c>
      <c r="D99" s="7">
        <v>-22.279421342857194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20">
        <v>0</v>
      </c>
    </row>
    <row r="100" spans="1:11" ht="15">
      <c r="A100" s="6" t="s">
        <v>87</v>
      </c>
      <c r="B100" s="7"/>
      <c r="C100" s="7">
        <v>0</v>
      </c>
      <c r="D100" s="7">
        <v>0</v>
      </c>
      <c r="E100" s="7">
        <v>-0.53500000000000003</v>
      </c>
      <c r="F100" s="7">
        <v>0</v>
      </c>
      <c r="G100" s="7">
        <v>0</v>
      </c>
      <c r="H100" s="7">
        <v>0</v>
      </c>
      <c r="I100" s="7">
        <v>0</v>
      </c>
      <c r="J100" s="20">
        <v>-6.1414511252939201</v>
      </c>
    </row>
    <row r="101" spans="1:11" ht="15">
      <c r="A101" s="6" t="s">
        <v>88</v>
      </c>
      <c r="B101" s="7"/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0.5230948184741987</v>
      </c>
      <c r="J101" s="20">
        <v>0</v>
      </c>
    </row>
    <row r="102" spans="1:11" ht="15" hidden="1">
      <c r="A102" s="6" t="s">
        <v>89</v>
      </c>
      <c r="B102" s="7"/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20">
        <v>0</v>
      </c>
    </row>
    <row r="103" spans="1:11" ht="15">
      <c r="A103" s="6" t="s">
        <v>90</v>
      </c>
      <c r="B103" s="7">
        <v>1.9307370000000001</v>
      </c>
      <c r="C103" s="7">
        <v>2.7104039999999991</v>
      </c>
      <c r="D103" s="7">
        <v>1.8922020000000002</v>
      </c>
      <c r="E103" s="7">
        <v>2.5478669395082205</v>
      </c>
      <c r="F103" s="7">
        <v>2.7084000016398098</v>
      </c>
      <c r="G103" s="7">
        <v>2.1784174530054403</v>
      </c>
      <c r="H103" s="7">
        <v>2.0510389168006498</v>
      </c>
      <c r="I103" s="7">
        <v>3.1845819698413003</v>
      </c>
      <c r="J103" s="20">
        <v>1.57712150690412</v>
      </c>
    </row>
    <row r="104" spans="1:11" ht="15" hidden="1">
      <c r="A104" s="6" t="s">
        <v>91</v>
      </c>
      <c r="B104" s="7"/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20">
        <v>0</v>
      </c>
    </row>
    <row r="105" spans="1:11" ht="15">
      <c r="A105" s="6" t="s">
        <v>92</v>
      </c>
      <c r="B105" s="7">
        <v>-1.7190000000000001</v>
      </c>
      <c r="C105" s="7">
        <v>0.74600000000000011</v>
      </c>
      <c r="D105" s="7">
        <v>-0.745</v>
      </c>
      <c r="E105" s="7">
        <v>1.718</v>
      </c>
      <c r="F105" s="7">
        <v>0</v>
      </c>
      <c r="G105" s="7">
        <v>0</v>
      </c>
      <c r="H105" s="7">
        <v>0</v>
      </c>
      <c r="I105" s="7">
        <v>0</v>
      </c>
      <c r="J105" s="20">
        <v>0</v>
      </c>
    </row>
    <row r="106" spans="1:11" ht="15">
      <c r="A106" s="11" t="s">
        <v>93</v>
      </c>
      <c r="B106" s="12">
        <v>-44.815097999999999</v>
      </c>
      <c r="C106" s="12">
        <v>-51.745788999999995</v>
      </c>
      <c r="D106" s="12">
        <v>-43.821459539999992</v>
      </c>
      <c r="E106" s="12">
        <v>-33.769408060491799</v>
      </c>
      <c r="F106" s="12">
        <v>-5.8471702639364924</v>
      </c>
      <c r="G106" s="12">
        <v>-53.80827279762746</v>
      </c>
      <c r="H106" s="12">
        <v>-15.795950773485664</v>
      </c>
      <c r="I106" s="12">
        <v>-57.994346683926437</v>
      </c>
      <c r="J106" s="21">
        <v>-22.596566255724959</v>
      </c>
    </row>
    <row r="107" spans="1:11" ht="15">
      <c r="A107" s="6" t="s">
        <v>81</v>
      </c>
      <c r="B107" s="7"/>
      <c r="C107" s="7"/>
      <c r="D107" s="7"/>
      <c r="E107" s="7"/>
      <c r="F107" s="7"/>
      <c r="G107" s="7"/>
      <c r="H107" s="7"/>
      <c r="I107" s="7"/>
      <c r="J107" s="20"/>
    </row>
    <row r="108" spans="1:11" ht="15">
      <c r="A108" s="13" t="s">
        <v>94</v>
      </c>
      <c r="B108" s="7"/>
      <c r="C108" s="7"/>
      <c r="D108" s="7"/>
      <c r="E108" s="7"/>
      <c r="F108" s="7"/>
      <c r="G108" s="7"/>
      <c r="H108" s="7"/>
      <c r="I108" s="7"/>
      <c r="J108" s="20"/>
    </row>
    <row r="109" spans="1:11" ht="15">
      <c r="A109" s="6" t="s">
        <v>95</v>
      </c>
      <c r="B109" s="7">
        <v>36.719993000000002</v>
      </c>
      <c r="C109" s="7">
        <v>552.93279199999995</v>
      </c>
      <c r="D109" s="7">
        <v>206.42467243999999</v>
      </c>
      <c r="E109" s="7">
        <v>472.90954255999986</v>
      </c>
      <c r="F109" s="7">
        <v>224.57900000000001</v>
      </c>
      <c r="G109" s="7">
        <v>343.03816394925656</v>
      </c>
      <c r="H109" s="7">
        <v>69.670957050743368</v>
      </c>
      <c r="I109" s="7">
        <v>49.999937615675435</v>
      </c>
      <c r="J109" s="20">
        <v>140.62899999999999</v>
      </c>
      <c r="K109" s="38"/>
    </row>
    <row r="110" spans="1:11" ht="15">
      <c r="A110" s="6" t="s">
        <v>96</v>
      </c>
      <c r="B110" s="7">
        <v>-185.378626</v>
      </c>
      <c r="C110" s="7">
        <v>-472.49374000000006</v>
      </c>
      <c r="D110" s="7">
        <v>-211.97663399999999</v>
      </c>
      <c r="E110" s="7">
        <v>-585.13</v>
      </c>
      <c r="F110" s="7">
        <v>-235.92293537631483</v>
      </c>
      <c r="G110" s="7">
        <v>-461.63449203620644</v>
      </c>
      <c r="H110" s="7">
        <v>-219.86493087273129</v>
      </c>
      <c r="I110" s="7">
        <v>-184.22596364197057</v>
      </c>
      <c r="J110" s="20">
        <v>-112.68259072613674</v>
      </c>
    </row>
    <row r="111" spans="1:11" ht="15" hidden="1">
      <c r="A111" s="6" t="s">
        <v>97</v>
      </c>
      <c r="B111" s="7"/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20">
        <v>0</v>
      </c>
    </row>
    <row r="112" spans="1:11" ht="15">
      <c r="A112" s="6" t="s">
        <v>98</v>
      </c>
      <c r="B112" s="7">
        <v>-46.503795694709453</v>
      </c>
      <c r="C112" s="7">
        <v>-39.190208305290554</v>
      </c>
      <c r="D112" s="7">
        <v>-45.141197999999974</v>
      </c>
      <c r="E112" s="7">
        <v>-45.806400000000025</v>
      </c>
      <c r="F112" s="7">
        <v>-52.816423980791505</v>
      </c>
      <c r="G112" s="7">
        <v>-51.092941176575302</v>
      </c>
      <c r="H112" s="7">
        <v>-49.716591152702193</v>
      </c>
      <c r="I112" s="7">
        <v>-48.111387736438388</v>
      </c>
      <c r="J112" s="20">
        <v>-47.661497218377299</v>
      </c>
    </row>
    <row r="113" spans="1:10" ht="15">
      <c r="A113" s="6" t="s">
        <v>99</v>
      </c>
      <c r="B113" s="7">
        <v>4.9222306674149285</v>
      </c>
      <c r="C113" s="7">
        <v>-32.29654366741493</v>
      </c>
      <c r="D113" s="7">
        <v>-1.0809809999999977</v>
      </c>
      <c r="E113" s="7">
        <v>-1.4697530000000008</v>
      </c>
      <c r="F113" s="7">
        <v>-1.6543379999999999</v>
      </c>
      <c r="G113" s="7">
        <v>-27.214114000000002</v>
      </c>
      <c r="H113" s="7">
        <v>-1.0158609999999975</v>
      </c>
      <c r="I113" s="7">
        <v>-0.90718700000000041</v>
      </c>
      <c r="J113" s="20">
        <v>-7.3107369999999987</v>
      </c>
    </row>
    <row r="114" spans="1:10" ht="15">
      <c r="A114" s="6" t="s">
        <v>100</v>
      </c>
      <c r="B114" s="7">
        <v>-14</v>
      </c>
      <c r="C114" s="7">
        <v>-2.1076949999999997</v>
      </c>
      <c r="D114" s="7">
        <v>-0.47230499999999864</v>
      </c>
      <c r="E114" s="7">
        <v>-0.52537700000000243</v>
      </c>
      <c r="F114" s="7">
        <v>-1.627</v>
      </c>
      <c r="G114" s="7">
        <v>-0.54957484531211986</v>
      </c>
      <c r="H114" s="7">
        <v>-0.74089347641712022</v>
      </c>
      <c r="I114" s="7">
        <v>-0.72062654739572984</v>
      </c>
      <c r="J114" s="20">
        <v>-0.35125109999999998</v>
      </c>
    </row>
    <row r="115" spans="1:10" ht="15">
      <c r="A115" s="6" t="s">
        <v>101</v>
      </c>
      <c r="B115" s="7"/>
      <c r="C115" s="7">
        <v>0</v>
      </c>
      <c r="D115" s="7">
        <v>0</v>
      </c>
      <c r="E115" s="7">
        <v>0</v>
      </c>
      <c r="F115" s="7">
        <v>0</v>
      </c>
      <c r="G115" s="7">
        <v>-25.338999999999999</v>
      </c>
      <c r="H115" s="7">
        <v>0</v>
      </c>
      <c r="I115" s="7">
        <v>-25.340601230357201</v>
      </c>
      <c r="J115" s="20">
        <v>0</v>
      </c>
    </row>
    <row r="116" spans="1:10" ht="15">
      <c r="A116" s="11" t="s">
        <v>102</v>
      </c>
      <c r="B116" s="12">
        <v>-204.24019802729453</v>
      </c>
      <c r="C116" s="12">
        <v>6.844605027294449</v>
      </c>
      <c r="D116" s="12">
        <v>-52.246445559999984</v>
      </c>
      <c r="E116" s="12">
        <v>-160.02198744000015</v>
      </c>
      <c r="F116" s="12">
        <v>-67.441697357106321</v>
      </c>
      <c r="G116" s="12">
        <v>-222.79195810883729</v>
      </c>
      <c r="H116" s="12">
        <v>-201.66731945110723</v>
      </c>
      <c r="I116" s="12">
        <v>-209.30582854048646</v>
      </c>
      <c r="J116" s="21">
        <v>-27.377076044514045</v>
      </c>
    </row>
    <row r="117" spans="1:10" ht="15">
      <c r="A117" s="6"/>
      <c r="B117" s="7"/>
      <c r="C117" s="7"/>
      <c r="D117" s="7"/>
      <c r="E117" s="7"/>
      <c r="F117" s="7"/>
      <c r="G117" s="7"/>
      <c r="H117" s="7"/>
      <c r="I117" s="7"/>
      <c r="J117" s="20"/>
    </row>
    <row r="118" spans="1:10" ht="15">
      <c r="A118" s="13" t="s">
        <v>103</v>
      </c>
      <c r="B118" s="7">
        <v>-146.91266439999967</v>
      </c>
      <c r="C118" s="7">
        <v>-132.2443196000003</v>
      </c>
      <c r="D118" s="7">
        <v>28.761334439999942</v>
      </c>
      <c r="E118" s="7">
        <v>-61.632099094026273</v>
      </c>
      <c r="F118" s="7">
        <v>71.118208494633265</v>
      </c>
      <c r="G118" s="7">
        <v>-68.027185312375309</v>
      </c>
      <c r="H118" s="7">
        <v>25.796796296931973</v>
      </c>
      <c r="I118" s="7">
        <v>-114.56578163915628</v>
      </c>
      <c r="J118" s="20">
        <v>52.88813994856153</v>
      </c>
    </row>
    <row r="119" spans="1:10" ht="30">
      <c r="A119" s="6" t="s">
        <v>104</v>
      </c>
      <c r="B119" s="7">
        <v>795.78780454829155</v>
      </c>
      <c r="C119" s="7">
        <v>648.87514014829185</v>
      </c>
      <c r="D119" s="7">
        <v>516.63053100000002</v>
      </c>
      <c r="E119" s="7">
        <v>545.39186543999995</v>
      </c>
      <c r="F119" s="7">
        <v>483.76223364384902</v>
      </c>
      <c r="G119" s="7">
        <v>554.88044213848229</v>
      </c>
      <c r="H119" s="7">
        <v>486.85325682610693</v>
      </c>
      <c r="I119" s="7">
        <v>512.65005312303879</v>
      </c>
      <c r="J119" s="20">
        <v>398.08355416486603</v>
      </c>
    </row>
    <row r="120" spans="1:10" ht="15">
      <c r="A120" s="11" t="s">
        <v>105</v>
      </c>
      <c r="B120" s="12">
        <v>648.87514014829185</v>
      </c>
      <c r="C120" s="12">
        <v>516.63082054829158</v>
      </c>
      <c r="D120" s="12">
        <v>545.39186543999995</v>
      </c>
      <c r="E120" s="12">
        <v>483.75976634597367</v>
      </c>
      <c r="F120" s="12">
        <v>554.88044213848229</v>
      </c>
      <c r="G120" s="12">
        <v>486.85325682610699</v>
      </c>
      <c r="H120" s="12">
        <v>512.6500531230389</v>
      </c>
      <c r="I120" s="12">
        <v>398.0842714838825</v>
      </c>
      <c r="J120" s="21">
        <v>450.97169411342759</v>
      </c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513E-3ABC-437D-AB5A-0101578B89DA}">
  <dimension ref="A1:K72"/>
  <sheetViews>
    <sheetView showGridLines="0" zoomScale="80" zoomScaleNormal="80" zoomScaleSheetLayoutView="85" workbookViewId="0">
      <selection activeCell="A51" sqref="A51"/>
    </sheetView>
  </sheetViews>
  <sheetFormatPr defaultRowHeight="12.75"/>
  <cols>
    <col min="1" max="1" width="57.5703125" customWidth="1"/>
    <col min="2" max="4" width="9.140625" customWidth="1"/>
    <col min="9" max="9" width="10.140625" bestFit="1" customWidth="1"/>
    <col min="11" max="11" width="3.28515625" customWidth="1"/>
  </cols>
  <sheetData>
    <row r="1" spans="1:10" ht="43.5" customHeight="1"/>
    <row r="3" spans="1:10" ht="23.25">
      <c r="A3" s="5" t="s">
        <v>106</v>
      </c>
    </row>
    <row r="5" spans="1:10" ht="1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8" t="s">
        <v>10</v>
      </c>
    </row>
    <row r="6" spans="1:10" ht="15">
      <c r="J6" s="20"/>
    </row>
    <row r="7" spans="1:10" ht="15">
      <c r="A7" s="6" t="s">
        <v>107</v>
      </c>
      <c r="B7" s="7">
        <v>662.73599999999999</v>
      </c>
      <c r="C7" s="7">
        <v>749.71663299999989</v>
      </c>
      <c r="D7" s="7">
        <v>716.47614399999975</v>
      </c>
      <c r="E7" s="7">
        <v>686.55217216598021</v>
      </c>
      <c r="F7" s="7">
        <v>698.261889840305</v>
      </c>
      <c r="G7" s="7">
        <v>704.64043551646512</v>
      </c>
      <c r="H7" s="7">
        <v>685.78690568570005</v>
      </c>
      <c r="I7" s="7">
        <v>665.76914967357993</v>
      </c>
      <c r="J7" s="20">
        <v>548.199217892315</v>
      </c>
    </row>
    <row r="8" spans="1:10" ht="15">
      <c r="A8" s="6" t="s">
        <v>108</v>
      </c>
      <c r="B8" s="7">
        <v>43.94</v>
      </c>
      <c r="C8" s="7">
        <v>51.94</v>
      </c>
      <c r="D8" s="7">
        <v>62.391999999999996</v>
      </c>
      <c r="E8" s="7">
        <v>75.545000000000016</v>
      </c>
      <c r="F8" s="7">
        <v>70.161000000000001</v>
      </c>
      <c r="G8" s="7">
        <v>62.396999999999998</v>
      </c>
      <c r="H8" s="7">
        <v>58.914999999999999</v>
      </c>
      <c r="I8" s="7">
        <v>52.438000000000002</v>
      </c>
      <c r="J8" s="20">
        <v>71.144000000000005</v>
      </c>
    </row>
    <row r="9" spans="1:10" ht="15">
      <c r="A9" s="6" t="s">
        <v>109</v>
      </c>
      <c r="B9" s="7">
        <v>43.316047106849311</v>
      </c>
      <c r="C9" s="7">
        <v>40.73528289315071</v>
      </c>
      <c r="D9" s="7">
        <v>43.171072999999993</v>
      </c>
      <c r="E9" s="7">
        <v>44.776350864324684</v>
      </c>
      <c r="F9" s="7">
        <v>43.67408838008636</v>
      </c>
      <c r="G9" s="7">
        <v>32.714346619832291</v>
      </c>
      <c r="H9" s="7">
        <v>27.635119833646456</v>
      </c>
      <c r="I9" s="7">
        <v>38.084540011356893</v>
      </c>
      <c r="J9" s="20">
        <v>31.623469560358597</v>
      </c>
    </row>
    <row r="10" spans="1:10" ht="15">
      <c r="A10" s="6" t="s">
        <v>110</v>
      </c>
      <c r="B10" s="7">
        <v>0</v>
      </c>
      <c r="C10" s="7">
        <v>0</v>
      </c>
      <c r="D10" s="7">
        <v>0</v>
      </c>
      <c r="E10" s="7">
        <v>0</v>
      </c>
      <c r="F10" s="7">
        <v>0.323412251618028</v>
      </c>
      <c r="G10" s="7">
        <v>0.32247147141371396</v>
      </c>
      <c r="H10" s="7">
        <v>0.32341627696819897</v>
      </c>
      <c r="I10" s="7">
        <v>0.32310000000018896</v>
      </c>
      <c r="J10" s="20">
        <v>1.4838560000000176</v>
      </c>
    </row>
    <row r="11" spans="1:10" s="51" customFormat="1" ht="15">
      <c r="A11" s="52" t="s">
        <v>111</v>
      </c>
      <c r="B11" s="53">
        <v>750.00573710684898</v>
      </c>
      <c r="C11" s="53">
        <v>842.39191589315101</v>
      </c>
      <c r="D11" s="53">
        <v>822.03921700000001</v>
      </c>
      <c r="E11" s="53">
        <v>806.87352303030514</v>
      </c>
      <c r="F11" s="53">
        <v>812.42039047200967</v>
      </c>
      <c r="G11" s="53">
        <v>800.07425360771128</v>
      </c>
      <c r="H11" s="53">
        <v>772.66044179631456</v>
      </c>
      <c r="I11" s="53">
        <v>756.61478968493702</v>
      </c>
      <c r="J11" s="21">
        <v>652.45054345267363</v>
      </c>
    </row>
    <row r="12" spans="1:10" ht="15">
      <c r="A12" s="6" t="s">
        <v>112</v>
      </c>
      <c r="B12" s="7">
        <v>-159.80165899999997</v>
      </c>
      <c r="C12" s="7">
        <v>-190.85732500000006</v>
      </c>
      <c r="D12" s="7">
        <v>-182.34655199999997</v>
      </c>
      <c r="E12" s="7">
        <v>-163.65852609614876</v>
      </c>
      <c r="F12" s="7">
        <v>-183.53130049343341</v>
      </c>
      <c r="G12" s="7">
        <v>-177.8365026963574</v>
      </c>
      <c r="H12" s="7">
        <v>-153.00254350127611</v>
      </c>
      <c r="I12" s="7">
        <v>-160.32141586425917</v>
      </c>
      <c r="J12" s="20">
        <v>-128.45203933435084</v>
      </c>
    </row>
    <row r="13" spans="1:10" ht="15">
      <c r="A13" s="6" t="s">
        <v>113</v>
      </c>
      <c r="B13" s="7">
        <v>-166.27678800000001</v>
      </c>
      <c r="C13" s="7">
        <v>-187.965067</v>
      </c>
      <c r="D13" s="7">
        <v>-193.45444500000008</v>
      </c>
      <c r="E13" s="7">
        <v>-192.01712857537996</v>
      </c>
      <c r="F13" s="7">
        <v>-176.33995506526801</v>
      </c>
      <c r="G13" s="7">
        <v>-174.59892761308498</v>
      </c>
      <c r="H13" s="7">
        <v>-164.19003067068499</v>
      </c>
      <c r="I13" s="7">
        <v>-160.10165060315504</v>
      </c>
      <c r="J13" s="20">
        <v>-179.125766651948</v>
      </c>
    </row>
    <row r="14" spans="1:10" ht="15">
      <c r="A14" s="6" t="s">
        <v>114</v>
      </c>
      <c r="B14" s="7">
        <v>-123.97780199999998</v>
      </c>
      <c r="C14" s="7">
        <v>-124.34700499999998</v>
      </c>
      <c r="D14" s="7">
        <v>-117.764703</v>
      </c>
      <c r="E14" s="7">
        <v>-117.384451551425</v>
      </c>
      <c r="F14" s="7">
        <v>-111.11395175552407</v>
      </c>
      <c r="G14" s="7">
        <v>-112.64998334158213</v>
      </c>
      <c r="H14" s="7">
        <v>-119.16659131324859</v>
      </c>
      <c r="I14" s="7">
        <v>-112.82483659032812</v>
      </c>
      <c r="J14" s="20">
        <v>-96.860681572699178</v>
      </c>
    </row>
    <row r="15" spans="1:10" ht="15">
      <c r="A15" s="6" t="s">
        <v>115</v>
      </c>
      <c r="B15" s="7">
        <v>-54.915425000000006</v>
      </c>
      <c r="C15" s="7">
        <v>-55.571679999999994</v>
      </c>
      <c r="D15" s="7">
        <v>-58.921859999999995</v>
      </c>
      <c r="E15" s="7">
        <v>-56.138410999999998</v>
      </c>
      <c r="F15" s="7">
        <v>-53.131501999999998</v>
      </c>
      <c r="G15" s="7">
        <v>-53.840592999999998</v>
      </c>
      <c r="H15" s="7">
        <v>-56.966712999999991</v>
      </c>
      <c r="I15" s="7">
        <v>-63.837525000000021</v>
      </c>
      <c r="J15" s="20">
        <v>-58.091180999999999</v>
      </c>
    </row>
    <row r="16" spans="1:10" ht="15">
      <c r="A16" s="6" t="s">
        <v>116</v>
      </c>
      <c r="B16" s="7">
        <v>-83.749603000000008</v>
      </c>
      <c r="C16" s="7">
        <v>-99.181207000000001</v>
      </c>
      <c r="D16" s="7">
        <v>-93.551254999999969</v>
      </c>
      <c r="E16" s="7">
        <v>-85.385185976486994</v>
      </c>
      <c r="F16" s="7">
        <v>-55.448253857337498</v>
      </c>
      <c r="G16" s="7">
        <v>-50.918016229975308</v>
      </c>
      <c r="H16" s="7">
        <v>-46.459698284950207</v>
      </c>
      <c r="I16" s="7">
        <v>-44.92963138843799</v>
      </c>
      <c r="J16" s="20">
        <v>-37.7367649846164</v>
      </c>
    </row>
    <row r="17" spans="1:10" ht="15">
      <c r="A17" s="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20">
        <v>3.60544485574706E-2</v>
      </c>
    </row>
    <row r="18" spans="1:10" s="51" customFormat="1" ht="15">
      <c r="A18" s="49" t="s">
        <v>118</v>
      </c>
      <c r="B18" s="50">
        <v>-7.0269760000000208</v>
      </c>
      <c r="C18" s="50">
        <v>-7.8760509999999897</v>
      </c>
      <c r="D18" s="50">
        <v>-6.3841419999999687</v>
      </c>
      <c r="E18" s="50">
        <v>-4.2811181527806017</v>
      </c>
      <c r="F18" s="50">
        <v>-5.3728000318708071</v>
      </c>
      <c r="G18" s="50">
        <v>-4.6645672090088501</v>
      </c>
      <c r="H18" s="50">
        <v>-3.7285110483494051</v>
      </c>
      <c r="I18" s="50">
        <v>-34.992250268422943</v>
      </c>
      <c r="J18" s="20">
        <v>-1.4134261318700199</v>
      </c>
    </row>
    <row r="19" spans="1:10" s="51" customFormat="1" ht="15">
      <c r="A19" s="49" t="s">
        <v>119</v>
      </c>
      <c r="B19" s="50">
        <v>-45.22</v>
      </c>
      <c r="C19" s="50">
        <v>-42.335521</v>
      </c>
      <c r="D19" s="50">
        <v>-37.362577999999999</v>
      </c>
      <c r="E19" s="50">
        <v>-35.575257999999998</v>
      </c>
      <c r="F19" s="50">
        <v>-37.400343465728554</v>
      </c>
      <c r="G19" s="50">
        <v>-42.064052309100994</v>
      </c>
      <c r="H19" s="50">
        <v>-41.398104444687647</v>
      </c>
      <c r="I19" s="50">
        <v>-38.701816001574294</v>
      </c>
      <c r="J19" s="20">
        <v>-37.715950569494609</v>
      </c>
    </row>
    <row r="20" spans="1:10" s="51" customFormat="1" ht="15">
      <c r="A20" s="52" t="s">
        <v>120</v>
      </c>
      <c r="B20" s="53">
        <v>-640.968253</v>
      </c>
      <c r="C20" s="53">
        <v>-706.43443400000001</v>
      </c>
      <c r="D20" s="53">
        <v>-689.78553499999998</v>
      </c>
      <c r="E20" s="53">
        <v>-665.54007935222114</v>
      </c>
      <c r="F20" s="53">
        <v>-622.33810666916168</v>
      </c>
      <c r="G20" s="53">
        <v>-616.57264239910933</v>
      </c>
      <c r="H20" s="53">
        <v>-584.91219226319652</v>
      </c>
      <c r="I20" s="53">
        <v>-615.70912571617794</v>
      </c>
      <c r="J20" s="21">
        <v>-539.3597557964215</v>
      </c>
    </row>
    <row r="21" spans="1:10" ht="30">
      <c r="A21" s="11" t="s">
        <v>13</v>
      </c>
      <c r="B21" s="12">
        <v>109.02379410684921</v>
      </c>
      <c r="C21" s="12">
        <v>134.25805989315063</v>
      </c>
      <c r="D21" s="12">
        <v>132.2536819999998</v>
      </c>
      <c r="E21" s="12">
        <v>152.43344367808402</v>
      </c>
      <c r="F21" s="12">
        <v>190.08228380284731</v>
      </c>
      <c r="G21" s="12">
        <v>183.50161120860199</v>
      </c>
      <c r="H21" s="12">
        <v>187.7482495331177</v>
      </c>
      <c r="I21" s="12">
        <v>140.90566396875931</v>
      </c>
      <c r="J21" s="21">
        <v>113.09078765625213</v>
      </c>
    </row>
    <row r="22" spans="1:10" ht="15">
      <c r="A22" s="6" t="s">
        <v>14</v>
      </c>
      <c r="B22" s="7">
        <v>-40.412894056888099</v>
      </c>
      <c r="C22" s="7">
        <v>1.78055227534806</v>
      </c>
      <c r="D22" s="7">
        <v>-9.26317365743229</v>
      </c>
      <c r="E22" s="7">
        <v>36.250515438972329</v>
      </c>
      <c r="F22" s="7">
        <v>0</v>
      </c>
      <c r="G22" s="7">
        <v>1.873</v>
      </c>
      <c r="H22" s="7">
        <v>2.004</v>
      </c>
      <c r="I22" s="7">
        <v>48.566000000000003</v>
      </c>
      <c r="J22" s="20">
        <v>-60.621000000000002</v>
      </c>
    </row>
    <row r="23" spans="1:10" ht="15">
      <c r="A23" s="6" t="s">
        <v>121</v>
      </c>
      <c r="B23" s="7">
        <v>-64.478829000000005</v>
      </c>
      <c r="C23" s="7">
        <v>-65.510652000000007</v>
      </c>
      <c r="D23" s="7">
        <v>-65.981741</v>
      </c>
      <c r="E23" s="7">
        <v>-65.990935831936952</v>
      </c>
      <c r="F23" s="7">
        <v>-94.498104236568707</v>
      </c>
      <c r="G23" s="7">
        <v>-95.647420889495493</v>
      </c>
      <c r="H23" s="7">
        <v>-92.579159255249806</v>
      </c>
      <c r="I23" s="7">
        <v>-100.02305405908</v>
      </c>
      <c r="J23" s="20">
        <v>-91.655939997801411</v>
      </c>
    </row>
    <row r="24" spans="1:10" ht="15">
      <c r="A24" s="6" t="s">
        <v>122</v>
      </c>
      <c r="B24" s="7">
        <v>-7.9551290000000003</v>
      </c>
      <c r="C24" s="7">
        <v>-8.1184940000000019</v>
      </c>
      <c r="D24" s="7">
        <v>-7.5756379999999979</v>
      </c>
      <c r="E24" s="7">
        <v>-8.5672287044836999</v>
      </c>
      <c r="F24" s="7">
        <v>-5.9889479257523099</v>
      </c>
      <c r="G24" s="7">
        <v>-5.685589668349091</v>
      </c>
      <c r="H24" s="7">
        <v>-5.6572147477673003</v>
      </c>
      <c r="I24" s="7">
        <v>-6.5952651283327981</v>
      </c>
      <c r="J24" s="20">
        <v>-1.74770291461642</v>
      </c>
    </row>
    <row r="25" spans="1:10" ht="15">
      <c r="A25" s="6" t="s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-9.0876870927580195E-4</v>
      </c>
      <c r="H25" s="7">
        <v>9.0876870927580195E-4</v>
      </c>
      <c r="I25" s="7">
        <v>0</v>
      </c>
      <c r="J25" s="20">
        <v>-44.4</v>
      </c>
    </row>
    <row r="26" spans="1:10" ht="15">
      <c r="A26" s="11" t="s">
        <v>17</v>
      </c>
      <c r="B26" s="12">
        <v>-3.8230579500388879</v>
      </c>
      <c r="C26" s="12">
        <v>62.409466168498696</v>
      </c>
      <c r="D26" s="12">
        <v>49.433129342567511</v>
      </c>
      <c r="E26" s="12">
        <v>114.12579458063571</v>
      </c>
      <c r="F26" s="12">
        <v>89.595231640526293</v>
      </c>
      <c r="G26" s="12">
        <v>84.040691882047625</v>
      </c>
      <c r="H26" s="12">
        <v>91.516784298809867</v>
      </c>
      <c r="I26" s="12">
        <v>82.853344781346522</v>
      </c>
      <c r="J26" s="21">
        <v>-85.333855256165691</v>
      </c>
    </row>
    <row r="27" spans="1:10" ht="15">
      <c r="A27" s="6" t="s">
        <v>123</v>
      </c>
      <c r="B27" s="7">
        <v>0.47542399999999996</v>
      </c>
      <c r="C27" s="7">
        <v>0.41</v>
      </c>
      <c r="D27" s="7">
        <v>0.378</v>
      </c>
      <c r="E27" s="7">
        <v>0.42599999999999999</v>
      </c>
      <c r="F27" s="7">
        <v>7.4999999999999997E-2</v>
      </c>
      <c r="G27" s="7">
        <v>0.22500000000000001</v>
      </c>
      <c r="H27" s="7">
        <v>0.105</v>
      </c>
      <c r="I27" s="7">
        <v>0.44846900000000006</v>
      </c>
      <c r="J27" s="20">
        <v>0</v>
      </c>
    </row>
    <row r="28" spans="1:10" ht="15">
      <c r="A28" s="6" t="s">
        <v>20</v>
      </c>
      <c r="B28" s="7">
        <v>-7.4286370000000002</v>
      </c>
      <c r="C28" s="7">
        <v>-37.026709000000004</v>
      </c>
      <c r="D28" s="7">
        <v>-57.430848000000012</v>
      </c>
      <c r="E28" s="7">
        <v>-61.867767331005012</v>
      </c>
      <c r="F28" s="7">
        <v>-83.023871487026597</v>
      </c>
      <c r="G28" s="7">
        <v>-80.013263296244403</v>
      </c>
      <c r="H28" s="7">
        <v>-46.378061694052008</v>
      </c>
      <c r="I28" s="7">
        <v>-23.684199168970999</v>
      </c>
      <c r="J28" s="20">
        <v>-103.91153402767864</v>
      </c>
    </row>
    <row r="29" spans="1:10" ht="15">
      <c r="A29" s="11" t="s">
        <v>21</v>
      </c>
      <c r="B29" s="12">
        <v>-10.776270950038889</v>
      </c>
      <c r="C29" s="12">
        <v>25.792757168498689</v>
      </c>
      <c r="D29" s="12">
        <v>-7.6197186574325002</v>
      </c>
      <c r="E29" s="12">
        <v>52.684027249630702</v>
      </c>
      <c r="F29" s="12">
        <v>6.6463601534996997</v>
      </c>
      <c r="G29" s="12">
        <v>4.2524285858032158</v>
      </c>
      <c r="H29" s="12">
        <v>45.243722604757863</v>
      </c>
      <c r="I29" s="12">
        <v>59.617614612375526</v>
      </c>
      <c r="J29" s="21">
        <v>-189.24538928384433</v>
      </c>
    </row>
    <row r="30" spans="1:10" ht="15">
      <c r="A30" s="6" t="s">
        <v>22</v>
      </c>
      <c r="B30" s="7">
        <v>-21.971366999999997</v>
      </c>
      <c r="C30" s="7">
        <v>-1.7774260000000055</v>
      </c>
      <c r="D30" s="7">
        <v>4.5966930000000055</v>
      </c>
      <c r="E30" s="7">
        <v>-0.91204132904270452</v>
      </c>
      <c r="F30" s="7">
        <v>-1.7795902619475601</v>
      </c>
      <c r="G30" s="7">
        <v>-1.0075065141141399</v>
      </c>
      <c r="H30" s="7">
        <v>16.449357053606096</v>
      </c>
      <c r="I30" s="7">
        <v>15.415197342181703</v>
      </c>
      <c r="J30" s="20">
        <v>-1.2547074035950099</v>
      </c>
    </row>
    <row r="31" spans="1:10" ht="15">
      <c r="A31" s="11" t="s">
        <v>23</v>
      </c>
      <c r="B31" s="12">
        <v>-32.747637950038886</v>
      </c>
      <c r="C31" s="12">
        <v>24.015331168498683</v>
      </c>
      <c r="D31" s="12">
        <v>-3.0230256574324947</v>
      </c>
      <c r="E31" s="12">
        <v>51.771985920587994</v>
      </c>
      <c r="F31" s="12">
        <v>4.8667698915521393</v>
      </c>
      <c r="G31" s="12">
        <v>3.2449220716890759</v>
      </c>
      <c r="H31" s="12">
        <v>61.693079658363956</v>
      </c>
      <c r="I31" s="12">
        <v>75.032811954557232</v>
      </c>
      <c r="J31" s="21">
        <v>-190.50009668743934</v>
      </c>
    </row>
    <row r="32" spans="1:10" ht="15">
      <c r="A32" s="6"/>
      <c r="B32" s="7"/>
      <c r="C32" s="7"/>
      <c r="D32" s="7"/>
      <c r="E32" s="7"/>
      <c r="F32" s="7"/>
      <c r="G32" s="7"/>
      <c r="H32" s="7"/>
      <c r="I32" s="7"/>
      <c r="J32" s="20"/>
    </row>
    <row r="33" spans="1:11" ht="15">
      <c r="A33" s="11" t="s">
        <v>29</v>
      </c>
      <c r="B33" s="12">
        <v>110.668998</v>
      </c>
      <c r="C33" s="12">
        <v>136.2652168726076</v>
      </c>
      <c r="D33" s="12">
        <v>132.2536819999998</v>
      </c>
      <c r="E33" s="12">
        <v>152.43344367808402</v>
      </c>
      <c r="F33" s="12">
        <v>190.08228380284686</v>
      </c>
      <c r="G33" s="12">
        <v>183.50161120860139</v>
      </c>
      <c r="H33" s="12">
        <v>187.7482495331177</v>
      </c>
      <c r="I33" s="12">
        <v>170.90366396875899</v>
      </c>
      <c r="J33" s="21">
        <v>113.09078765625213</v>
      </c>
    </row>
    <row r="34" spans="1:11" ht="15">
      <c r="A34" s="14" t="s">
        <v>30</v>
      </c>
      <c r="B34" s="15"/>
      <c r="C34" s="15"/>
      <c r="D34" s="15"/>
      <c r="E34" s="15"/>
      <c r="F34" s="15">
        <v>31.277448225149701</v>
      </c>
      <c r="G34" s="15">
        <v>30.963892901168499</v>
      </c>
      <c r="H34" s="15">
        <v>30.582257292015402</v>
      </c>
      <c r="I34" s="15">
        <v>29.818109916993201</v>
      </c>
      <c r="J34" s="22"/>
    </row>
    <row r="35" spans="1:11" ht="14.25">
      <c r="A35" t="s">
        <v>31</v>
      </c>
      <c r="J35" s="24"/>
    </row>
    <row r="36" spans="1:11" ht="23.25">
      <c r="A36" s="5" t="s">
        <v>124</v>
      </c>
      <c r="J36" s="24"/>
    </row>
    <row r="37" spans="1:11" ht="14.25">
      <c r="J37" s="24"/>
    </row>
    <row r="38" spans="1:11" ht="15">
      <c r="A38" s="9"/>
      <c r="B38" s="10" t="s">
        <v>2</v>
      </c>
      <c r="C38" s="10" t="s">
        <v>3</v>
      </c>
      <c r="D38" s="10" t="s">
        <v>4</v>
      </c>
      <c r="E38" s="10" t="s">
        <v>5</v>
      </c>
      <c r="F38" s="10" t="s">
        <v>6</v>
      </c>
      <c r="G38" s="10" t="s">
        <v>7</v>
      </c>
      <c r="H38" s="10" t="s">
        <v>8</v>
      </c>
      <c r="I38" s="10" t="s">
        <v>9</v>
      </c>
      <c r="J38" s="18" t="s">
        <v>10</v>
      </c>
    </row>
    <row r="39" spans="1:11" ht="15">
      <c r="J39" s="20"/>
    </row>
    <row r="40" spans="1:11" ht="15">
      <c r="A40" s="6" t="s">
        <v>125</v>
      </c>
      <c r="B40" s="7">
        <v>2877.1149742459047</v>
      </c>
      <c r="C40" s="7">
        <v>3383.7290070819845</v>
      </c>
      <c r="D40" s="7">
        <v>2717.3346935131831</v>
      </c>
      <c r="E40" s="7">
        <v>2977.3503703308097</v>
      </c>
      <c r="F40" s="7">
        <v>2799.3229242868401</v>
      </c>
      <c r="G40" s="7">
        <v>3153.93</v>
      </c>
      <c r="H40" s="7">
        <v>2862.7768390493384</v>
      </c>
      <c r="I40" s="7">
        <v>2623.1295744094837</v>
      </c>
      <c r="J40" s="20">
        <v>2225.8886516227712</v>
      </c>
    </row>
    <row r="41" spans="1:11" ht="15">
      <c r="A41" s="6" t="s">
        <v>126</v>
      </c>
      <c r="B41" s="7">
        <v>2901.36</v>
      </c>
      <c r="C41" s="7">
        <v>3004.73</v>
      </c>
      <c r="D41" s="7">
        <v>2926.87</v>
      </c>
      <c r="E41" s="7">
        <v>3187.87</v>
      </c>
      <c r="F41" s="7">
        <v>2483.12</v>
      </c>
      <c r="G41" s="7">
        <v>2980.7</v>
      </c>
      <c r="H41" s="7">
        <v>2585.5</v>
      </c>
      <c r="I41" s="7">
        <v>2741.18</v>
      </c>
      <c r="J41" s="20">
        <v>2265</v>
      </c>
    </row>
    <row r="42" spans="1:11" ht="15">
      <c r="A42" s="6" t="s">
        <v>127</v>
      </c>
      <c r="B42" s="7">
        <v>2415.1682045021043</v>
      </c>
      <c r="C42" s="7">
        <v>2930.4649899592387</v>
      </c>
      <c r="D42" s="7">
        <v>3057.8736539793003</v>
      </c>
      <c r="E42" s="7">
        <v>2980.8922022852894</v>
      </c>
      <c r="F42" s="7">
        <v>3118.27023485565</v>
      </c>
      <c r="G42" s="7">
        <v>3107.88</v>
      </c>
      <c r="H42" s="7">
        <v>3046.7021211872088</v>
      </c>
      <c r="I42" s="7">
        <v>2748.3265244503013</v>
      </c>
      <c r="J42" s="20">
        <v>2562.0063027024262</v>
      </c>
    </row>
    <row r="43" spans="1:11" ht="15">
      <c r="A43" s="6" t="s">
        <v>128</v>
      </c>
      <c r="B43" s="7">
        <v>1777.4488730239864</v>
      </c>
      <c r="C43" s="7">
        <v>2021.6354010009766</v>
      </c>
      <c r="D43" s="7">
        <v>1924.3213656616201</v>
      </c>
      <c r="E43" s="7">
        <v>1623.0063986702</v>
      </c>
      <c r="F43" s="7">
        <v>1875.4599569091799</v>
      </c>
      <c r="G43" s="7">
        <v>1765.61</v>
      </c>
      <c r="H43" s="7">
        <v>1844.6571750793448</v>
      </c>
      <c r="I43" s="7">
        <v>1555.5577151565542</v>
      </c>
      <c r="J43" s="20">
        <v>1098.2284146728509</v>
      </c>
      <c r="K43" s="30"/>
    </row>
    <row r="44" spans="1:11" ht="15">
      <c r="A44" s="6" t="s">
        <v>129</v>
      </c>
      <c r="B44" s="7">
        <v>3361.1585965468871</v>
      </c>
      <c r="C44" s="7">
        <v>3624.5972376822224</v>
      </c>
      <c r="D44" s="7">
        <v>3261.9278876210424</v>
      </c>
      <c r="E44" s="7">
        <v>3117.8522710344801</v>
      </c>
      <c r="F44" s="7">
        <v>2950.0557847435698</v>
      </c>
      <c r="G44" s="7">
        <v>2863.65</v>
      </c>
      <c r="H44" s="7">
        <v>2626.9848227312987</v>
      </c>
      <c r="I44" s="7">
        <v>3051.1655033982665</v>
      </c>
      <c r="J44" s="20">
        <v>2463.3008986749628</v>
      </c>
    </row>
    <row r="45" spans="1:11" ht="15">
      <c r="A45" s="6" t="s">
        <v>130</v>
      </c>
      <c r="B45" s="7">
        <v>1189.6099999999999</v>
      </c>
      <c r="C45" s="7">
        <v>1270.98</v>
      </c>
      <c r="D45" s="7">
        <v>1250.55</v>
      </c>
      <c r="E45" s="7">
        <v>1154.93</v>
      </c>
      <c r="F45" s="7">
        <v>1039.45</v>
      </c>
      <c r="G45" s="7">
        <v>1069.3499999999999</v>
      </c>
      <c r="H45" s="7">
        <v>1130.19</v>
      </c>
      <c r="I45" s="7">
        <v>1026.52</v>
      </c>
      <c r="J45" s="20">
        <v>779.77</v>
      </c>
    </row>
    <row r="46" spans="1:11" ht="15">
      <c r="A46" s="6" t="s">
        <v>131</v>
      </c>
      <c r="B46" s="7">
        <v>1965.0158207083896</v>
      </c>
      <c r="C46" s="7">
        <v>2173.822517656798</v>
      </c>
      <c r="D46" s="7">
        <v>2118.3465734643887</v>
      </c>
      <c r="E46" s="7">
        <v>2066.1913300570222</v>
      </c>
      <c r="F46" s="7">
        <v>1894.1115527281729</v>
      </c>
      <c r="G46" s="7">
        <v>2067.08</v>
      </c>
      <c r="H46" s="7">
        <v>1962.5872748818369</v>
      </c>
      <c r="I46" s="7">
        <v>2008.2735229124994</v>
      </c>
      <c r="J46" s="20">
        <v>1608.1310764509717</v>
      </c>
    </row>
    <row r="47" spans="1:11" ht="15">
      <c r="A47" s="11" t="s">
        <v>132</v>
      </c>
      <c r="B47" s="12">
        <v>16486.876469027273</v>
      </c>
      <c r="C47" s="12">
        <v>18409.95915338122</v>
      </c>
      <c r="D47" s="12">
        <v>17257.224174239534</v>
      </c>
      <c r="E47" s="12">
        <v>17108.292572377803</v>
      </c>
      <c r="F47" s="12">
        <v>16163.793453523413</v>
      </c>
      <c r="G47" s="12">
        <v>17006.019999999997</v>
      </c>
      <c r="H47" s="12">
        <v>16122.670999999998</v>
      </c>
      <c r="I47" s="12">
        <v>15754.152840327104</v>
      </c>
      <c r="J47" s="21">
        <v>13002.325344123983</v>
      </c>
    </row>
    <row r="48" spans="1:11" ht="15">
      <c r="A48" s="6"/>
      <c r="B48" s="7"/>
      <c r="C48" s="7"/>
      <c r="D48" s="7"/>
      <c r="E48" s="7"/>
      <c r="F48" s="7"/>
      <c r="G48" s="7"/>
      <c r="H48" s="7"/>
      <c r="I48" s="7"/>
      <c r="J48" s="20"/>
    </row>
    <row r="49" spans="1:10" ht="15">
      <c r="A49" s="11" t="s">
        <v>133</v>
      </c>
      <c r="B49" s="16">
        <v>0.27991052274389744</v>
      </c>
      <c r="C49" s="16">
        <v>0.26908842492424168</v>
      </c>
      <c r="D49" s="16">
        <v>0.29694129743324355</v>
      </c>
      <c r="E49" s="16">
        <v>0.27126108344275046</v>
      </c>
      <c r="F49" s="16">
        <v>0.30215958520589187</v>
      </c>
      <c r="G49" s="16">
        <v>0.30467455888205763</v>
      </c>
      <c r="H49" s="16">
        <v>0.29583397547244705</v>
      </c>
      <c r="I49" s="16">
        <v>0.27246785454741962</v>
      </c>
      <c r="J49" s="25">
        <v>0.30703711362884062</v>
      </c>
    </row>
    <row r="50" spans="1:10" ht="15">
      <c r="A50" s="6"/>
      <c r="B50" s="7"/>
      <c r="C50" s="7"/>
      <c r="D50" s="7"/>
      <c r="E50" s="7"/>
      <c r="F50" s="7"/>
      <c r="G50" s="7"/>
      <c r="H50" s="7"/>
      <c r="I50" s="7"/>
      <c r="J50" s="20"/>
    </row>
    <row r="51" spans="1:10" ht="15">
      <c r="A51" s="6" t="s">
        <v>134</v>
      </c>
      <c r="B51" s="7">
        <v>77</v>
      </c>
      <c r="C51" s="7">
        <v>78</v>
      </c>
      <c r="D51" s="7">
        <v>78</v>
      </c>
      <c r="E51" s="7">
        <v>78</v>
      </c>
      <c r="F51" s="7">
        <v>78</v>
      </c>
      <c r="G51" s="7">
        <v>79</v>
      </c>
      <c r="H51" s="7">
        <v>79</v>
      </c>
      <c r="I51" s="7">
        <v>80</v>
      </c>
      <c r="J51" s="20">
        <v>79</v>
      </c>
    </row>
    <row r="52" spans="1:10" ht="15">
      <c r="A52" s="6" t="s">
        <v>135</v>
      </c>
      <c r="B52" s="7">
        <v>46</v>
      </c>
      <c r="C52" s="7">
        <v>49</v>
      </c>
      <c r="D52" s="7">
        <v>49</v>
      </c>
      <c r="E52" s="7">
        <v>48</v>
      </c>
      <c r="F52" s="7">
        <v>48</v>
      </c>
      <c r="G52" s="7">
        <v>48</v>
      </c>
      <c r="H52" s="7">
        <v>48</v>
      </c>
      <c r="I52" s="7">
        <v>46</v>
      </c>
      <c r="J52" s="20">
        <v>43</v>
      </c>
    </row>
    <row r="53" spans="1:10" ht="15">
      <c r="A53" s="6" t="s">
        <v>136</v>
      </c>
      <c r="B53" s="7">
        <v>9</v>
      </c>
      <c r="C53" s="7">
        <v>10</v>
      </c>
      <c r="D53" s="7">
        <v>-3</v>
      </c>
      <c r="E53" s="7">
        <v>-3</v>
      </c>
      <c r="F53" s="7">
        <v>1</v>
      </c>
      <c r="G53" s="7">
        <v>0</v>
      </c>
      <c r="H53" s="7">
        <v>-1</v>
      </c>
      <c r="I53" s="7">
        <v>-3</v>
      </c>
      <c r="J53" s="20">
        <v>1</v>
      </c>
    </row>
    <row r="54" spans="1:10" ht="15">
      <c r="A54" s="11" t="s">
        <v>137</v>
      </c>
      <c r="B54" s="12">
        <v>132</v>
      </c>
      <c r="C54" s="12">
        <v>137</v>
      </c>
      <c r="D54" s="12">
        <v>124</v>
      </c>
      <c r="E54" s="12">
        <v>123</v>
      </c>
      <c r="F54" s="12">
        <v>127</v>
      </c>
      <c r="G54" s="12">
        <v>127</v>
      </c>
      <c r="H54" s="12">
        <v>126</v>
      </c>
      <c r="I54" s="12">
        <v>123</v>
      </c>
      <c r="J54" s="21">
        <v>123</v>
      </c>
    </row>
    <row r="55" spans="1:10" ht="15">
      <c r="A55" s="6"/>
      <c r="B55" s="7"/>
      <c r="C55" s="7"/>
      <c r="D55" s="7"/>
      <c r="E55" s="7"/>
      <c r="F55" s="7"/>
      <c r="G55" s="7"/>
      <c r="H55" s="7"/>
      <c r="I55" s="7"/>
      <c r="J55" s="20"/>
    </row>
    <row r="56" spans="1:10" ht="15">
      <c r="A56" s="11" t="s">
        <v>138</v>
      </c>
      <c r="B56" s="12">
        <v>846</v>
      </c>
      <c r="C56" s="12">
        <v>873</v>
      </c>
      <c r="D56" s="12">
        <v>873</v>
      </c>
      <c r="E56" s="12">
        <v>866</v>
      </c>
      <c r="F56" s="12">
        <v>866</v>
      </c>
      <c r="G56" s="12">
        <v>874</v>
      </c>
      <c r="H56" s="12">
        <v>874</v>
      </c>
      <c r="I56" s="12">
        <v>868</v>
      </c>
      <c r="J56" s="21">
        <v>841.9</v>
      </c>
    </row>
    <row r="57" spans="1:10" ht="15">
      <c r="A57" s="6"/>
      <c r="B57" s="7"/>
      <c r="C57" s="7"/>
      <c r="D57" s="7"/>
      <c r="E57" s="7"/>
      <c r="F57" s="7"/>
      <c r="G57" s="7"/>
      <c r="H57" s="7"/>
      <c r="I57" s="7"/>
      <c r="J57" s="20"/>
    </row>
    <row r="58" spans="1:10" ht="15">
      <c r="A58" s="11" t="s">
        <v>139</v>
      </c>
      <c r="B58" s="27">
        <v>40.174730450874982</v>
      </c>
      <c r="C58" s="27">
        <v>40.525677197061924</v>
      </c>
      <c r="D58" s="27">
        <v>41.448721344635111</v>
      </c>
      <c r="E58" s="27">
        <v>40.046155843716747</v>
      </c>
      <c r="F58" s="27">
        <v>43.116855511676214</v>
      </c>
      <c r="G58" s="27">
        <v>41.442865218793301</v>
      </c>
      <c r="H58" s="27">
        <v>42.535564093920918</v>
      </c>
      <c r="I58" s="27">
        <v>42.259914349019134</v>
      </c>
      <c r="J58" s="26">
        <v>42.161629045842666</v>
      </c>
    </row>
    <row r="59" spans="1:10" ht="15">
      <c r="A59" s="11" t="s">
        <v>140</v>
      </c>
      <c r="B59" s="12">
        <v>6744</v>
      </c>
      <c r="C59" s="12">
        <v>6613</v>
      </c>
      <c r="D59" s="12">
        <v>6463</v>
      </c>
      <c r="E59" s="12">
        <v>6611</v>
      </c>
      <c r="F59" s="12">
        <v>6428</v>
      </c>
      <c r="G59" s="12">
        <v>6617</v>
      </c>
      <c r="H59" s="12">
        <v>6224</v>
      </c>
      <c r="I59" s="12">
        <v>6606</v>
      </c>
      <c r="J59" s="21">
        <v>6204</v>
      </c>
    </row>
    <row r="60" spans="1:10" ht="15">
      <c r="A60" s="11" t="s">
        <v>141</v>
      </c>
      <c r="B60" s="12">
        <v>21.6</v>
      </c>
      <c r="C60" s="12">
        <v>23.8</v>
      </c>
      <c r="D60" s="12">
        <v>23.222669358867595</v>
      </c>
      <c r="E60" s="12">
        <v>23.708360979459961</v>
      </c>
      <c r="F60" s="12">
        <v>26.997285710071598</v>
      </c>
      <c r="G60" s="12">
        <v>26.658168054475254</v>
      </c>
      <c r="H60" s="12">
        <v>27.334366766125616</v>
      </c>
      <c r="I60" s="12">
        <v>23.263455856177004</v>
      </c>
      <c r="J60" s="21">
        <v>20.615474149480196</v>
      </c>
    </row>
    <row r="61" spans="1:10" ht="15">
      <c r="A61" s="6"/>
      <c r="B61" s="7"/>
      <c r="C61" s="7"/>
      <c r="D61" s="7"/>
      <c r="E61" s="7"/>
      <c r="F61" s="7"/>
      <c r="G61" s="7"/>
      <c r="H61" s="7"/>
      <c r="I61" s="7"/>
      <c r="J61" s="20"/>
    </row>
    <row r="62" spans="1:10" ht="15">
      <c r="A62" s="11" t="s">
        <v>142</v>
      </c>
      <c r="B62" s="12">
        <v>395.09859094226402</v>
      </c>
      <c r="C62" s="12">
        <v>429.5475421763627</v>
      </c>
      <c r="D62" s="12">
        <v>465.22495011098846</v>
      </c>
      <c r="E62" s="12">
        <v>480.22926186675073</v>
      </c>
      <c r="F62" s="12">
        <v>439.56794137760448</v>
      </c>
      <c r="G62" s="12">
        <v>438.58935341216988</v>
      </c>
      <c r="H62" s="12">
        <v>422.6440556489859</v>
      </c>
      <c r="I62" s="12">
        <v>423.58903257728292</v>
      </c>
      <c r="J62" s="21">
        <v>557.89905893988885</v>
      </c>
    </row>
    <row r="63" spans="1:10" ht="15">
      <c r="A63" s="11" t="s">
        <v>143</v>
      </c>
      <c r="B63" s="12">
        <v>420848.85092464963</v>
      </c>
      <c r="C63" s="12">
        <v>437588.50544842769</v>
      </c>
      <c r="D63" s="12">
        <v>415829.90111310186</v>
      </c>
      <c r="E63" s="12">
        <v>399844.70714876801</v>
      </c>
      <c r="F63" s="12">
        <v>401166.551210762</v>
      </c>
      <c r="G63" s="12">
        <v>398092.03359526931</v>
      </c>
      <c r="H63" s="12">
        <v>388483</v>
      </c>
      <c r="I63" s="12">
        <v>377964.57955729729</v>
      </c>
      <c r="J63" s="21">
        <v>321072</v>
      </c>
    </row>
    <row r="64" spans="1:10" ht="15">
      <c r="A64" s="6"/>
      <c r="B64" s="7"/>
      <c r="C64" s="7"/>
      <c r="D64" s="7"/>
      <c r="E64" s="7"/>
      <c r="F64" s="7"/>
      <c r="G64" s="7"/>
      <c r="H64" s="7"/>
      <c r="I64" s="7"/>
      <c r="J64" s="20"/>
    </row>
    <row r="65" spans="1:10" ht="15">
      <c r="A65" s="11" t="s">
        <v>144</v>
      </c>
      <c r="B65" s="12">
        <v>90.785286041079885</v>
      </c>
      <c r="C65" s="12">
        <v>92.71331156234362</v>
      </c>
      <c r="D65" s="12">
        <v>95.758413388890276</v>
      </c>
      <c r="E65" s="12">
        <v>97.133675799115963</v>
      </c>
      <c r="F65" s="12">
        <v>97.010385189235819</v>
      </c>
      <c r="G65" s="12">
        <v>98.461061526334959</v>
      </c>
      <c r="H65" s="12">
        <v>99.887320908265195</v>
      </c>
      <c r="I65" s="12">
        <v>99.8277262916518</v>
      </c>
      <c r="J65" s="21">
        <v>100.75411944225579</v>
      </c>
    </row>
    <row r="67" spans="1:10" ht="15">
      <c r="A67" s="6" t="s">
        <v>145</v>
      </c>
      <c r="B67" s="7">
        <v>11587.399999999998</v>
      </c>
      <c r="C67" s="7">
        <v>12306.880000000001</v>
      </c>
      <c r="D67" s="7">
        <v>12035.400000000001</v>
      </c>
      <c r="E67" s="7">
        <v>11586.77</v>
      </c>
      <c r="F67" s="7">
        <v>10818.260000000002</v>
      </c>
      <c r="G67" s="7">
        <v>11159.550000000003</v>
      </c>
      <c r="H67" s="7">
        <v>11144.720000000001</v>
      </c>
      <c r="I67" s="7">
        <v>10745.05</v>
      </c>
      <c r="J67" s="20">
        <v>10202.06</v>
      </c>
    </row>
    <row r="68" spans="1:10" ht="15">
      <c r="A68" s="6"/>
      <c r="B68" s="7"/>
      <c r="C68" s="7"/>
      <c r="D68" s="7"/>
      <c r="E68" s="7"/>
      <c r="F68" s="7"/>
      <c r="G68" s="7"/>
      <c r="H68" s="7"/>
      <c r="I68" s="7"/>
      <c r="J68" s="20"/>
    </row>
    <row r="70" spans="1:10">
      <c r="A70" t="s">
        <v>146</v>
      </c>
    </row>
    <row r="71" spans="1:10">
      <c r="A71" t="s">
        <v>147</v>
      </c>
    </row>
    <row r="72" spans="1:10">
      <c r="A72" t="s">
        <v>148</v>
      </c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BF2-F06E-44D3-B558-29FF22E1FFB1}">
  <dimension ref="A1:L55"/>
  <sheetViews>
    <sheetView showGridLines="0" topLeftCell="A4" zoomScale="80" zoomScaleNormal="80" zoomScaleSheetLayoutView="70" workbookViewId="0">
      <selection activeCell="A51" sqref="A51"/>
    </sheetView>
  </sheetViews>
  <sheetFormatPr defaultRowHeight="12.75" outlineLevelCol="1"/>
  <cols>
    <col min="1" max="1" width="57.5703125" customWidth="1"/>
    <col min="2" max="2" width="10.5703125" bestFit="1" customWidth="1" outlineLevel="1"/>
    <col min="3" max="4" width="11" bestFit="1" customWidth="1" outlineLevel="1"/>
  </cols>
  <sheetData>
    <row r="1" spans="1:10" ht="43.5" customHeight="1"/>
    <row r="3" spans="1:10" ht="23.25">
      <c r="A3" s="5" t="s">
        <v>149</v>
      </c>
    </row>
    <row r="5" spans="1:10" ht="1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8" t="s">
        <v>10</v>
      </c>
    </row>
    <row r="6" spans="1:10" ht="15">
      <c r="J6" s="20"/>
    </row>
    <row r="7" spans="1:10" ht="15">
      <c r="A7" s="6" t="s">
        <v>107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20">
        <v>0</v>
      </c>
    </row>
    <row r="8" spans="1:10" ht="15">
      <c r="A8" s="6" t="s">
        <v>108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20">
        <v>0</v>
      </c>
    </row>
    <row r="9" spans="1:10" ht="15">
      <c r="A9" s="6" t="s">
        <v>109</v>
      </c>
      <c r="B9" s="7">
        <v>218.46100000000001</v>
      </c>
      <c r="C9" s="7">
        <v>201.73515499999996</v>
      </c>
      <c r="D9" s="7">
        <v>208.79368800000009</v>
      </c>
      <c r="E9" s="7">
        <v>212.88818771891044</v>
      </c>
      <c r="F9" s="7">
        <v>205.51206715819802</v>
      </c>
      <c r="G9" s="7">
        <v>204.789765191155</v>
      </c>
      <c r="H9" s="7">
        <v>182.08746486110402</v>
      </c>
      <c r="I9" s="7">
        <v>176.15661927357701</v>
      </c>
      <c r="J9" s="20">
        <v>182.53348126442785</v>
      </c>
    </row>
    <row r="10" spans="1:10" ht="15">
      <c r="A10" s="6" t="s">
        <v>110</v>
      </c>
      <c r="B10" s="7">
        <v>13.784000000000001</v>
      </c>
      <c r="C10" s="7">
        <v>19.91177400000003</v>
      </c>
      <c r="D10" s="7">
        <v>15.854814999999917</v>
      </c>
      <c r="E10" s="7">
        <v>19.908297831352684</v>
      </c>
      <c r="F10" s="7">
        <v>26.535581321057499</v>
      </c>
      <c r="G10" s="7">
        <v>30.160831216108402</v>
      </c>
      <c r="H10" s="7">
        <v>39.005390926435503</v>
      </c>
      <c r="I10" s="7">
        <v>35.729599991246609</v>
      </c>
      <c r="J10" s="20">
        <v>22.014066380901387</v>
      </c>
    </row>
    <row r="11" spans="1:10" s="51" customFormat="1" ht="15">
      <c r="A11" s="52" t="s">
        <v>111</v>
      </c>
      <c r="B11" s="53">
        <v>232.245</v>
      </c>
      <c r="C11" s="53">
        <v>221.64683400000001</v>
      </c>
      <c r="D11" s="53">
        <v>224.64850300000001</v>
      </c>
      <c r="E11" s="53">
        <v>232.79648555026358</v>
      </c>
      <c r="F11" s="53">
        <v>232.0476484792552</v>
      </c>
      <c r="G11" s="53">
        <v>234.95059640726353</v>
      </c>
      <c r="H11" s="53">
        <v>221.09285578753972</v>
      </c>
      <c r="I11" s="53">
        <v>211.8862192648233</v>
      </c>
      <c r="J11" s="21">
        <v>204.54754764532899</v>
      </c>
    </row>
    <row r="12" spans="1:10" ht="15">
      <c r="A12" s="6" t="s">
        <v>112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20">
        <v>-0.79293899216443364</v>
      </c>
    </row>
    <row r="13" spans="1:10" ht="15">
      <c r="A13" s="6" t="s">
        <v>113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20">
        <v>0</v>
      </c>
    </row>
    <row r="14" spans="1:10" ht="15">
      <c r="A14" s="6" t="s">
        <v>114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20">
        <v>2.01821066549089E-4</v>
      </c>
    </row>
    <row r="15" spans="1:10" ht="15">
      <c r="A15" s="6" t="s">
        <v>115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20">
        <v>0</v>
      </c>
    </row>
    <row r="16" spans="1:10" ht="15">
      <c r="A16" s="6" t="s">
        <v>116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20">
        <v>-0.31617883314433198</v>
      </c>
    </row>
    <row r="17" spans="1:10" ht="15">
      <c r="A17" s="6" t="s">
        <v>117</v>
      </c>
      <c r="B17" s="7">
        <v>-72.517425000000003</v>
      </c>
      <c r="C17" s="7">
        <v>-64.433982000000015</v>
      </c>
      <c r="D17" s="7">
        <v>-65</v>
      </c>
      <c r="E17" s="7">
        <v>-63.932461317262039</v>
      </c>
      <c r="F17" s="7">
        <v>-61.525349606845801</v>
      </c>
      <c r="G17" s="7">
        <v>-60.8921791205752</v>
      </c>
      <c r="H17" s="7">
        <v>-52.935745744658995</v>
      </c>
      <c r="I17" s="7">
        <v>-44.697140098463016</v>
      </c>
      <c r="J17" s="20">
        <v>-64.3293336294591</v>
      </c>
    </row>
    <row r="18" spans="1:10" s="51" customFormat="1" ht="15">
      <c r="A18" s="49" t="s">
        <v>118</v>
      </c>
      <c r="B18" s="50">
        <v>-109.124978</v>
      </c>
      <c r="C18" s="50">
        <v>-101.660697</v>
      </c>
      <c r="D18" s="50">
        <v>-107.01808400000002</v>
      </c>
      <c r="E18" s="50">
        <v>-112.66575854678058</v>
      </c>
      <c r="F18" s="50">
        <v>-107.37515872518421</v>
      </c>
      <c r="G18" s="50">
        <v>-106.40476827340355</v>
      </c>
      <c r="H18" s="50">
        <v>-106.21263046003872</v>
      </c>
      <c r="I18" s="50">
        <v>-104.8264239302743</v>
      </c>
      <c r="J18" s="20">
        <v>-87.079917839044711</v>
      </c>
    </row>
    <row r="19" spans="1:10" s="51" customFormat="1" ht="15">
      <c r="A19" s="49" t="s">
        <v>119</v>
      </c>
      <c r="B19" s="50">
        <v>-30.422000000000001</v>
      </c>
      <c r="C19" s="50">
        <v>-30.482133000000001</v>
      </c>
      <c r="D19" s="50">
        <v>-30</v>
      </c>
      <c r="E19" s="50">
        <v>-34.334000000000003</v>
      </c>
      <c r="F19" s="50">
        <v>-30.265437801167455</v>
      </c>
      <c r="G19" s="50">
        <v>-33.015960644299682</v>
      </c>
      <c r="H19" s="50">
        <v>-32.763090889158427</v>
      </c>
      <c r="I19" s="50">
        <v>-36.203279393672247</v>
      </c>
      <c r="J19" s="20">
        <v>-31.211061035694424</v>
      </c>
    </row>
    <row r="20" spans="1:10" s="51" customFormat="1" ht="15">
      <c r="A20" s="52" t="s">
        <v>120</v>
      </c>
      <c r="B20" s="53">
        <v>-212.064403</v>
      </c>
      <c r="C20" s="53">
        <v>-196.57681200000002</v>
      </c>
      <c r="D20" s="53">
        <v>-202.01808400000002</v>
      </c>
      <c r="E20" s="53">
        <v>-210.93221986404259</v>
      </c>
      <c r="F20" s="53">
        <v>-199.1659461331972</v>
      </c>
      <c r="G20" s="53">
        <v>-200.31290803827852</v>
      </c>
      <c r="H20" s="53">
        <v>-191.91146709385572</v>
      </c>
      <c r="I20" s="53">
        <v>-185.7268434224093</v>
      </c>
      <c r="J20" s="21">
        <v>-183.72922850844046</v>
      </c>
    </row>
    <row r="21" spans="1:10" ht="30">
      <c r="A21" s="11" t="s">
        <v>13</v>
      </c>
      <c r="B21" s="12">
        <v>20.180597000000006</v>
      </c>
      <c r="C21" s="12">
        <v>25.070021999999994</v>
      </c>
      <c r="D21" s="12">
        <v>23</v>
      </c>
      <c r="E21" s="12">
        <v>21.864265686220989</v>
      </c>
      <c r="F21" s="12">
        <v>32.881702346058205</v>
      </c>
      <c r="G21" s="12">
        <v>34.637688368984797</v>
      </c>
      <c r="H21" s="12">
        <v>29.18138869368363</v>
      </c>
      <c r="I21" s="12">
        <v>26.159375842414136</v>
      </c>
      <c r="J21" s="21">
        <v>20.8183191368888</v>
      </c>
    </row>
    <row r="22" spans="1:10" ht="15">
      <c r="A22" s="47" t="s">
        <v>14</v>
      </c>
      <c r="B22" s="7"/>
      <c r="C22" s="7"/>
      <c r="D22" s="7"/>
      <c r="E22" s="7"/>
      <c r="F22" s="7"/>
      <c r="G22" s="7">
        <v>-1.129154</v>
      </c>
      <c r="H22" s="7">
        <v>0</v>
      </c>
      <c r="I22" s="7">
        <v>0</v>
      </c>
      <c r="J22" s="20">
        <v>0</v>
      </c>
    </row>
    <row r="23" spans="1:10" ht="15">
      <c r="A23" s="6" t="s">
        <v>121</v>
      </c>
      <c r="B23" s="7">
        <v>-4.4105420000000004</v>
      </c>
      <c r="C23" s="7">
        <v>-4</v>
      </c>
      <c r="D23" s="7">
        <v>-3.8915190000000006</v>
      </c>
      <c r="E23" s="7">
        <v>-4.0725124382688005</v>
      </c>
      <c r="F23" s="7">
        <v>-13.167815276698938</v>
      </c>
      <c r="G23" s="7">
        <v>-13.157583534065601</v>
      </c>
      <c r="H23" s="7">
        <v>-13.69397746092366</v>
      </c>
      <c r="I23" s="7">
        <v>-13.681789280585603</v>
      </c>
      <c r="J23" s="20">
        <v>-13.67991428286571</v>
      </c>
    </row>
    <row r="24" spans="1:10" ht="15">
      <c r="A24" s="6" t="s">
        <v>122</v>
      </c>
      <c r="B24" s="7">
        <v>-7.7785310000000001</v>
      </c>
      <c r="C24" s="7">
        <v>-9</v>
      </c>
      <c r="D24" s="7">
        <v>-9.4132889999999989</v>
      </c>
      <c r="E24" s="7">
        <v>-9.4619375270831014</v>
      </c>
      <c r="F24" s="7">
        <v>-9.4800579379529708</v>
      </c>
      <c r="G24" s="7">
        <v>-9.4789727780689326</v>
      </c>
      <c r="H24" s="7">
        <v>-9.4714584125449974</v>
      </c>
      <c r="I24" s="7">
        <v>-9.5119883522882009</v>
      </c>
      <c r="J24" s="20">
        <v>-9.5659694028032014</v>
      </c>
    </row>
    <row r="25" spans="1:10" ht="15">
      <c r="A25" s="6" t="s">
        <v>16</v>
      </c>
      <c r="B25" s="7">
        <v>0</v>
      </c>
      <c r="C25" s="7">
        <v>0</v>
      </c>
      <c r="D25" s="7">
        <v>0</v>
      </c>
      <c r="E25" s="7">
        <v>-9.4619375270831014</v>
      </c>
      <c r="F25" s="7">
        <v>0</v>
      </c>
      <c r="G25" s="7">
        <v>0</v>
      </c>
      <c r="H25" s="7">
        <v>0</v>
      </c>
      <c r="I25" s="7">
        <v>0</v>
      </c>
      <c r="J25" s="20">
        <v>-40</v>
      </c>
    </row>
    <row r="26" spans="1:10" ht="15">
      <c r="A26" s="11" t="s">
        <v>17</v>
      </c>
      <c r="B26" s="12">
        <v>7.9915240000000063</v>
      </c>
      <c r="C26" s="12">
        <v>13.065899999999996</v>
      </c>
      <c r="D26" s="12">
        <v>9</v>
      </c>
      <c r="E26" s="12">
        <v>8.3298157208690853</v>
      </c>
      <c r="F26" s="12">
        <v>10.233829131406296</v>
      </c>
      <c r="G26" s="12">
        <v>10.871978056850249</v>
      </c>
      <c r="H26" s="12">
        <v>6.0159528202149719</v>
      </c>
      <c r="I26" s="12">
        <v>2.9655982095403317</v>
      </c>
      <c r="J26" s="21">
        <v>-42.427564548780126</v>
      </c>
    </row>
    <row r="27" spans="1:10" ht="15">
      <c r="A27" s="6" t="s">
        <v>123</v>
      </c>
      <c r="B27" s="7">
        <v>0.10303900000000001</v>
      </c>
      <c r="C27" s="7">
        <v>-6.7428000000000002E-2</v>
      </c>
      <c r="D27" s="7">
        <v>5.9025000000000001E-2</v>
      </c>
      <c r="E27" s="7">
        <v>0.30960353523727407</v>
      </c>
      <c r="F27" s="7">
        <v>-4.6241336015829998E-2</v>
      </c>
      <c r="G27" s="7">
        <v>9.1671817568358023E-3</v>
      </c>
      <c r="H27" s="7">
        <v>6.3106045422329517E-4</v>
      </c>
      <c r="I27" s="7">
        <v>0.19990292400277479</v>
      </c>
      <c r="J27" s="20">
        <v>0.12774071608622301</v>
      </c>
    </row>
    <row r="28" spans="1:10" ht="15">
      <c r="A28" s="6" t="s">
        <v>20</v>
      </c>
      <c r="B28" s="7">
        <v>-0.10303900000000001</v>
      </c>
      <c r="C28" s="7">
        <v>-2.7086049999999999</v>
      </c>
      <c r="D28" s="7">
        <v>-0.43006</v>
      </c>
      <c r="E28" s="7">
        <v>-10.784516668660375</v>
      </c>
      <c r="F28" s="7">
        <v>-14.993646879787068</v>
      </c>
      <c r="G28" s="7">
        <v>-16.833981276694441</v>
      </c>
      <c r="H28" s="7">
        <v>-14.682412553333222</v>
      </c>
      <c r="I28" s="7">
        <v>-2.4952938170022763</v>
      </c>
      <c r="J28" s="20">
        <v>-33.902045952426519</v>
      </c>
    </row>
    <row r="29" spans="1:10" ht="15">
      <c r="A29" s="11" t="s">
        <v>21</v>
      </c>
      <c r="B29" s="12">
        <v>7.9915240000000063</v>
      </c>
      <c r="C29" s="12">
        <v>10.289866999999996</v>
      </c>
      <c r="D29" s="12">
        <v>9</v>
      </c>
      <c r="E29" s="12">
        <v>-2.1450974125540156</v>
      </c>
      <c r="F29" s="12">
        <v>-4.8060590843966029</v>
      </c>
      <c r="G29" s="12">
        <v>-5.9528360380873568</v>
      </c>
      <c r="H29" s="12">
        <v>-8.665828672664027</v>
      </c>
      <c r="I29" s="12">
        <v>0.67020731654083043</v>
      </c>
      <c r="J29" s="21">
        <v>-76.201869785120422</v>
      </c>
    </row>
    <row r="30" spans="1:10" ht="15">
      <c r="A30" s="6" t="s">
        <v>22</v>
      </c>
      <c r="B30" s="7">
        <v>-3.9135710000000001</v>
      </c>
      <c r="C30" s="7">
        <v>-4.3194729999999995</v>
      </c>
      <c r="D30" s="7">
        <v>-1</v>
      </c>
      <c r="E30" s="7">
        <v>5.9240122308302787</v>
      </c>
      <c r="F30" s="7">
        <v>-0.89251703666817905</v>
      </c>
      <c r="G30" s="7">
        <v>-1.5976415407138111</v>
      </c>
      <c r="H30" s="7">
        <v>-2.4951137381768098</v>
      </c>
      <c r="I30" s="7">
        <v>-5.5679053380117898</v>
      </c>
      <c r="J30" s="20">
        <v>2.2900263105503198</v>
      </c>
    </row>
    <row r="31" spans="1:10" ht="15">
      <c r="A31" s="11" t="s">
        <v>23</v>
      </c>
      <c r="B31" s="12">
        <v>4.0779530000000062</v>
      </c>
      <c r="C31" s="12">
        <v>5.9703939999999962</v>
      </c>
      <c r="D31" s="12">
        <v>8</v>
      </c>
      <c r="E31" s="12">
        <v>3.7789148182762631</v>
      </c>
      <c r="F31" s="12">
        <v>-5.6985761210647823</v>
      </c>
      <c r="G31" s="12">
        <v>-7.5504775788011678</v>
      </c>
      <c r="H31" s="12">
        <v>-11.160942410840837</v>
      </c>
      <c r="I31" s="12">
        <v>-4.8976980214709593</v>
      </c>
      <c r="J31" s="21">
        <v>-73.911843474570105</v>
      </c>
    </row>
    <row r="32" spans="1:10" ht="15">
      <c r="A32" s="6"/>
      <c r="B32" s="7"/>
      <c r="C32" s="7"/>
      <c r="D32" s="7"/>
      <c r="E32" s="7"/>
      <c r="F32" s="7"/>
      <c r="G32" s="7"/>
      <c r="H32" s="7"/>
      <c r="I32" s="7"/>
      <c r="J32" s="20"/>
    </row>
    <row r="33" spans="1:12" ht="15">
      <c r="A33" s="11" t="s">
        <v>29</v>
      </c>
      <c r="B33" s="12">
        <v>20.170390000000026</v>
      </c>
      <c r="C33" s="12">
        <v>24.663021999999994</v>
      </c>
      <c r="D33" s="12">
        <v>23</v>
      </c>
      <c r="E33" s="12">
        <v>21.864265686220989</v>
      </c>
      <c r="F33" s="12">
        <v>32.881702346058177</v>
      </c>
      <c r="G33" s="12">
        <v>34.637688368984783</v>
      </c>
      <c r="H33" s="12">
        <v>29.18138869368363</v>
      </c>
      <c r="I33" s="12">
        <v>28.513375842414177</v>
      </c>
      <c r="J33" s="21">
        <v>20.8183191368888</v>
      </c>
    </row>
    <row r="34" spans="1:12" ht="15">
      <c r="A34" s="11" t="s">
        <v>30</v>
      </c>
      <c r="B34" s="12"/>
      <c r="C34" s="12"/>
      <c r="D34" s="12"/>
      <c r="E34" s="12"/>
      <c r="F34" s="12">
        <v>10.7324697811947</v>
      </c>
      <c r="G34" s="12">
        <v>10.5454201895931</v>
      </c>
      <c r="H34" s="12">
        <v>10.715798417659901</v>
      </c>
      <c r="I34" s="12">
        <v>10.8743698350478</v>
      </c>
      <c r="J34" s="21"/>
    </row>
    <row r="35" spans="1:12" ht="14.25">
      <c r="A35" t="s">
        <v>31</v>
      </c>
      <c r="J35" s="24"/>
    </row>
    <row r="36" spans="1:12" ht="23.25">
      <c r="A36" s="5" t="s">
        <v>150</v>
      </c>
      <c r="J36" s="24"/>
    </row>
    <row r="37" spans="1:12" ht="14.25">
      <c r="J37" s="24"/>
    </row>
    <row r="38" spans="1:12" ht="15">
      <c r="A38" s="9" t="s">
        <v>1</v>
      </c>
      <c r="B38" s="10" t="s">
        <v>2</v>
      </c>
      <c r="C38" s="10" t="s">
        <v>3</v>
      </c>
      <c r="D38" s="10" t="s">
        <v>4</v>
      </c>
      <c r="E38" s="10" t="s">
        <v>5</v>
      </c>
      <c r="F38" s="10" t="s">
        <v>6</v>
      </c>
      <c r="G38" s="10" t="s">
        <v>7</v>
      </c>
      <c r="H38" s="10" t="s">
        <v>8</v>
      </c>
      <c r="I38" s="10" t="s">
        <v>9</v>
      </c>
      <c r="J38" s="18" t="s">
        <v>10</v>
      </c>
    </row>
    <row r="39" spans="1:12" ht="15">
      <c r="J39" s="20"/>
      <c r="L39" s="10"/>
    </row>
    <row r="40" spans="1:12" ht="15">
      <c r="A40" s="6" t="s">
        <v>151</v>
      </c>
      <c r="B40" s="7">
        <v>105.745268</v>
      </c>
      <c r="C40" s="7">
        <v>99.438617999999991</v>
      </c>
      <c r="D40" s="7">
        <v>100.47584500000001</v>
      </c>
      <c r="E40" s="7">
        <v>112.72499999999999</v>
      </c>
      <c r="F40" s="7">
        <v>109.71871536640296</v>
      </c>
      <c r="G40" s="7">
        <v>96.418000000000006</v>
      </c>
      <c r="H40" s="7">
        <v>97.914198391318294</v>
      </c>
      <c r="I40" s="7">
        <v>93.469240593088102</v>
      </c>
      <c r="J40" s="20">
        <v>101.925816928408</v>
      </c>
    </row>
    <row r="41" spans="1:12" ht="15">
      <c r="A41" s="6" t="s">
        <v>152</v>
      </c>
      <c r="B41" s="7">
        <v>26.992298000000002</v>
      </c>
      <c r="C41" s="7">
        <v>30.634474000000001</v>
      </c>
      <c r="D41" s="7">
        <v>31.104769999999998</v>
      </c>
      <c r="E41" s="7">
        <v>29.027999999999999</v>
      </c>
      <c r="F41" s="7">
        <v>31.455436000000002</v>
      </c>
      <c r="G41" s="7">
        <v>34.518000000000001</v>
      </c>
      <c r="H41" s="7">
        <v>31.366924000000001</v>
      </c>
      <c r="I41" s="7">
        <v>31.2982357792093</v>
      </c>
      <c r="J41" s="20">
        <v>30.4240940200045</v>
      </c>
    </row>
    <row r="42" spans="1:12" ht="15">
      <c r="A42" s="6" t="s">
        <v>153</v>
      </c>
      <c r="B42" s="7">
        <v>50.544581000000008</v>
      </c>
      <c r="C42" s="7">
        <v>42.153456999999996</v>
      </c>
      <c r="D42" s="7">
        <v>43.565260000000009</v>
      </c>
      <c r="E42" s="7">
        <v>40.277999999999999</v>
      </c>
      <c r="F42" s="7">
        <v>47.782261260580242</v>
      </c>
      <c r="G42" s="7">
        <v>59.600999999999999</v>
      </c>
      <c r="H42" s="7">
        <v>48.8411109225774</v>
      </c>
      <c r="I42" s="7">
        <v>33.923724594135201</v>
      </c>
      <c r="J42" s="20">
        <v>37.664570988824899</v>
      </c>
    </row>
    <row r="43" spans="1:12" ht="15">
      <c r="A43" s="6" t="s">
        <v>154</v>
      </c>
      <c r="B43" s="7">
        <v>44.678008999999996</v>
      </c>
      <c r="C43" s="7">
        <v>49.008052999999997</v>
      </c>
      <c r="D43" s="7">
        <v>46.601934</v>
      </c>
      <c r="E43" s="7">
        <v>50.789000000000001</v>
      </c>
      <c r="F43" s="7">
        <v>42.435595065913432</v>
      </c>
      <c r="G43" s="7">
        <v>42.494999999999997</v>
      </c>
      <c r="H43" s="7">
        <v>41.096415813836202</v>
      </c>
      <c r="I43" s="7">
        <v>46.497346674749799</v>
      </c>
      <c r="J43" s="20">
        <v>38.810779971668502</v>
      </c>
    </row>
    <row r="44" spans="1:12" ht="15">
      <c r="A44" s="6" t="s">
        <v>155</v>
      </c>
      <c r="B44" s="7">
        <v>4.3586370000000159</v>
      </c>
      <c r="C44" s="7">
        <v>0.80534800000000928</v>
      </c>
      <c r="D44" s="7">
        <v>2.8826099999999997</v>
      </c>
      <c r="E44" s="7">
        <v>1.8318770260905524</v>
      </c>
      <c r="F44" s="7">
        <v>0</v>
      </c>
      <c r="G44" s="7">
        <v>1.778</v>
      </c>
      <c r="H44" s="7">
        <v>1.8625</v>
      </c>
      <c r="I44" s="7">
        <v>6.6219999999999999</v>
      </c>
      <c r="J44" s="20">
        <v>3.4620000000000002</v>
      </c>
    </row>
    <row r="45" spans="1:12" ht="15">
      <c r="A45" s="6" t="s">
        <v>156</v>
      </c>
      <c r="B45" s="7"/>
      <c r="C45" s="7"/>
      <c r="D45" s="7"/>
      <c r="E45" s="7"/>
      <c r="F45" s="7"/>
      <c r="G45" s="7"/>
      <c r="H45" s="7"/>
      <c r="I45" s="7"/>
      <c r="J45" s="20">
        <v>-7.7431056254100401</v>
      </c>
    </row>
    <row r="46" spans="1:12" ht="15">
      <c r="A46" s="11" t="s">
        <v>157</v>
      </c>
      <c r="B46" s="12">
        <v>232.31879300000003</v>
      </c>
      <c r="C46" s="12">
        <v>222.03995</v>
      </c>
      <c r="D46" s="12">
        <v>224.63041899999999</v>
      </c>
      <c r="E46" s="12">
        <v>234.65187702609055</v>
      </c>
      <c r="F46" s="12">
        <v>231.39200769289664</v>
      </c>
      <c r="G46" s="12">
        <v>234.81</v>
      </c>
      <c r="H46" s="12">
        <v>221.08114912773192</v>
      </c>
      <c r="I46" s="12">
        <v>211.89</v>
      </c>
      <c r="J46" s="21">
        <v>204.54415628349582</v>
      </c>
    </row>
    <row r="47" spans="1:12" ht="15">
      <c r="A47" s="6"/>
      <c r="B47" s="7"/>
      <c r="C47" s="7"/>
      <c r="D47" s="7"/>
      <c r="E47" s="7"/>
      <c r="F47" s="7"/>
      <c r="G47" s="7"/>
      <c r="H47" s="7"/>
      <c r="I47" s="7"/>
      <c r="J47" s="20"/>
    </row>
    <row r="48" spans="1:12" ht="15">
      <c r="A48" s="6" t="s">
        <v>151</v>
      </c>
      <c r="B48" s="7">
        <v>9.9070660000000004</v>
      </c>
      <c r="C48" s="7">
        <v>10.603004999999994</v>
      </c>
      <c r="D48" s="7">
        <v>11.180012999999999</v>
      </c>
      <c r="E48" s="7">
        <v>8.7650000000000006</v>
      </c>
      <c r="F48" s="7">
        <v>15.4218903020979</v>
      </c>
      <c r="G48" s="7">
        <v>16.507999999999999</v>
      </c>
      <c r="H48" s="7">
        <v>14.05181</v>
      </c>
      <c r="I48" s="7">
        <v>14.1395059449996</v>
      </c>
      <c r="J48" s="20">
        <v>9.5744290201069884</v>
      </c>
    </row>
    <row r="49" spans="1:10" ht="15">
      <c r="A49" s="6" t="s">
        <v>152</v>
      </c>
      <c r="B49" s="7">
        <v>2.0769470000000001</v>
      </c>
      <c r="C49" s="7">
        <v>3.7140189999999986</v>
      </c>
      <c r="D49" s="7">
        <v>3.8564569999999994</v>
      </c>
      <c r="E49" s="7">
        <v>2.3370000000000002</v>
      </c>
      <c r="F49" s="7">
        <v>5.3146640000000005</v>
      </c>
      <c r="G49" s="7">
        <v>6.0679999999999996</v>
      </c>
      <c r="H49" s="7">
        <v>5.01152</v>
      </c>
      <c r="I49" s="7">
        <v>3.86662207967853</v>
      </c>
      <c r="J49" s="20">
        <v>3.4139879914587543</v>
      </c>
    </row>
    <row r="50" spans="1:10" ht="15">
      <c r="A50" s="6" t="s">
        <v>153</v>
      </c>
      <c r="B50" s="7">
        <v>1.3294019999999993</v>
      </c>
      <c r="C50" s="7">
        <v>1.2316320000000003</v>
      </c>
      <c r="D50" s="7">
        <v>2.026082999999999</v>
      </c>
      <c r="E50" s="7">
        <v>1.385</v>
      </c>
      <c r="F50" s="7">
        <v>2.7720607536064517</v>
      </c>
      <c r="G50" s="7">
        <v>4.4630000000000001</v>
      </c>
      <c r="H50" s="7">
        <v>3.3368899999999999</v>
      </c>
      <c r="I50" s="7">
        <v>2.0331879090978502</v>
      </c>
      <c r="J50" s="20">
        <v>2.1397923641962846</v>
      </c>
    </row>
    <row r="51" spans="1:10" ht="15">
      <c r="A51" s="6" t="s">
        <v>154</v>
      </c>
      <c r="B51" s="7">
        <v>7.7319809999999976</v>
      </c>
      <c r="C51" s="7">
        <v>9.3994940000000007</v>
      </c>
      <c r="D51" s="7">
        <v>7.407</v>
      </c>
      <c r="E51" s="7">
        <v>8.4039999999999999</v>
      </c>
      <c r="F51" s="7">
        <v>11.216573424727001</v>
      </c>
      <c r="G51" s="7">
        <v>10.33</v>
      </c>
      <c r="H51" s="7">
        <v>8.8728499999999997</v>
      </c>
      <c r="I51" s="7">
        <v>10.8409155195941</v>
      </c>
      <c r="J51" s="20">
        <v>8.5100224520337981</v>
      </c>
    </row>
    <row r="52" spans="1:10" ht="15">
      <c r="A52" s="6" t="s">
        <v>155</v>
      </c>
      <c r="B52" s="7">
        <v>-0.87500599999997064</v>
      </c>
      <c r="C52" s="7">
        <v>0.12187199999999976</v>
      </c>
      <c r="D52" s="7">
        <v>-1.4695529999999977</v>
      </c>
      <c r="E52" s="7">
        <v>0.97326568622099074</v>
      </c>
      <c r="F52" s="7">
        <v>-1.3961699999999999</v>
      </c>
      <c r="G52" s="7">
        <v>-2.7530000000000001</v>
      </c>
      <c r="H52" s="7">
        <v>-2.0888520000000002</v>
      </c>
      <c r="I52" s="7">
        <v>-4.7332840000000003</v>
      </c>
      <c r="J52" s="20">
        <v>-2.8260839999999998</v>
      </c>
    </row>
    <row r="53" spans="1:10" ht="15">
      <c r="A53" s="11" t="s">
        <v>158</v>
      </c>
      <c r="B53" s="12">
        <v>20.170390000000026</v>
      </c>
      <c r="C53" s="12">
        <v>25.070021999999994</v>
      </c>
      <c r="D53" s="12">
        <v>23</v>
      </c>
      <c r="E53" s="12">
        <v>21.864265686220989</v>
      </c>
      <c r="F53" s="12">
        <v>32.592666480431333</v>
      </c>
      <c r="G53" s="12">
        <v>34.616</v>
      </c>
      <c r="H53" s="12">
        <v>29.18521183954525</v>
      </c>
      <c r="I53" s="12">
        <v>26.146947453370078</v>
      </c>
      <c r="J53" s="21">
        <v>20.812147827795826</v>
      </c>
    </row>
    <row r="54" spans="1:10" ht="15">
      <c r="A54" s="6" t="s">
        <v>159</v>
      </c>
      <c r="B54" s="7">
        <v>0</v>
      </c>
      <c r="C54" s="7">
        <v>-0.40700000000000003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2.5</v>
      </c>
      <c r="J54" s="20">
        <v>0</v>
      </c>
    </row>
    <row r="55" spans="1:10" ht="15">
      <c r="A55" s="11" t="s">
        <v>29</v>
      </c>
      <c r="B55" s="12">
        <v>20.170390000000026</v>
      </c>
      <c r="C55" s="12">
        <v>24.663021999999994</v>
      </c>
      <c r="D55" s="12">
        <v>23</v>
      </c>
      <c r="E55" s="12">
        <v>21.864265686220989</v>
      </c>
      <c r="F55" s="12">
        <v>32.592666480431333</v>
      </c>
      <c r="G55" s="12">
        <v>34.616</v>
      </c>
      <c r="H55" s="12">
        <v>29.18521183954525</v>
      </c>
      <c r="I55" s="12">
        <v>28.513375842414177</v>
      </c>
      <c r="J55" s="21">
        <v>20.812147827795826</v>
      </c>
    </row>
  </sheetData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040-417F-4C9A-96B7-252170203942}">
  <dimension ref="A1:K35"/>
  <sheetViews>
    <sheetView showGridLines="0" zoomScale="80" zoomScaleNormal="80" workbookViewId="0">
      <selection activeCell="A51" sqref="A51"/>
    </sheetView>
  </sheetViews>
  <sheetFormatPr defaultRowHeight="12.75"/>
  <cols>
    <col min="1" max="1" width="57.5703125" customWidth="1"/>
  </cols>
  <sheetData>
    <row r="1" spans="1:10" ht="43.5" customHeight="1"/>
    <row r="3" spans="1:10" ht="23.25">
      <c r="A3" s="5" t="s">
        <v>160</v>
      </c>
    </row>
    <row r="5" spans="1:10" ht="1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8" t="s">
        <v>10</v>
      </c>
    </row>
    <row r="6" spans="1:10" ht="15">
      <c r="J6" s="20"/>
    </row>
    <row r="7" spans="1:10" ht="15">
      <c r="A7" s="6" t="s">
        <v>107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20">
        <v>0</v>
      </c>
    </row>
    <row r="8" spans="1:10" ht="15">
      <c r="A8" s="6" t="s">
        <v>108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20">
        <v>0</v>
      </c>
    </row>
    <row r="9" spans="1:10" ht="15">
      <c r="A9" s="6" t="s">
        <v>109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20">
        <v>0</v>
      </c>
    </row>
    <row r="10" spans="1:10" ht="15">
      <c r="A10" s="6" t="s">
        <v>110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20">
        <v>0</v>
      </c>
    </row>
    <row r="11" spans="1:10" s="51" customFormat="1" ht="15">
      <c r="A11" s="52" t="s">
        <v>111</v>
      </c>
      <c r="B11" s="53">
        <v>0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48">
        <v>0</v>
      </c>
    </row>
    <row r="12" spans="1:10" ht="15">
      <c r="A12" s="6" t="s">
        <v>112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20">
        <v>0</v>
      </c>
    </row>
    <row r="13" spans="1:10" ht="15">
      <c r="A13" s="6" t="s">
        <v>113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20">
        <v>0</v>
      </c>
    </row>
    <row r="14" spans="1:10" ht="15">
      <c r="A14" s="6" t="s">
        <v>114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20">
        <v>0</v>
      </c>
    </row>
    <row r="15" spans="1:10" ht="15">
      <c r="A15" s="6" t="s">
        <v>115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20">
        <v>0</v>
      </c>
    </row>
    <row r="16" spans="1:10" ht="15">
      <c r="A16" s="6" t="s">
        <v>116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20">
        <v>0</v>
      </c>
    </row>
    <row r="17" spans="1:11" ht="15">
      <c r="A17" s="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20">
        <v>0</v>
      </c>
    </row>
    <row r="18" spans="1:11" s="51" customFormat="1" ht="15">
      <c r="A18" s="49" t="s">
        <v>118</v>
      </c>
      <c r="B18" s="50">
        <v>0</v>
      </c>
      <c r="C18" s="50">
        <v>0</v>
      </c>
      <c r="D18" s="50">
        <v>0</v>
      </c>
      <c r="E18" s="50">
        <v>-1.6106465361960401E-3</v>
      </c>
      <c r="F18" s="50">
        <v>-1.706811141481226E-3</v>
      </c>
      <c r="G18" s="50">
        <v>0.66774450842773114</v>
      </c>
      <c r="H18" s="50">
        <v>8.1854523159563504E-15</v>
      </c>
      <c r="I18" s="50">
        <v>2.0800000001236198E-4</v>
      </c>
      <c r="J18" s="20">
        <v>0</v>
      </c>
    </row>
    <row r="19" spans="1:11" ht="15">
      <c r="A19" s="6" t="s">
        <v>119</v>
      </c>
      <c r="B19" s="7">
        <v>-3.851</v>
      </c>
      <c r="C19" s="7">
        <v>-3.3234019999999997</v>
      </c>
      <c r="D19" s="7">
        <v>-3</v>
      </c>
      <c r="E19" s="7">
        <v>-6.611660999999998</v>
      </c>
      <c r="F19" s="7">
        <v>-4.5659999999999998</v>
      </c>
      <c r="G19" s="7">
        <v>-6.8963390000000002</v>
      </c>
      <c r="H19" s="7">
        <v>-3.899991</v>
      </c>
      <c r="I19" s="7">
        <v>-5.165972</v>
      </c>
      <c r="J19" s="45">
        <v>-3.8774350000000002</v>
      </c>
    </row>
    <row r="20" spans="1:11" s="51" customFormat="1" ht="15">
      <c r="A20" s="52" t="s">
        <v>120</v>
      </c>
      <c r="B20" s="53">
        <v>-3.851</v>
      </c>
      <c r="C20" s="53">
        <v>-3.3234019999999997</v>
      </c>
      <c r="D20" s="53">
        <v>-3</v>
      </c>
      <c r="E20" s="53">
        <v>-6.6132716465361963</v>
      </c>
      <c r="F20" s="53">
        <v>-4.5677068111414814</v>
      </c>
      <c r="G20" s="53">
        <v>-6.8946321888585187</v>
      </c>
      <c r="H20" s="53">
        <v>-3.899990999999992</v>
      </c>
      <c r="I20" s="53">
        <v>-5.1657639999999869</v>
      </c>
      <c r="J20" s="46">
        <v>-3.8774350000000002</v>
      </c>
    </row>
    <row r="21" spans="1:11" ht="30">
      <c r="A21" s="11" t="s">
        <v>13</v>
      </c>
      <c r="B21" s="12">
        <v>-3.851</v>
      </c>
      <c r="C21" s="12">
        <v>-3.3234019999999997</v>
      </c>
      <c r="D21" s="12">
        <v>-3</v>
      </c>
      <c r="E21" s="12">
        <v>-6.6132716465361945</v>
      </c>
      <c r="F21" s="12">
        <v>-4.5677068111414814</v>
      </c>
      <c r="G21" s="12">
        <v>-6.8946321888585187</v>
      </c>
      <c r="H21" s="12">
        <v>-3.899990999999992</v>
      </c>
      <c r="I21" s="12">
        <v>-5.1657639999999878</v>
      </c>
      <c r="J21" s="46">
        <v>-3.8774350000000002</v>
      </c>
      <c r="K21" s="32"/>
    </row>
    <row r="22" spans="1:11" ht="15">
      <c r="A22" s="47" t="s">
        <v>14</v>
      </c>
      <c r="B22" s="7"/>
      <c r="C22" s="7"/>
      <c r="D22" s="7"/>
      <c r="E22" s="7"/>
      <c r="F22" s="7"/>
      <c r="G22" s="7"/>
      <c r="H22" s="7">
        <v>0</v>
      </c>
      <c r="I22" s="7"/>
      <c r="J22" s="45">
        <v>0</v>
      </c>
    </row>
    <row r="23" spans="1:11" ht="15">
      <c r="A23" s="6" t="s">
        <v>121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45">
        <v>0</v>
      </c>
    </row>
    <row r="24" spans="1:11" ht="15">
      <c r="A24" s="6" t="s">
        <v>122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45">
        <v>0</v>
      </c>
    </row>
    <row r="25" spans="1:11" ht="15">
      <c r="A25" s="6" t="s">
        <v>16</v>
      </c>
      <c r="B25" s="7"/>
      <c r="C25" s="7"/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45">
        <v>0</v>
      </c>
    </row>
    <row r="26" spans="1:11" ht="15">
      <c r="A26" s="11" t="s">
        <v>17</v>
      </c>
      <c r="B26" s="12">
        <v>-3.851</v>
      </c>
      <c r="C26" s="12">
        <v>-3.3234019999999997</v>
      </c>
      <c r="D26" s="12">
        <v>-3</v>
      </c>
      <c r="E26" s="12">
        <v>-6.6132716465361945</v>
      </c>
      <c r="F26" s="12">
        <v>-4.5677068111414814</v>
      </c>
      <c r="G26" s="12">
        <v>-6.8946321888585187</v>
      </c>
      <c r="H26" s="12">
        <v>-3.899990999999992</v>
      </c>
      <c r="I26" s="12">
        <v>-5.1657639999999878</v>
      </c>
      <c r="J26" s="46">
        <v>-3.8774350000000002</v>
      </c>
    </row>
    <row r="27" spans="1:11" ht="15">
      <c r="A27" s="6" t="s">
        <v>123</v>
      </c>
      <c r="B27" s="7">
        <v>0</v>
      </c>
      <c r="C27" s="7">
        <v>0</v>
      </c>
      <c r="D27" s="7">
        <v>0</v>
      </c>
      <c r="E27" s="7">
        <v>0</v>
      </c>
      <c r="F27" s="7">
        <v>-7.9343999999999998E-2</v>
      </c>
      <c r="G27" s="7">
        <v>9.8392999999999994E-2</v>
      </c>
      <c r="H27" s="7">
        <v>4.9580000000000006E-2</v>
      </c>
      <c r="I27" s="7">
        <v>2.8919999999999957E-3</v>
      </c>
      <c r="J27" s="45">
        <v>0</v>
      </c>
    </row>
    <row r="28" spans="1:11" ht="15">
      <c r="A28" s="6" t="s">
        <v>20</v>
      </c>
      <c r="B28" s="7">
        <v>1.0616349999999999</v>
      </c>
      <c r="C28" s="7">
        <v>-5.6317890000000004</v>
      </c>
      <c r="D28" s="7">
        <v>23</v>
      </c>
      <c r="E28" s="7">
        <v>-9.604689999999998</v>
      </c>
      <c r="F28" s="7">
        <v>27.760983999999997</v>
      </c>
      <c r="G28" s="7">
        <v>14.010282000000004</v>
      </c>
      <c r="H28" s="7">
        <v>-10.815738000000003</v>
      </c>
      <c r="I28" s="7">
        <v>4.6269219999999986</v>
      </c>
      <c r="J28" s="45">
        <v>-15.314993999999999</v>
      </c>
    </row>
    <row r="29" spans="1:11" ht="15">
      <c r="A29" s="11" t="s">
        <v>21</v>
      </c>
      <c r="B29" s="12">
        <v>-2.7893650000000001</v>
      </c>
      <c r="C29" s="12">
        <v>-8.9551909999999992</v>
      </c>
      <c r="D29" s="12">
        <v>21</v>
      </c>
      <c r="E29" s="12">
        <v>-16.233724646536192</v>
      </c>
      <c r="F29" s="12">
        <v>23.113933188858518</v>
      </c>
      <c r="G29" s="12">
        <v>7.2140428111414847</v>
      </c>
      <c r="H29" s="12">
        <v>-14.666148999999995</v>
      </c>
      <c r="I29" s="12">
        <v>-0.53594999999998905</v>
      </c>
      <c r="J29" s="46">
        <v>-19.192428999999997</v>
      </c>
    </row>
    <row r="30" spans="1:11" ht="15">
      <c r="A30" s="6" t="s">
        <v>22</v>
      </c>
      <c r="B30" s="7">
        <v>0.64159100000000002</v>
      </c>
      <c r="C30" s="7">
        <v>2.0596570000000001</v>
      </c>
      <c r="D30" s="7">
        <v>-5</v>
      </c>
      <c r="E30" s="7">
        <v>5.8116679999999992</v>
      </c>
      <c r="F30" s="7">
        <v>0</v>
      </c>
      <c r="G30" s="7">
        <v>0</v>
      </c>
      <c r="H30" s="7">
        <v>0</v>
      </c>
      <c r="I30" s="7">
        <v>-28.485771</v>
      </c>
      <c r="J30" s="45">
        <v>-0.92279299999999997</v>
      </c>
    </row>
    <row r="31" spans="1:11" ht="15">
      <c r="A31" s="11" t="s">
        <v>23</v>
      </c>
      <c r="B31" s="12">
        <v>-2.1477740000000001</v>
      </c>
      <c r="C31" s="12">
        <v>-6.8955339999999996</v>
      </c>
      <c r="D31" s="12">
        <v>16</v>
      </c>
      <c r="E31" s="12">
        <v>-10.422056646536193</v>
      </c>
      <c r="F31" s="12">
        <v>23.113933188858518</v>
      </c>
      <c r="G31" s="12">
        <v>7.2140428111414847</v>
      </c>
      <c r="H31" s="12">
        <v>-14.666148999999995</v>
      </c>
      <c r="I31" s="12">
        <v>-29.021720999999989</v>
      </c>
      <c r="J31" s="46">
        <v>-20.115221999999996</v>
      </c>
    </row>
    <row r="32" spans="1:11" ht="15">
      <c r="A32" s="6"/>
      <c r="B32" s="7"/>
      <c r="C32" s="7"/>
      <c r="D32" s="7"/>
      <c r="E32" s="7"/>
      <c r="F32" s="7"/>
      <c r="G32" s="7"/>
      <c r="H32" s="7"/>
      <c r="I32" s="7"/>
      <c r="J32" s="20"/>
    </row>
    <row r="33" spans="1:10" ht="15">
      <c r="A33" s="11" t="s">
        <v>29</v>
      </c>
      <c r="B33" s="12">
        <v>-2.9031600000000708</v>
      </c>
      <c r="C33" s="12">
        <v>-2.3936913800668655</v>
      </c>
      <c r="D33" s="12">
        <v>-3</v>
      </c>
      <c r="E33" s="12">
        <v>-6.6132716465361945</v>
      </c>
      <c r="F33" s="12">
        <v>-4.5677068111414814</v>
      </c>
      <c r="G33" s="12">
        <v>-6.8946321888585187</v>
      </c>
      <c r="H33" s="12">
        <v>-3.899990999999992</v>
      </c>
      <c r="I33" s="12">
        <v>-5.1657639999999878</v>
      </c>
      <c r="J33" s="21">
        <v>-3.8774350000000002</v>
      </c>
    </row>
    <row r="35" spans="1:10">
      <c r="A35" t="s">
        <v>31</v>
      </c>
    </row>
  </sheetData>
  <pageMargins left="0.7" right="0.7" top="0.75" bottom="0.75" header="0.3" footer="0.3"/>
  <pageSetup paperSize="9" scale="6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1FF4-F33C-446E-B70A-8954AE7BB42E}">
  <dimension ref="A1:H136"/>
  <sheetViews>
    <sheetView showGridLines="0" topLeftCell="A2" zoomScale="80" zoomScaleNormal="80" workbookViewId="0">
      <selection activeCell="A51" sqref="A51"/>
    </sheetView>
  </sheetViews>
  <sheetFormatPr defaultRowHeight="12.75"/>
  <cols>
    <col min="1" max="1" width="37" customWidth="1"/>
    <col min="2" max="2" width="20.5703125" customWidth="1"/>
    <col min="3" max="3" width="8.85546875" customWidth="1"/>
    <col min="4" max="5" width="20.5703125" customWidth="1"/>
    <col min="6" max="6" width="8.85546875" customWidth="1"/>
    <col min="7" max="7" width="20.5703125" customWidth="1"/>
    <col min="8" max="8" width="12" bestFit="1" customWidth="1"/>
  </cols>
  <sheetData>
    <row r="1" spans="1:8" ht="43.5" customHeight="1"/>
    <row r="4" spans="1:8" ht="23.25">
      <c r="A4" s="5" t="s">
        <v>161</v>
      </c>
    </row>
    <row r="5" spans="1:8">
      <c r="H5" s="62"/>
    </row>
    <row r="6" spans="1:8" ht="15">
      <c r="A6" s="9" t="s">
        <v>162</v>
      </c>
      <c r="B6" s="9" t="s">
        <v>163</v>
      </c>
      <c r="C6" s="9" t="s">
        <v>164</v>
      </c>
      <c r="D6" s="9" t="s">
        <v>165</v>
      </c>
      <c r="E6" s="9" t="s">
        <v>166</v>
      </c>
      <c r="F6" s="9" t="s">
        <v>167</v>
      </c>
      <c r="G6" s="9" t="s">
        <v>168</v>
      </c>
    </row>
    <row r="7" spans="1:8" ht="15">
      <c r="A7" s="6" t="s">
        <v>169</v>
      </c>
      <c r="B7" s="6" t="s">
        <v>170</v>
      </c>
      <c r="C7" s="7">
        <v>8100</v>
      </c>
      <c r="D7" s="6" t="s">
        <v>171</v>
      </c>
      <c r="E7" s="17">
        <v>39757</v>
      </c>
      <c r="F7" s="7">
        <v>11.405555555555555</v>
      </c>
      <c r="G7" s="6" t="s">
        <v>134</v>
      </c>
    </row>
    <row r="8" spans="1:8" ht="15">
      <c r="A8" s="6" t="s">
        <v>172</v>
      </c>
      <c r="B8" s="6" t="s">
        <v>170</v>
      </c>
      <c r="C8" s="7">
        <v>8100</v>
      </c>
      <c r="D8" s="6" t="s">
        <v>171</v>
      </c>
      <c r="E8" s="17">
        <v>39715</v>
      </c>
      <c r="F8" s="7">
        <v>11.519444444444444</v>
      </c>
      <c r="G8" s="6" t="s">
        <v>134</v>
      </c>
    </row>
    <row r="9" spans="1:8" ht="15">
      <c r="A9" s="6" t="s">
        <v>173</v>
      </c>
      <c r="B9" s="6" t="s">
        <v>170</v>
      </c>
      <c r="C9" s="7">
        <v>8100</v>
      </c>
      <c r="D9" s="6" t="s">
        <v>171</v>
      </c>
      <c r="E9" s="17">
        <v>39926</v>
      </c>
      <c r="F9" s="7">
        <v>10.938888888888888</v>
      </c>
      <c r="G9" s="6" t="s">
        <v>134</v>
      </c>
    </row>
    <row r="10" spans="1:8" ht="15">
      <c r="A10" s="6" t="s">
        <v>174</v>
      </c>
      <c r="B10" s="6" t="s">
        <v>170</v>
      </c>
      <c r="C10" s="7">
        <v>8100</v>
      </c>
      <c r="D10" s="6" t="s">
        <v>171</v>
      </c>
      <c r="E10" s="17">
        <v>39862</v>
      </c>
      <c r="F10" s="7">
        <v>11.119444444444444</v>
      </c>
      <c r="G10" s="6" t="s">
        <v>134</v>
      </c>
    </row>
    <row r="11" spans="1:8" ht="15">
      <c r="A11" s="6" t="s">
        <v>175</v>
      </c>
      <c r="B11" s="6" t="s">
        <v>170</v>
      </c>
      <c r="C11" s="7">
        <v>8000</v>
      </c>
      <c r="D11" s="6" t="s">
        <v>176</v>
      </c>
      <c r="E11" s="17">
        <v>40379</v>
      </c>
      <c r="F11" s="7">
        <v>9.6972222222222229</v>
      </c>
      <c r="G11" s="6" t="s">
        <v>134</v>
      </c>
    </row>
    <row r="12" spans="1:8" ht="15">
      <c r="A12" s="6" t="s">
        <v>177</v>
      </c>
      <c r="B12" s="6" t="s">
        <v>170</v>
      </c>
      <c r="C12" s="7">
        <v>8000</v>
      </c>
      <c r="D12" s="6" t="s">
        <v>176</v>
      </c>
      <c r="E12" s="17">
        <v>40458</v>
      </c>
      <c r="F12" s="7">
        <v>9.4833333333333325</v>
      </c>
      <c r="G12" s="6" t="s">
        <v>134</v>
      </c>
    </row>
    <row r="13" spans="1:8" ht="15">
      <c r="A13" s="6" t="s">
        <v>178</v>
      </c>
      <c r="B13" s="6" t="s">
        <v>170</v>
      </c>
      <c r="C13" s="7">
        <v>8000</v>
      </c>
      <c r="D13" s="6" t="s">
        <v>176</v>
      </c>
      <c r="E13" s="17">
        <v>40500</v>
      </c>
      <c r="F13" s="7">
        <v>9.3694444444444436</v>
      </c>
      <c r="G13" s="6" t="s">
        <v>134</v>
      </c>
    </row>
    <row r="14" spans="1:8" ht="15">
      <c r="A14" s="6" t="s">
        <v>179</v>
      </c>
      <c r="B14" s="6" t="s">
        <v>170</v>
      </c>
      <c r="C14" s="7">
        <v>8000</v>
      </c>
      <c r="D14" s="6" t="s">
        <v>176</v>
      </c>
      <c r="E14" s="17">
        <v>40571</v>
      </c>
      <c r="F14" s="7">
        <v>9.1750000000000007</v>
      </c>
      <c r="G14" s="6" t="s">
        <v>134</v>
      </c>
    </row>
    <row r="15" spans="1:8" ht="15">
      <c r="A15" s="6" t="s">
        <v>180</v>
      </c>
      <c r="B15" s="6" t="s">
        <v>181</v>
      </c>
      <c r="C15" s="7">
        <v>7900</v>
      </c>
      <c r="D15" s="6" t="s">
        <v>176</v>
      </c>
      <c r="E15" s="17">
        <v>35965</v>
      </c>
      <c r="F15" s="7">
        <v>21.783333333333335</v>
      </c>
      <c r="G15" s="6" t="s">
        <v>134</v>
      </c>
    </row>
    <row r="16" spans="1:8" ht="15">
      <c r="A16" s="6" t="s">
        <v>182</v>
      </c>
      <c r="B16" s="6" t="s">
        <v>181</v>
      </c>
      <c r="C16" s="7">
        <v>7900</v>
      </c>
      <c r="D16" s="6" t="s">
        <v>176</v>
      </c>
      <c r="E16" s="17">
        <v>36224</v>
      </c>
      <c r="F16" s="7">
        <v>21.072222222222223</v>
      </c>
      <c r="G16" s="6" t="s">
        <v>134</v>
      </c>
    </row>
    <row r="17" spans="1:7" ht="15">
      <c r="A17" s="6" t="s">
        <v>183</v>
      </c>
      <c r="B17" s="6" t="s">
        <v>181</v>
      </c>
      <c r="C17" s="7">
        <v>7900</v>
      </c>
      <c r="D17" s="6" t="s">
        <v>176</v>
      </c>
      <c r="E17" s="17">
        <v>35066</v>
      </c>
      <c r="F17" s="7">
        <v>24.247222222222224</v>
      </c>
      <c r="G17" s="6" t="s">
        <v>134</v>
      </c>
    </row>
    <row r="18" spans="1:7" ht="15">
      <c r="A18" s="6" t="s">
        <v>184</v>
      </c>
      <c r="B18" s="6" t="s">
        <v>181</v>
      </c>
      <c r="C18" s="7">
        <v>7900</v>
      </c>
      <c r="D18" s="6" t="s">
        <v>176</v>
      </c>
      <c r="E18" s="17">
        <v>35876</v>
      </c>
      <c r="F18" s="7">
        <v>22.024999999999999</v>
      </c>
      <c r="G18" s="6" t="s">
        <v>134</v>
      </c>
    </row>
    <row r="19" spans="1:7" ht="15">
      <c r="A19" s="6" t="s">
        <v>185</v>
      </c>
      <c r="B19" s="6" t="s">
        <v>186</v>
      </c>
      <c r="C19" s="7">
        <v>7600</v>
      </c>
      <c r="D19" s="6" t="s">
        <v>187</v>
      </c>
      <c r="E19" s="17">
        <v>41725</v>
      </c>
      <c r="F19" s="7">
        <v>6.0111111111111111</v>
      </c>
      <c r="G19" s="6" t="s">
        <v>134</v>
      </c>
    </row>
    <row r="20" spans="1:7" ht="15">
      <c r="A20" s="6" t="s">
        <v>188</v>
      </c>
      <c r="B20" s="6" t="s">
        <v>186</v>
      </c>
      <c r="C20" s="7">
        <v>7600</v>
      </c>
      <c r="D20" s="6" t="s">
        <v>187</v>
      </c>
      <c r="E20" s="17">
        <v>41789</v>
      </c>
      <c r="F20" s="7">
        <v>5.833333333333333</v>
      </c>
      <c r="G20" s="6" t="s">
        <v>134</v>
      </c>
    </row>
    <row r="21" spans="1:7" ht="15">
      <c r="A21" s="6" t="s">
        <v>189</v>
      </c>
      <c r="B21" s="6" t="s">
        <v>186</v>
      </c>
      <c r="C21" s="7">
        <v>7600</v>
      </c>
      <c r="D21" s="6" t="s">
        <v>187</v>
      </c>
      <c r="E21" s="17">
        <v>41761</v>
      </c>
      <c r="F21" s="7">
        <v>5.9138888888888888</v>
      </c>
      <c r="G21" s="6" t="s">
        <v>134</v>
      </c>
    </row>
    <row r="22" spans="1:7" ht="15">
      <c r="A22" s="6" t="s">
        <v>190</v>
      </c>
      <c r="B22" s="6" t="s">
        <v>186</v>
      </c>
      <c r="C22" s="7">
        <v>7600</v>
      </c>
      <c r="D22" s="6" t="s">
        <v>171</v>
      </c>
      <c r="E22" s="17">
        <v>42823</v>
      </c>
      <c r="F22" s="7">
        <v>3.0055555555555555</v>
      </c>
      <c r="G22" s="6" t="s">
        <v>134</v>
      </c>
    </row>
    <row r="23" spans="1:7" ht="15">
      <c r="A23" s="6" t="s">
        <v>191</v>
      </c>
      <c r="B23" s="6" t="s">
        <v>186</v>
      </c>
      <c r="C23" s="7">
        <v>7600</v>
      </c>
      <c r="D23" s="6" t="s">
        <v>171</v>
      </c>
      <c r="E23" s="17">
        <v>42930</v>
      </c>
      <c r="F23" s="7">
        <v>2.713888888888889</v>
      </c>
      <c r="G23" s="6" t="s">
        <v>134</v>
      </c>
    </row>
    <row r="24" spans="1:7" ht="15">
      <c r="A24" s="6" t="s">
        <v>192</v>
      </c>
      <c r="B24" s="6" t="s">
        <v>170</v>
      </c>
      <c r="C24" s="7">
        <v>7600</v>
      </c>
      <c r="D24" s="6" t="s">
        <v>171</v>
      </c>
      <c r="E24" s="17">
        <v>40921</v>
      </c>
      <c r="F24" s="7">
        <v>8.2166666666666668</v>
      </c>
      <c r="G24" s="6" t="s">
        <v>193</v>
      </c>
    </row>
    <row r="25" spans="1:7" ht="15">
      <c r="A25" s="6" t="s">
        <v>194</v>
      </c>
      <c r="B25" s="6" t="s">
        <v>181</v>
      </c>
      <c r="C25" s="7">
        <v>7100</v>
      </c>
      <c r="D25" s="6" t="s">
        <v>195</v>
      </c>
      <c r="E25" s="17">
        <v>35831</v>
      </c>
      <c r="F25" s="7">
        <v>22.155555555555555</v>
      </c>
      <c r="G25" s="6" t="s">
        <v>134</v>
      </c>
    </row>
    <row r="26" spans="1:7" ht="15">
      <c r="A26" s="6" t="s">
        <v>196</v>
      </c>
      <c r="B26" s="6" t="s">
        <v>181</v>
      </c>
      <c r="C26" s="7">
        <v>7100</v>
      </c>
      <c r="D26" s="6" t="s">
        <v>195</v>
      </c>
      <c r="E26" s="17">
        <v>35734</v>
      </c>
      <c r="F26" s="7">
        <v>22.416666666666668</v>
      </c>
      <c r="G26" s="6" t="s">
        <v>134</v>
      </c>
    </row>
    <row r="27" spans="1:7" ht="15">
      <c r="A27" s="6" t="s">
        <v>197</v>
      </c>
      <c r="B27" s="6" t="s">
        <v>181</v>
      </c>
      <c r="C27" s="7">
        <v>7100</v>
      </c>
      <c r="D27" s="6" t="s">
        <v>195</v>
      </c>
      <c r="E27" s="17">
        <v>35622</v>
      </c>
      <c r="F27" s="7">
        <v>22.722222222222221</v>
      </c>
      <c r="G27" s="6" t="s">
        <v>134</v>
      </c>
    </row>
    <row r="28" spans="1:7" ht="15">
      <c r="A28" s="6" t="s">
        <v>198</v>
      </c>
      <c r="B28" s="6" t="s">
        <v>181</v>
      </c>
      <c r="C28" s="7">
        <v>6600</v>
      </c>
      <c r="D28" s="6" t="s">
        <v>199</v>
      </c>
      <c r="E28" s="17">
        <v>39325</v>
      </c>
      <c r="F28" s="7">
        <v>12.583333333333334</v>
      </c>
      <c r="G28" s="6" t="s">
        <v>200</v>
      </c>
    </row>
    <row r="29" spans="1:7" ht="15">
      <c r="A29" s="6" t="s">
        <v>201</v>
      </c>
      <c r="B29" s="6" t="s">
        <v>181</v>
      </c>
      <c r="C29" s="7">
        <v>6600</v>
      </c>
      <c r="D29" s="6" t="s">
        <v>199</v>
      </c>
      <c r="E29" s="17">
        <v>39406</v>
      </c>
      <c r="F29" s="7">
        <v>12.363888888888889</v>
      </c>
      <c r="G29" s="6" t="s">
        <v>200</v>
      </c>
    </row>
    <row r="30" spans="1:7" ht="15">
      <c r="A30" s="6" t="s">
        <v>202</v>
      </c>
      <c r="B30" s="6" t="s">
        <v>181</v>
      </c>
      <c r="C30" s="7">
        <v>6600</v>
      </c>
      <c r="D30" s="6" t="s">
        <v>199</v>
      </c>
      <c r="E30" s="17">
        <v>39458</v>
      </c>
      <c r="F30" s="7">
        <v>12.222222222222221</v>
      </c>
      <c r="G30" s="6" t="s">
        <v>193</v>
      </c>
    </row>
    <row r="31" spans="1:7" ht="15">
      <c r="A31" s="6" t="s">
        <v>203</v>
      </c>
      <c r="B31" s="6" t="s">
        <v>181</v>
      </c>
      <c r="C31" s="7">
        <v>6600</v>
      </c>
      <c r="D31" s="6" t="s">
        <v>199</v>
      </c>
      <c r="E31" s="17">
        <v>39486</v>
      </c>
      <c r="F31" s="7">
        <v>12.147222222222222</v>
      </c>
      <c r="G31" s="6" t="s">
        <v>134</v>
      </c>
    </row>
    <row r="32" spans="1:7" ht="15">
      <c r="A32" s="6" t="s">
        <v>204</v>
      </c>
      <c r="B32" s="6" t="s">
        <v>181</v>
      </c>
      <c r="C32" s="7">
        <v>6600</v>
      </c>
      <c r="D32" s="6" t="s">
        <v>199</v>
      </c>
      <c r="E32" s="17">
        <v>39798</v>
      </c>
      <c r="F32" s="7">
        <v>11.291666666666666</v>
      </c>
      <c r="G32" s="6" t="s">
        <v>193</v>
      </c>
    </row>
    <row r="33" spans="1:7" ht="15">
      <c r="A33" s="6" t="s">
        <v>205</v>
      </c>
      <c r="B33" s="6" t="s">
        <v>181</v>
      </c>
      <c r="C33" s="7">
        <v>6600</v>
      </c>
      <c r="D33" s="6" t="s">
        <v>199</v>
      </c>
      <c r="E33" s="17">
        <v>39869</v>
      </c>
      <c r="F33" s="7">
        <v>11.1</v>
      </c>
      <c r="G33" s="6" t="s">
        <v>193</v>
      </c>
    </row>
    <row r="34" spans="1:7" ht="15">
      <c r="A34" s="6" t="s">
        <v>206</v>
      </c>
      <c r="B34" s="6" t="s">
        <v>181</v>
      </c>
      <c r="C34" s="7">
        <v>6600</v>
      </c>
      <c r="D34" s="6" t="s">
        <v>199</v>
      </c>
      <c r="E34" s="17">
        <v>40135</v>
      </c>
      <c r="F34" s="7">
        <v>10.369444444444444</v>
      </c>
      <c r="G34" s="6" t="s">
        <v>193</v>
      </c>
    </row>
    <row r="35" spans="1:7" ht="15">
      <c r="A35" s="6" t="s">
        <v>207</v>
      </c>
      <c r="B35" s="6" t="s">
        <v>181</v>
      </c>
      <c r="C35" s="7">
        <v>6600</v>
      </c>
      <c r="D35" s="6" t="s">
        <v>199</v>
      </c>
      <c r="E35" s="17">
        <v>40218</v>
      </c>
      <c r="F35" s="7">
        <v>10.144444444444444</v>
      </c>
      <c r="G35" s="6" t="s">
        <v>193</v>
      </c>
    </row>
    <row r="36" spans="1:7" ht="15">
      <c r="A36" s="6" t="s">
        <v>208</v>
      </c>
      <c r="B36" s="6" t="s">
        <v>181</v>
      </c>
      <c r="C36" s="7">
        <v>6500</v>
      </c>
      <c r="D36" s="6" t="s">
        <v>176</v>
      </c>
      <c r="E36" s="17">
        <v>36555</v>
      </c>
      <c r="F36" s="7">
        <v>20.166666666666668</v>
      </c>
      <c r="G36" s="6" t="s">
        <v>134</v>
      </c>
    </row>
    <row r="37" spans="1:7" ht="15">
      <c r="A37" s="6" t="s">
        <v>209</v>
      </c>
      <c r="B37" s="6" t="s">
        <v>181</v>
      </c>
      <c r="C37" s="7">
        <v>6500</v>
      </c>
      <c r="D37" s="6" t="s">
        <v>176</v>
      </c>
      <c r="E37" s="17">
        <v>36161</v>
      </c>
      <c r="F37" s="7">
        <v>21.25</v>
      </c>
      <c r="G37" s="6" t="s">
        <v>134</v>
      </c>
    </row>
    <row r="38" spans="1:7" ht="15">
      <c r="A38" s="6" t="s">
        <v>210</v>
      </c>
      <c r="B38" s="6" t="s">
        <v>181</v>
      </c>
      <c r="C38" s="7">
        <v>6500</v>
      </c>
      <c r="D38" s="6" t="s">
        <v>187</v>
      </c>
      <c r="E38" s="17">
        <v>41586</v>
      </c>
      <c r="F38" s="7">
        <v>6.3972222222222221</v>
      </c>
      <c r="G38" s="6" t="s">
        <v>134</v>
      </c>
    </row>
    <row r="39" spans="1:7" ht="15">
      <c r="A39" s="6" t="s">
        <v>211</v>
      </c>
      <c r="B39" s="6" t="s">
        <v>181</v>
      </c>
      <c r="C39" s="7">
        <v>6500</v>
      </c>
      <c r="D39" s="6" t="s">
        <v>187</v>
      </c>
      <c r="E39" s="17">
        <v>41661</v>
      </c>
      <c r="F39" s="7">
        <v>6.1916666666666664</v>
      </c>
      <c r="G39" s="6" t="s">
        <v>134</v>
      </c>
    </row>
    <row r="40" spans="1:7" ht="15">
      <c r="A40" s="6" t="s">
        <v>212</v>
      </c>
      <c r="B40" s="6" t="s">
        <v>181</v>
      </c>
      <c r="C40" s="7">
        <v>6500</v>
      </c>
      <c r="D40" s="6" t="s">
        <v>213</v>
      </c>
      <c r="E40" s="17">
        <v>38272</v>
      </c>
      <c r="F40" s="7">
        <v>15.469444444444445</v>
      </c>
      <c r="G40" s="6" t="s">
        <v>200</v>
      </c>
    </row>
    <row r="41" spans="1:7" ht="15">
      <c r="A41" s="6" t="s">
        <v>214</v>
      </c>
      <c r="B41" s="6" t="s">
        <v>181</v>
      </c>
      <c r="C41" s="7">
        <v>6500</v>
      </c>
      <c r="D41" s="6" t="s">
        <v>213</v>
      </c>
      <c r="E41" s="17">
        <v>38384</v>
      </c>
      <c r="F41" s="7">
        <v>15.166666666666666</v>
      </c>
      <c r="G41" s="6" t="s">
        <v>200</v>
      </c>
    </row>
    <row r="42" spans="1:7" ht="15">
      <c r="A42" s="6" t="s">
        <v>215</v>
      </c>
      <c r="B42" s="6" t="s">
        <v>181</v>
      </c>
      <c r="C42" s="7">
        <v>6500</v>
      </c>
      <c r="D42" s="6" t="s">
        <v>213</v>
      </c>
      <c r="E42" s="17">
        <v>36767</v>
      </c>
      <c r="F42" s="7">
        <v>19.588888888888889</v>
      </c>
      <c r="G42" s="6" t="s">
        <v>200</v>
      </c>
    </row>
    <row r="43" spans="1:7" ht="15">
      <c r="A43" s="6" t="s">
        <v>216</v>
      </c>
      <c r="B43" s="6" t="s">
        <v>181</v>
      </c>
      <c r="C43" s="7">
        <v>6500</v>
      </c>
      <c r="D43" s="6" t="s">
        <v>213</v>
      </c>
      <c r="E43" s="17">
        <v>38435</v>
      </c>
      <c r="F43" s="7">
        <v>15.019444444444444</v>
      </c>
      <c r="G43" s="6" t="s">
        <v>200</v>
      </c>
    </row>
    <row r="44" spans="1:7" ht="15">
      <c r="A44" s="6" t="s">
        <v>217</v>
      </c>
      <c r="B44" s="6" t="s">
        <v>181</v>
      </c>
      <c r="C44" s="7">
        <v>6500</v>
      </c>
      <c r="D44" s="6" t="s">
        <v>213</v>
      </c>
      <c r="E44" s="17">
        <v>38510</v>
      </c>
      <c r="F44" s="7">
        <v>14.816666666666666</v>
      </c>
      <c r="G44" s="6" t="s">
        <v>200</v>
      </c>
    </row>
    <row r="45" spans="1:7" ht="15">
      <c r="A45" s="6" t="s">
        <v>218</v>
      </c>
      <c r="B45" s="6" t="s">
        <v>181</v>
      </c>
      <c r="C45" s="7">
        <v>6500</v>
      </c>
      <c r="D45" s="6" t="s">
        <v>213</v>
      </c>
      <c r="E45" s="17">
        <v>39070</v>
      </c>
      <c r="F45" s="7">
        <v>13.283333333333333</v>
      </c>
      <c r="G45" s="6" t="s">
        <v>200</v>
      </c>
    </row>
    <row r="46" spans="1:7" ht="15">
      <c r="A46" s="6" t="s">
        <v>219</v>
      </c>
      <c r="B46" s="6" t="s">
        <v>181</v>
      </c>
      <c r="C46" s="7">
        <v>6500</v>
      </c>
      <c r="D46" s="6" t="s">
        <v>213</v>
      </c>
      <c r="E46" s="17">
        <v>39173</v>
      </c>
      <c r="F46" s="7">
        <v>13</v>
      </c>
      <c r="G46" s="6" t="s">
        <v>200</v>
      </c>
    </row>
    <row r="47" spans="1:7" ht="15">
      <c r="A47" s="6" t="s">
        <v>220</v>
      </c>
      <c r="B47" s="6" t="s">
        <v>181</v>
      </c>
      <c r="C47" s="7">
        <v>6500</v>
      </c>
      <c r="D47" s="6" t="s">
        <v>176</v>
      </c>
      <c r="E47" s="17">
        <v>39351</v>
      </c>
      <c r="F47" s="7">
        <v>12.513888888888889</v>
      </c>
      <c r="G47" s="6" t="s">
        <v>221</v>
      </c>
    </row>
    <row r="48" spans="1:7" ht="15">
      <c r="A48" s="6" t="s">
        <v>222</v>
      </c>
      <c r="B48" s="6" t="s">
        <v>181</v>
      </c>
      <c r="C48" s="7">
        <v>6500</v>
      </c>
      <c r="D48" s="6" t="s">
        <v>171</v>
      </c>
      <c r="E48" s="17">
        <v>39400</v>
      </c>
      <c r="F48" s="7">
        <v>12.380555555555556</v>
      </c>
      <c r="G48" s="6" t="s">
        <v>221</v>
      </c>
    </row>
    <row r="49" spans="1:7" ht="15">
      <c r="A49" s="6" t="s">
        <v>223</v>
      </c>
      <c r="B49" s="6" t="s">
        <v>181</v>
      </c>
      <c r="C49" s="7">
        <v>6500</v>
      </c>
      <c r="D49" s="6" t="s">
        <v>171</v>
      </c>
      <c r="E49" s="17">
        <v>39481</v>
      </c>
      <c r="F49" s="7">
        <v>12.161111111111111</v>
      </c>
      <c r="G49" s="6" t="s">
        <v>221</v>
      </c>
    </row>
    <row r="50" spans="1:7" ht="15">
      <c r="A50" s="6" t="s">
        <v>224</v>
      </c>
      <c r="B50" s="6" t="s">
        <v>181</v>
      </c>
      <c r="C50" s="7">
        <v>6500</v>
      </c>
      <c r="D50" s="6" t="s">
        <v>171</v>
      </c>
      <c r="E50" s="17">
        <v>39462</v>
      </c>
      <c r="F50" s="7">
        <v>12.21111111111111</v>
      </c>
      <c r="G50" s="6" t="s">
        <v>221</v>
      </c>
    </row>
    <row r="51" spans="1:7" ht="15">
      <c r="A51" s="6" t="s">
        <v>225</v>
      </c>
      <c r="B51" s="6" t="s">
        <v>181</v>
      </c>
      <c r="C51" s="7">
        <v>6500</v>
      </c>
      <c r="D51" s="6" t="s">
        <v>171</v>
      </c>
      <c r="E51" s="17">
        <v>39534</v>
      </c>
      <c r="F51" s="7">
        <v>12.011111111111111</v>
      </c>
      <c r="G51" s="6" t="s">
        <v>221</v>
      </c>
    </row>
    <row r="52" spans="1:7" ht="15">
      <c r="A52" s="6" t="s">
        <v>226</v>
      </c>
      <c r="B52" s="6" t="s">
        <v>181</v>
      </c>
      <c r="C52" s="7">
        <v>6500</v>
      </c>
      <c r="D52" s="6" t="s">
        <v>171</v>
      </c>
      <c r="E52" s="17">
        <v>39568</v>
      </c>
      <c r="F52" s="7">
        <v>11.916666666666666</v>
      </c>
      <c r="G52" s="6" t="s">
        <v>221</v>
      </c>
    </row>
    <row r="53" spans="1:7" ht="15">
      <c r="A53" s="6" t="s">
        <v>227</v>
      </c>
      <c r="B53" s="6" t="s">
        <v>181</v>
      </c>
      <c r="C53" s="7">
        <v>6500</v>
      </c>
      <c r="D53" s="6" t="s">
        <v>176</v>
      </c>
      <c r="E53" s="17">
        <v>39087</v>
      </c>
      <c r="F53" s="7">
        <v>13.238888888888889</v>
      </c>
      <c r="G53" s="6" t="s">
        <v>134</v>
      </c>
    </row>
    <row r="54" spans="1:7" ht="15">
      <c r="A54" s="6" t="s">
        <v>228</v>
      </c>
      <c r="B54" s="6" t="s">
        <v>181</v>
      </c>
      <c r="C54" s="7">
        <v>6500</v>
      </c>
      <c r="D54" s="6" t="s">
        <v>176</v>
      </c>
      <c r="E54" s="17">
        <v>38718</v>
      </c>
      <c r="F54" s="7">
        <v>14.25</v>
      </c>
      <c r="G54" s="6" t="s">
        <v>134</v>
      </c>
    </row>
    <row r="55" spans="1:7" ht="15">
      <c r="A55" s="6" t="s">
        <v>229</v>
      </c>
      <c r="B55" s="6" t="s">
        <v>181</v>
      </c>
      <c r="C55" s="7">
        <v>6400</v>
      </c>
      <c r="D55" s="6" t="s">
        <v>230</v>
      </c>
      <c r="E55" s="17">
        <v>40935</v>
      </c>
      <c r="F55" s="7">
        <v>8.1777777777777771</v>
      </c>
      <c r="G55" s="6" t="s">
        <v>193</v>
      </c>
    </row>
    <row r="56" spans="1:7" ht="15">
      <c r="A56" s="6" t="s">
        <v>231</v>
      </c>
      <c r="B56" s="6" t="s">
        <v>181</v>
      </c>
      <c r="C56" s="7">
        <v>6400</v>
      </c>
      <c r="D56" s="6" t="s">
        <v>232</v>
      </c>
      <c r="E56" s="17">
        <v>40086</v>
      </c>
      <c r="F56" s="7">
        <v>10.5</v>
      </c>
      <c r="G56" s="6" t="s">
        <v>193</v>
      </c>
    </row>
    <row r="57" spans="1:7" ht="15">
      <c r="A57" s="6" t="s">
        <v>233</v>
      </c>
      <c r="B57" s="6" t="s">
        <v>181</v>
      </c>
      <c r="C57" s="7">
        <v>6400</v>
      </c>
      <c r="D57" s="6" t="s">
        <v>234</v>
      </c>
      <c r="E57" s="17">
        <v>38434</v>
      </c>
      <c r="F57" s="7">
        <v>15.022222222222222</v>
      </c>
      <c r="G57" s="6" t="s">
        <v>200</v>
      </c>
    </row>
    <row r="58" spans="1:7" ht="15">
      <c r="A58" s="6" t="s">
        <v>235</v>
      </c>
      <c r="B58" s="6" t="s">
        <v>181</v>
      </c>
      <c r="C58" s="7">
        <v>6200</v>
      </c>
      <c r="D58" s="6" t="s">
        <v>199</v>
      </c>
      <c r="E58" s="17">
        <v>40448</v>
      </c>
      <c r="F58" s="7">
        <v>9.5111111111111111</v>
      </c>
      <c r="G58" s="6" t="s">
        <v>193</v>
      </c>
    </row>
    <row r="59" spans="1:7" ht="15">
      <c r="A59" s="6" t="s">
        <v>236</v>
      </c>
      <c r="B59" s="6" t="s">
        <v>181</v>
      </c>
      <c r="C59" s="7">
        <v>6200</v>
      </c>
      <c r="D59" s="6" t="s">
        <v>199</v>
      </c>
      <c r="E59" s="17">
        <v>40634</v>
      </c>
      <c r="F59" s="7">
        <v>9</v>
      </c>
      <c r="G59" s="6" t="s">
        <v>193</v>
      </c>
    </row>
    <row r="60" spans="1:7" ht="15">
      <c r="A60" s="6" t="s">
        <v>237</v>
      </c>
      <c r="B60" s="6" t="s">
        <v>181</v>
      </c>
      <c r="C60" s="7">
        <v>6200</v>
      </c>
      <c r="D60" s="6" t="s">
        <v>199</v>
      </c>
      <c r="E60" s="17">
        <v>40693</v>
      </c>
      <c r="F60" s="7">
        <v>8.8333333333333339</v>
      </c>
      <c r="G60" s="6" t="s">
        <v>193</v>
      </c>
    </row>
    <row r="61" spans="1:7" ht="15">
      <c r="A61" s="6" t="s">
        <v>238</v>
      </c>
      <c r="B61" s="6" t="s">
        <v>181</v>
      </c>
      <c r="C61" s="7">
        <v>6200</v>
      </c>
      <c r="D61" s="6" t="s">
        <v>199</v>
      </c>
      <c r="E61" s="17">
        <v>41242</v>
      </c>
      <c r="F61" s="7">
        <v>7.3388888888888886</v>
      </c>
      <c r="G61" s="6" t="s">
        <v>193</v>
      </c>
    </row>
    <row r="62" spans="1:7" ht="15">
      <c r="A62" s="6" t="s">
        <v>239</v>
      </c>
      <c r="B62" s="6" t="s">
        <v>181</v>
      </c>
      <c r="C62" s="7">
        <v>6200</v>
      </c>
      <c r="D62" s="6" t="s">
        <v>199</v>
      </c>
      <c r="E62" s="17">
        <v>41363</v>
      </c>
      <c r="F62" s="7">
        <v>7</v>
      </c>
      <c r="G62" s="6" t="s">
        <v>193</v>
      </c>
    </row>
    <row r="63" spans="1:7" ht="15">
      <c r="A63" s="6" t="s">
        <v>240</v>
      </c>
      <c r="B63" s="6" t="s">
        <v>181</v>
      </c>
      <c r="C63" s="7">
        <v>6200</v>
      </c>
      <c r="D63" s="6" t="s">
        <v>199</v>
      </c>
      <c r="E63" s="17">
        <v>41774</v>
      </c>
      <c r="F63" s="7">
        <v>5.8777777777777782</v>
      </c>
      <c r="G63" s="6" t="s">
        <v>193</v>
      </c>
    </row>
    <row r="64" spans="1:7" ht="15">
      <c r="A64" s="6" t="s">
        <v>241</v>
      </c>
      <c r="B64" s="6" t="s">
        <v>181</v>
      </c>
      <c r="C64" s="7">
        <v>5400</v>
      </c>
      <c r="D64" s="6" t="s">
        <v>242</v>
      </c>
      <c r="E64" s="17">
        <v>39681</v>
      </c>
      <c r="F64" s="7">
        <v>11.611111111111111</v>
      </c>
      <c r="G64" s="6" t="s">
        <v>193</v>
      </c>
    </row>
    <row r="65" spans="1:7" ht="15">
      <c r="A65" s="6" t="s">
        <v>243</v>
      </c>
      <c r="B65" s="6" t="s">
        <v>181</v>
      </c>
      <c r="C65" s="7">
        <v>5400</v>
      </c>
      <c r="D65" s="6" t="s">
        <v>242</v>
      </c>
      <c r="E65" s="17">
        <v>39724</v>
      </c>
      <c r="F65" s="7">
        <v>11.494444444444444</v>
      </c>
      <c r="G65" s="6" t="s">
        <v>193</v>
      </c>
    </row>
    <row r="66" spans="1:7" ht="15">
      <c r="A66" s="6" t="s">
        <v>244</v>
      </c>
      <c r="B66" s="6" t="s">
        <v>245</v>
      </c>
      <c r="C66" s="7">
        <v>4600</v>
      </c>
      <c r="D66" s="6" t="s">
        <v>246</v>
      </c>
      <c r="E66" s="17">
        <v>39429</v>
      </c>
      <c r="F66" s="7">
        <v>12.3</v>
      </c>
      <c r="G66" s="6" t="s">
        <v>134</v>
      </c>
    </row>
    <row r="67" spans="1:7" ht="15">
      <c r="A67" s="6" t="s">
        <v>247</v>
      </c>
      <c r="B67" s="6" t="s">
        <v>245</v>
      </c>
      <c r="C67" s="7">
        <v>900</v>
      </c>
      <c r="D67" s="6" t="s">
        <v>248</v>
      </c>
      <c r="E67" s="17">
        <v>35082</v>
      </c>
      <c r="F67" s="7">
        <v>24.202777777777779</v>
      </c>
      <c r="G67" s="6" t="s">
        <v>200</v>
      </c>
    </row>
    <row r="68" spans="1:7" ht="15">
      <c r="A68" s="6" t="s">
        <v>249</v>
      </c>
      <c r="B68" s="6" t="s">
        <v>250</v>
      </c>
      <c r="C68" s="7">
        <v>8500</v>
      </c>
      <c r="D68" s="6" t="s">
        <v>232</v>
      </c>
      <c r="E68" s="17">
        <v>40781</v>
      </c>
      <c r="F68" s="7">
        <v>8.5972222222222214</v>
      </c>
      <c r="G68" s="6" t="s">
        <v>134</v>
      </c>
    </row>
    <row r="69" spans="1:7" ht="15">
      <c r="A69" s="6" t="s">
        <v>251</v>
      </c>
      <c r="B69" s="6" t="s">
        <v>250</v>
      </c>
      <c r="C69" s="7">
        <v>8500</v>
      </c>
      <c r="D69" s="6" t="s">
        <v>232</v>
      </c>
      <c r="E69" s="17">
        <v>41075</v>
      </c>
      <c r="F69" s="7">
        <v>7.7944444444444443</v>
      </c>
      <c r="G69" s="6" t="s">
        <v>134</v>
      </c>
    </row>
    <row r="70" spans="1:7" ht="15">
      <c r="A70" s="6" t="s">
        <v>252</v>
      </c>
      <c r="B70" s="6" t="s">
        <v>250</v>
      </c>
      <c r="C70" s="7">
        <v>8500</v>
      </c>
      <c r="D70" s="6" t="s">
        <v>232</v>
      </c>
      <c r="E70" s="17">
        <v>40934</v>
      </c>
      <c r="F70" s="7">
        <v>8.1805555555555554</v>
      </c>
      <c r="G70" s="6" t="s">
        <v>134</v>
      </c>
    </row>
    <row r="71" spans="1:7" ht="15">
      <c r="A71" s="6" t="s">
        <v>253</v>
      </c>
      <c r="B71" s="6" t="s">
        <v>250</v>
      </c>
      <c r="C71" s="7">
        <v>8500</v>
      </c>
      <c r="D71" s="6" t="s">
        <v>232</v>
      </c>
      <c r="E71" s="17">
        <v>40620</v>
      </c>
      <c r="F71" s="7">
        <v>9.0361111111111114</v>
      </c>
      <c r="G71" s="6" t="s">
        <v>134</v>
      </c>
    </row>
    <row r="72" spans="1:7" ht="15">
      <c r="A72" s="6" t="s">
        <v>254</v>
      </c>
      <c r="B72" s="6" t="s">
        <v>255</v>
      </c>
      <c r="C72" s="7">
        <v>8000</v>
      </c>
      <c r="D72" s="6" t="s">
        <v>171</v>
      </c>
      <c r="E72" s="17">
        <v>42472</v>
      </c>
      <c r="F72" s="7">
        <v>3.9694444444444446</v>
      </c>
      <c r="G72" s="6" t="s">
        <v>193</v>
      </c>
    </row>
    <row r="73" spans="1:7" ht="15">
      <c r="A73" s="6" t="s">
        <v>256</v>
      </c>
      <c r="B73" s="6" t="s">
        <v>255</v>
      </c>
      <c r="C73" s="7">
        <v>8000</v>
      </c>
      <c r="D73" s="6" t="s">
        <v>171</v>
      </c>
      <c r="E73" s="17">
        <v>42551</v>
      </c>
      <c r="F73" s="7">
        <v>3.75</v>
      </c>
      <c r="G73" s="6" t="s">
        <v>193</v>
      </c>
    </row>
    <row r="74" spans="1:7" ht="15">
      <c r="A74" s="6" t="s">
        <v>257</v>
      </c>
      <c r="B74" s="6" t="s">
        <v>255</v>
      </c>
      <c r="C74" s="7">
        <v>8000</v>
      </c>
      <c r="D74" s="6" t="s">
        <v>176</v>
      </c>
      <c r="E74" s="17">
        <v>42101</v>
      </c>
      <c r="F74" s="7">
        <v>4.9833333333333334</v>
      </c>
      <c r="G74" s="6" t="s">
        <v>134</v>
      </c>
    </row>
    <row r="75" spans="1:7" ht="15">
      <c r="A75" s="6" t="s">
        <v>258</v>
      </c>
      <c r="B75" s="6" t="s">
        <v>255</v>
      </c>
      <c r="C75" s="7">
        <v>8000</v>
      </c>
      <c r="D75" s="6" t="s">
        <v>176</v>
      </c>
      <c r="E75" s="17">
        <v>42025</v>
      </c>
      <c r="F75" s="7">
        <v>5.1944444444444446</v>
      </c>
      <c r="G75" s="6" t="s">
        <v>134</v>
      </c>
    </row>
    <row r="76" spans="1:7" ht="15">
      <c r="A76" s="6" t="s">
        <v>259</v>
      </c>
      <c r="B76" s="6" t="s">
        <v>255</v>
      </c>
      <c r="C76" s="7">
        <v>8000</v>
      </c>
      <c r="D76" s="6" t="s">
        <v>260</v>
      </c>
      <c r="E76" s="17">
        <v>43251</v>
      </c>
      <c r="F76" s="7">
        <v>1.8333333333333333</v>
      </c>
      <c r="G76" s="6" t="s">
        <v>134</v>
      </c>
    </row>
    <row r="77" spans="1:7" ht="15">
      <c r="A77" s="6" t="s">
        <v>261</v>
      </c>
      <c r="B77" s="6" t="s">
        <v>170</v>
      </c>
      <c r="C77" s="7">
        <v>7900</v>
      </c>
      <c r="D77" s="6" t="s">
        <v>195</v>
      </c>
      <c r="E77" s="17">
        <v>40644</v>
      </c>
      <c r="F77" s="7">
        <v>8.9722222222222214</v>
      </c>
      <c r="G77" s="6" t="s">
        <v>134</v>
      </c>
    </row>
    <row r="78" spans="1:7" ht="15">
      <c r="A78" s="6" t="s">
        <v>262</v>
      </c>
      <c r="B78" s="6" t="s">
        <v>170</v>
      </c>
      <c r="C78" s="7">
        <v>7900</v>
      </c>
      <c r="D78" s="6" t="s">
        <v>195</v>
      </c>
      <c r="E78" s="17">
        <v>40812</v>
      </c>
      <c r="F78" s="7">
        <v>8.5138888888888893</v>
      </c>
      <c r="G78" s="6" t="s">
        <v>134</v>
      </c>
    </row>
    <row r="79" spans="1:7" ht="15">
      <c r="A79" s="6" t="s">
        <v>263</v>
      </c>
      <c r="B79" s="6" t="s">
        <v>170</v>
      </c>
      <c r="C79" s="7">
        <v>7900</v>
      </c>
      <c r="D79" s="6" t="s">
        <v>195</v>
      </c>
      <c r="E79" s="17">
        <v>40714</v>
      </c>
      <c r="F79" s="7">
        <v>8.780555555555555</v>
      </c>
      <c r="G79" s="6" t="s">
        <v>134</v>
      </c>
    </row>
    <row r="80" spans="1:7" ht="15">
      <c r="A80" s="6" t="s">
        <v>264</v>
      </c>
      <c r="B80" s="6" t="s">
        <v>170</v>
      </c>
      <c r="C80" s="7">
        <v>7900</v>
      </c>
      <c r="D80" s="6" t="s">
        <v>176</v>
      </c>
      <c r="E80" s="17">
        <v>40728</v>
      </c>
      <c r="F80" s="7">
        <v>8.7416666666666671</v>
      </c>
      <c r="G80" s="6" t="s">
        <v>134</v>
      </c>
    </row>
    <row r="81" spans="1:7" ht="15">
      <c r="A81" s="6" t="s">
        <v>265</v>
      </c>
      <c r="B81" s="6" t="s">
        <v>170</v>
      </c>
      <c r="C81" s="7">
        <v>7900</v>
      </c>
      <c r="D81" s="6" t="s">
        <v>176</v>
      </c>
      <c r="E81" s="17">
        <v>41075</v>
      </c>
      <c r="F81" s="7">
        <v>7.7944444444444443</v>
      </c>
      <c r="G81" s="6" t="s">
        <v>134</v>
      </c>
    </row>
    <row r="82" spans="1:7" ht="15">
      <c r="A82" s="6" t="s">
        <v>266</v>
      </c>
      <c r="B82" s="6" t="s">
        <v>170</v>
      </c>
      <c r="C82" s="7">
        <v>7900</v>
      </c>
      <c r="D82" s="6" t="s">
        <v>195</v>
      </c>
      <c r="E82" s="17">
        <v>40904</v>
      </c>
      <c r="F82" s="7">
        <v>8.2611111111111111</v>
      </c>
      <c r="G82" s="6" t="s">
        <v>134</v>
      </c>
    </row>
    <row r="83" spans="1:7" ht="15">
      <c r="A83" s="6" t="s">
        <v>267</v>
      </c>
      <c r="B83" s="6" t="s">
        <v>268</v>
      </c>
      <c r="C83" s="7">
        <v>7700</v>
      </c>
      <c r="D83" s="6" t="s">
        <v>195</v>
      </c>
      <c r="E83" s="17">
        <v>36770</v>
      </c>
      <c r="F83" s="7">
        <v>19.583333333333332</v>
      </c>
      <c r="G83" s="6" t="s">
        <v>134</v>
      </c>
    </row>
    <row r="84" spans="1:7" ht="15">
      <c r="A84" s="6" t="s">
        <v>269</v>
      </c>
      <c r="B84" s="6" t="s">
        <v>268</v>
      </c>
      <c r="C84" s="7">
        <v>7700</v>
      </c>
      <c r="D84" s="6" t="s">
        <v>195</v>
      </c>
      <c r="E84" s="17">
        <v>36678</v>
      </c>
      <c r="F84" s="7">
        <v>19.833333333333332</v>
      </c>
      <c r="G84" s="6" t="s">
        <v>134</v>
      </c>
    </row>
    <row r="85" spans="1:7" ht="15">
      <c r="A85" s="6" t="s">
        <v>270</v>
      </c>
      <c r="B85" s="6" t="s">
        <v>268</v>
      </c>
      <c r="C85" s="7">
        <v>7700</v>
      </c>
      <c r="D85" s="6" t="s">
        <v>195</v>
      </c>
      <c r="E85" s="17">
        <v>36923</v>
      </c>
      <c r="F85" s="7">
        <v>19.166666666666668</v>
      </c>
      <c r="G85" s="6" t="s">
        <v>134</v>
      </c>
    </row>
    <row r="86" spans="1:7" ht="15">
      <c r="A86" s="6" t="s">
        <v>271</v>
      </c>
      <c r="B86" s="6" t="s">
        <v>268</v>
      </c>
      <c r="C86" s="7">
        <v>7700</v>
      </c>
      <c r="D86" s="6" t="s">
        <v>195</v>
      </c>
      <c r="E86" s="17">
        <v>36617</v>
      </c>
      <c r="F86" s="7">
        <v>20</v>
      </c>
      <c r="G86" s="6" t="s">
        <v>134</v>
      </c>
    </row>
    <row r="87" spans="1:7" ht="15">
      <c r="A87" s="6" t="s">
        <v>272</v>
      </c>
      <c r="B87" s="6" t="s">
        <v>170</v>
      </c>
      <c r="C87" s="7">
        <v>7600</v>
      </c>
      <c r="D87" s="6" t="s">
        <v>195</v>
      </c>
      <c r="E87" s="17">
        <v>39083</v>
      </c>
      <c r="F87" s="7">
        <v>13.25</v>
      </c>
      <c r="G87" s="6" t="s">
        <v>134</v>
      </c>
    </row>
    <row r="88" spans="1:7" ht="15">
      <c r="A88" s="6" t="s">
        <v>273</v>
      </c>
      <c r="B88" s="6" t="s">
        <v>170</v>
      </c>
      <c r="C88" s="7">
        <v>7600</v>
      </c>
      <c r="D88" s="6" t="s">
        <v>195</v>
      </c>
      <c r="E88" s="17">
        <v>39487</v>
      </c>
      <c r="F88" s="7">
        <v>12.144444444444444</v>
      </c>
      <c r="G88" s="6" t="s">
        <v>134</v>
      </c>
    </row>
    <row r="89" spans="1:7" ht="15">
      <c r="A89" s="6" t="s">
        <v>274</v>
      </c>
      <c r="B89" s="6" t="s">
        <v>170</v>
      </c>
      <c r="C89" s="7">
        <v>7600</v>
      </c>
      <c r="D89" s="6" t="s">
        <v>195</v>
      </c>
      <c r="E89" s="17">
        <v>39083</v>
      </c>
      <c r="F89" s="7">
        <v>13.25</v>
      </c>
      <c r="G89" s="6" t="s">
        <v>134</v>
      </c>
    </row>
    <row r="90" spans="1:7" ht="15">
      <c r="A90" s="6" t="s">
        <v>275</v>
      </c>
      <c r="B90" s="6" t="s">
        <v>170</v>
      </c>
      <c r="C90" s="7">
        <v>7600</v>
      </c>
      <c r="D90" s="6" t="s">
        <v>195</v>
      </c>
      <c r="E90" s="17">
        <v>39640</v>
      </c>
      <c r="F90" s="7">
        <v>11.722222222222221</v>
      </c>
      <c r="G90" s="6" t="s">
        <v>134</v>
      </c>
    </row>
    <row r="91" spans="1:7" ht="15">
      <c r="A91" s="6" t="s">
        <v>276</v>
      </c>
      <c r="B91" s="6" t="s">
        <v>170</v>
      </c>
      <c r="C91" s="7">
        <v>7600</v>
      </c>
      <c r="D91" s="6" t="s">
        <v>195</v>
      </c>
      <c r="E91" s="17">
        <v>39742</v>
      </c>
      <c r="F91" s="7">
        <v>11.444444444444445</v>
      </c>
      <c r="G91" s="6" t="s">
        <v>134</v>
      </c>
    </row>
    <row r="92" spans="1:7" ht="15">
      <c r="A92" s="6" t="s">
        <v>277</v>
      </c>
      <c r="B92" s="6" t="s">
        <v>170</v>
      </c>
      <c r="C92" s="7">
        <v>7600</v>
      </c>
      <c r="D92" s="6" t="s">
        <v>195</v>
      </c>
      <c r="E92" s="17">
        <v>39801</v>
      </c>
      <c r="F92" s="7">
        <v>11.283333333333333</v>
      </c>
      <c r="G92" s="6" t="s">
        <v>134</v>
      </c>
    </row>
    <row r="93" spans="1:7" ht="15">
      <c r="A93" s="6" t="s">
        <v>278</v>
      </c>
      <c r="B93" s="6" t="s">
        <v>170</v>
      </c>
      <c r="C93" s="7">
        <v>7600</v>
      </c>
      <c r="D93" s="6" t="s">
        <v>195</v>
      </c>
      <c r="E93" s="17">
        <v>39974</v>
      </c>
      <c r="F93" s="7">
        <v>10.808333333333334</v>
      </c>
      <c r="G93" s="6" t="s">
        <v>134</v>
      </c>
    </row>
    <row r="94" spans="1:7" ht="15">
      <c r="A94" s="6" t="s">
        <v>279</v>
      </c>
      <c r="B94" s="6" t="s">
        <v>170</v>
      </c>
      <c r="C94" s="7">
        <v>7200</v>
      </c>
      <c r="D94" s="6" t="s">
        <v>195</v>
      </c>
      <c r="E94" s="17">
        <v>36161</v>
      </c>
      <c r="F94" s="7">
        <v>21.25</v>
      </c>
      <c r="G94" s="6" t="s">
        <v>193</v>
      </c>
    </row>
    <row r="95" spans="1:7" ht="15">
      <c r="A95" s="6" t="s">
        <v>280</v>
      </c>
      <c r="B95" s="6" t="s">
        <v>170</v>
      </c>
      <c r="C95" s="7">
        <v>7200</v>
      </c>
      <c r="D95" s="6" t="s">
        <v>195</v>
      </c>
      <c r="E95" s="17">
        <v>36161</v>
      </c>
      <c r="F95" s="7">
        <v>21.25</v>
      </c>
      <c r="G95" s="6" t="s">
        <v>134</v>
      </c>
    </row>
    <row r="96" spans="1:7" ht="15">
      <c r="A96" s="6" t="s">
        <v>281</v>
      </c>
      <c r="B96" s="6" t="s">
        <v>170</v>
      </c>
      <c r="C96" s="7">
        <v>7200</v>
      </c>
      <c r="D96" s="6" t="s">
        <v>195</v>
      </c>
      <c r="E96" s="17">
        <v>37622</v>
      </c>
      <c r="F96" s="7">
        <v>17.25</v>
      </c>
      <c r="G96" s="6" t="s">
        <v>134</v>
      </c>
    </row>
    <row r="97" spans="1:7" ht="15">
      <c r="A97" s="6" t="s">
        <v>282</v>
      </c>
      <c r="B97" s="6" t="s">
        <v>170</v>
      </c>
      <c r="C97" s="7">
        <v>7200</v>
      </c>
      <c r="D97" s="6" t="s">
        <v>195</v>
      </c>
      <c r="E97" s="17">
        <v>36161</v>
      </c>
      <c r="F97" s="7">
        <v>21.25</v>
      </c>
      <c r="G97" s="6" t="s">
        <v>134</v>
      </c>
    </row>
    <row r="98" spans="1:7" ht="15">
      <c r="A98" s="6" t="s">
        <v>283</v>
      </c>
      <c r="B98" s="6" t="s">
        <v>170</v>
      </c>
      <c r="C98" s="7">
        <v>7200</v>
      </c>
      <c r="D98" s="6" t="s">
        <v>195</v>
      </c>
      <c r="E98" s="17">
        <v>36161</v>
      </c>
      <c r="F98" s="7">
        <v>21.25</v>
      </c>
      <c r="G98" s="6" t="s">
        <v>134</v>
      </c>
    </row>
    <row r="99" spans="1:7" ht="15">
      <c r="A99" s="6" t="s">
        <v>284</v>
      </c>
      <c r="B99" s="6" t="s">
        <v>181</v>
      </c>
      <c r="C99" s="7">
        <v>6500</v>
      </c>
      <c r="D99" s="6" t="s">
        <v>176</v>
      </c>
      <c r="E99" s="17">
        <v>36298</v>
      </c>
      <c r="F99" s="7">
        <v>20.869444444444444</v>
      </c>
      <c r="G99" s="6" t="s">
        <v>134</v>
      </c>
    </row>
    <row r="100" spans="1:7" ht="15">
      <c r="A100" s="6" t="s">
        <v>285</v>
      </c>
      <c r="B100" s="6" t="s">
        <v>181</v>
      </c>
      <c r="C100" s="7">
        <v>6500</v>
      </c>
      <c r="D100" s="6" t="s">
        <v>176</v>
      </c>
      <c r="E100" s="17">
        <v>35516</v>
      </c>
      <c r="F100" s="7">
        <v>23.011111111111113</v>
      </c>
      <c r="G100" s="6" t="s">
        <v>134</v>
      </c>
    </row>
    <row r="101" spans="1:7" ht="15">
      <c r="A101" s="6" t="s">
        <v>286</v>
      </c>
      <c r="B101" s="6" t="s">
        <v>181</v>
      </c>
      <c r="C101" s="7">
        <v>6500</v>
      </c>
      <c r="D101" s="6" t="s">
        <v>213</v>
      </c>
      <c r="E101" s="17">
        <v>38931</v>
      </c>
      <c r="F101" s="7">
        <v>13.66388888888889</v>
      </c>
      <c r="G101" s="6" t="s">
        <v>200</v>
      </c>
    </row>
    <row r="102" spans="1:7" ht="15">
      <c r="A102" s="6" t="s">
        <v>287</v>
      </c>
      <c r="B102" s="6" t="s">
        <v>181</v>
      </c>
      <c r="C102" s="7">
        <v>6500</v>
      </c>
      <c r="D102" s="6" t="s">
        <v>232</v>
      </c>
      <c r="E102" s="17">
        <v>39052</v>
      </c>
      <c r="F102" s="7">
        <v>13.333333333333334</v>
      </c>
      <c r="G102" s="6" t="s">
        <v>221</v>
      </c>
    </row>
    <row r="103" spans="1:7" ht="15">
      <c r="A103" s="6" t="s">
        <v>288</v>
      </c>
      <c r="B103" s="6" t="s">
        <v>181</v>
      </c>
      <c r="C103" s="7">
        <v>6500</v>
      </c>
      <c r="D103" s="6" t="s">
        <v>232</v>
      </c>
      <c r="E103" s="17">
        <v>38961</v>
      </c>
      <c r="F103" s="7">
        <v>13.583333333333334</v>
      </c>
      <c r="G103" s="6" t="s">
        <v>221</v>
      </c>
    </row>
    <row r="104" spans="1:7" ht="15">
      <c r="A104" s="6" t="s">
        <v>289</v>
      </c>
      <c r="B104" s="6" t="s">
        <v>181</v>
      </c>
      <c r="C104" s="7">
        <v>6500</v>
      </c>
      <c r="D104" s="6" t="s">
        <v>232</v>
      </c>
      <c r="E104" s="17">
        <v>38869</v>
      </c>
      <c r="F104" s="7">
        <v>13.833333333333334</v>
      </c>
      <c r="G104" s="6" t="s">
        <v>134</v>
      </c>
    </row>
    <row r="105" spans="1:7" ht="15">
      <c r="A105" s="6" t="s">
        <v>290</v>
      </c>
      <c r="B105" s="6" t="s">
        <v>181</v>
      </c>
      <c r="C105" s="7">
        <v>6500</v>
      </c>
      <c r="D105" s="6" t="s">
        <v>195</v>
      </c>
      <c r="E105" s="17">
        <v>38955</v>
      </c>
      <c r="F105" s="7">
        <v>13.597222222222221</v>
      </c>
      <c r="G105" s="6" t="s">
        <v>134</v>
      </c>
    </row>
    <row r="106" spans="1:7" ht="15">
      <c r="A106" s="6" t="s">
        <v>291</v>
      </c>
      <c r="B106" s="6" t="s">
        <v>181</v>
      </c>
      <c r="C106" s="7">
        <v>6500</v>
      </c>
      <c r="D106" s="6" t="s">
        <v>195</v>
      </c>
      <c r="E106" s="17">
        <v>38718</v>
      </c>
      <c r="F106" s="7">
        <v>14.25</v>
      </c>
      <c r="G106" s="6" t="s">
        <v>134</v>
      </c>
    </row>
    <row r="107" spans="1:7" ht="15">
      <c r="A107" s="6" t="s">
        <v>292</v>
      </c>
      <c r="B107" s="6" t="s">
        <v>181</v>
      </c>
      <c r="C107" s="7">
        <v>6500</v>
      </c>
      <c r="D107" s="6" t="s">
        <v>232</v>
      </c>
      <c r="E107" s="17">
        <v>41305</v>
      </c>
      <c r="F107" s="7">
        <v>7.166666666666667</v>
      </c>
      <c r="G107" s="6" t="s">
        <v>134</v>
      </c>
    </row>
    <row r="108" spans="1:7" ht="15">
      <c r="A108" s="6" t="s">
        <v>293</v>
      </c>
      <c r="B108" s="6" t="s">
        <v>181</v>
      </c>
      <c r="C108" s="7">
        <v>6500</v>
      </c>
      <c r="D108" s="6" t="s">
        <v>232</v>
      </c>
      <c r="E108" s="17">
        <v>38384</v>
      </c>
      <c r="F108" s="7">
        <v>15.166666666666666</v>
      </c>
      <c r="G108" s="6" t="s">
        <v>134</v>
      </c>
    </row>
    <row r="109" spans="1:7" ht="15">
      <c r="A109" s="6" t="s">
        <v>294</v>
      </c>
      <c r="B109" s="6" t="s">
        <v>181</v>
      </c>
      <c r="C109" s="7">
        <v>6500</v>
      </c>
      <c r="D109" s="6" t="s">
        <v>232</v>
      </c>
      <c r="E109" s="17">
        <v>38565</v>
      </c>
      <c r="F109" s="7">
        <v>14.666666666666666</v>
      </c>
      <c r="G109" s="6" t="s">
        <v>134</v>
      </c>
    </row>
    <row r="110" spans="1:7" ht="15">
      <c r="A110" s="6" t="s">
        <v>295</v>
      </c>
      <c r="B110" s="6" t="s">
        <v>181</v>
      </c>
      <c r="C110" s="7">
        <v>6500</v>
      </c>
      <c r="D110" s="6" t="s">
        <v>232</v>
      </c>
      <c r="E110" s="17">
        <v>38261</v>
      </c>
      <c r="F110" s="7">
        <v>15.5</v>
      </c>
      <c r="G110" s="6" t="s">
        <v>134</v>
      </c>
    </row>
    <row r="111" spans="1:7" ht="15">
      <c r="A111" s="6" t="s">
        <v>296</v>
      </c>
      <c r="B111" s="6" t="s">
        <v>181</v>
      </c>
      <c r="C111" s="7">
        <v>6500</v>
      </c>
      <c r="D111" s="6" t="s">
        <v>232</v>
      </c>
      <c r="E111" s="17">
        <v>39751</v>
      </c>
      <c r="F111" s="7">
        <v>11.416666666666666</v>
      </c>
      <c r="G111" s="6" t="s">
        <v>134</v>
      </c>
    </row>
    <row r="112" spans="1:7" ht="15">
      <c r="A112" s="6" t="s">
        <v>297</v>
      </c>
      <c r="B112" s="6" t="s">
        <v>181</v>
      </c>
      <c r="C112" s="7">
        <v>6500</v>
      </c>
      <c r="D112" s="6" t="s">
        <v>232</v>
      </c>
      <c r="E112" s="17">
        <v>39804</v>
      </c>
      <c r="F112" s="7">
        <v>11.275</v>
      </c>
      <c r="G112" s="6" t="s">
        <v>134</v>
      </c>
    </row>
    <row r="113" spans="1:7" ht="15">
      <c r="A113" s="6" t="s">
        <v>298</v>
      </c>
      <c r="B113" s="6" t="s">
        <v>181</v>
      </c>
      <c r="C113" s="7">
        <v>6500</v>
      </c>
      <c r="D113" s="6" t="s">
        <v>232</v>
      </c>
      <c r="E113" s="17">
        <v>39891</v>
      </c>
      <c r="F113" s="7">
        <v>11.033333333333333</v>
      </c>
      <c r="G113" s="6" t="s">
        <v>134</v>
      </c>
    </row>
    <row r="114" spans="1:7" ht="15">
      <c r="A114" s="6" t="s">
        <v>299</v>
      </c>
      <c r="B114" s="6" t="s">
        <v>181</v>
      </c>
      <c r="C114" s="7">
        <v>6500</v>
      </c>
      <c r="D114" s="6" t="s">
        <v>232</v>
      </c>
      <c r="E114" s="17">
        <v>39976</v>
      </c>
      <c r="F114" s="7">
        <v>10.802777777777777</v>
      </c>
      <c r="G114" s="6" t="s">
        <v>134</v>
      </c>
    </row>
    <row r="115" spans="1:7" ht="15">
      <c r="A115" s="6" t="s">
        <v>300</v>
      </c>
      <c r="B115" s="6" t="s">
        <v>181</v>
      </c>
      <c r="C115" s="7">
        <v>6500</v>
      </c>
      <c r="D115" s="6" t="s">
        <v>232</v>
      </c>
      <c r="E115" s="17">
        <v>41173</v>
      </c>
      <c r="F115" s="7">
        <v>7.5277777777777777</v>
      </c>
      <c r="G115" s="6" t="s">
        <v>134</v>
      </c>
    </row>
    <row r="116" spans="1:7" ht="15">
      <c r="A116" s="6" t="s">
        <v>301</v>
      </c>
      <c r="B116" s="6" t="s">
        <v>181</v>
      </c>
      <c r="C116" s="7">
        <v>6400</v>
      </c>
      <c r="D116" s="6" t="s">
        <v>230</v>
      </c>
      <c r="E116" s="17">
        <v>39972</v>
      </c>
      <c r="F116" s="7">
        <v>10.813888888888888</v>
      </c>
      <c r="G116" s="6" t="s">
        <v>193</v>
      </c>
    </row>
    <row r="117" spans="1:7" ht="15">
      <c r="A117" s="6" t="s">
        <v>302</v>
      </c>
      <c r="B117" s="6" t="s">
        <v>181</v>
      </c>
      <c r="C117" s="7">
        <v>6400</v>
      </c>
      <c r="D117" s="6" t="s">
        <v>230</v>
      </c>
      <c r="E117" s="17">
        <v>40382</v>
      </c>
      <c r="F117" s="7">
        <v>9.6888888888888882</v>
      </c>
      <c r="G117" s="6" t="s">
        <v>193</v>
      </c>
    </row>
    <row r="118" spans="1:7" ht="15">
      <c r="A118" s="6" t="s">
        <v>303</v>
      </c>
      <c r="B118" s="6" t="s">
        <v>181</v>
      </c>
      <c r="C118" s="7">
        <v>6400</v>
      </c>
      <c r="D118" s="6" t="s">
        <v>234</v>
      </c>
      <c r="E118" s="17">
        <v>39121</v>
      </c>
      <c r="F118" s="7">
        <v>13.147222222222222</v>
      </c>
      <c r="G118" s="6" t="s">
        <v>200</v>
      </c>
    </row>
    <row r="119" spans="1:7" ht="15">
      <c r="A119" s="6" t="s">
        <v>304</v>
      </c>
      <c r="B119" s="6" t="s">
        <v>181</v>
      </c>
      <c r="C119" s="7">
        <v>6400</v>
      </c>
      <c r="D119" s="6" t="s">
        <v>234</v>
      </c>
      <c r="E119" s="17">
        <v>39091</v>
      </c>
      <c r="F119" s="7">
        <v>13.227777777777778</v>
      </c>
      <c r="G119" s="6" t="s">
        <v>200</v>
      </c>
    </row>
    <row r="120" spans="1:7" ht="15">
      <c r="A120" s="6" t="s">
        <v>305</v>
      </c>
      <c r="B120" s="6" t="s">
        <v>181</v>
      </c>
      <c r="C120" s="7">
        <v>5400</v>
      </c>
      <c r="D120" s="6" t="s">
        <v>195</v>
      </c>
      <c r="E120" s="17">
        <v>34704</v>
      </c>
      <c r="F120" s="7">
        <v>25.238888888888887</v>
      </c>
      <c r="G120" s="6" t="s">
        <v>134</v>
      </c>
    </row>
    <row r="121" spans="1:7" ht="15">
      <c r="A121" s="6" t="s">
        <v>306</v>
      </c>
      <c r="B121" s="6" t="s">
        <v>181</v>
      </c>
      <c r="C121" s="7">
        <v>5400</v>
      </c>
      <c r="D121" s="6" t="s">
        <v>195</v>
      </c>
      <c r="E121" s="17">
        <v>35024</v>
      </c>
      <c r="F121" s="7">
        <v>24.361111111111111</v>
      </c>
      <c r="G121" s="6" t="s">
        <v>134</v>
      </c>
    </row>
    <row r="122" spans="1:7" ht="15">
      <c r="A122" s="6" t="s">
        <v>307</v>
      </c>
      <c r="B122" s="6" t="s">
        <v>181</v>
      </c>
      <c r="C122" s="7">
        <v>5900</v>
      </c>
      <c r="D122" s="6" t="s">
        <v>308</v>
      </c>
      <c r="E122" s="17">
        <v>33877</v>
      </c>
      <c r="F122" s="7">
        <v>27.5</v>
      </c>
      <c r="G122" s="6" t="s">
        <v>134</v>
      </c>
    </row>
    <row r="123" spans="1:7" ht="15">
      <c r="A123" s="6" t="s">
        <v>309</v>
      </c>
      <c r="B123" s="6" t="s">
        <v>181</v>
      </c>
      <c r="C123" s="7">
        <v>5800</v>
      </c>
      <c r="D123" s="6" t="s">
        <v>195</v>
      </c>
      <c r="E123" s="17">
        <v>34639</v>
      </c>
      <c r="F123" s="7">
        <v>25.416666666666668</v>
      </c>
      <c r="G123" s="6" t="s">
        <v>134</v>
      </c>
    </row>
    <row r="124" spans="1:7" ht="15">
      <c r="A124" s="6" t="s">
        <v>310</v>
      </c>
      <c r="B124" s="6" t="s">
        <v>181</v>
      </c>
      <c r="C124" s="7">
        <v>5700</v>
      </c>
      <c r="D124" s="6" t="s">
        <v>311</v>
      </c>
      <c r="E124" s="17">
        <v>34656</v>
      </c>
      <c r="F124" s="7">
        <v>25.369444444444444</v>
      </c>
      <c r="G124" s="6" t="s">
        <v>134</v>
      </c>
    </row>
    <row r="125" spans="1:7" ht="15">
      <c r="A125" s="6" t="s">
        <v>312</v>
      </c>
      <c r="B125" s="6" t="s">
        <v>181</v>
      </c>
      <c r="C125" s="7">
        <v>5700</v>
      </c>
      <c r="D125" s="6" t="s">
        <v>311</v>
      </c>
      <c r="E125" s="17">
        <v>35507</v>
      </c>
      <c r="F125" s="7">
        <v>23.036111111111111</v>
      </c>
      <c r="G125" s="6" t="s">
        <v>134</v>
      </c>
    </row>
    <row r="126" spans="1:7" ht="15">
      <c r="A126" s="6" t="s">
        <v>313</v>
      </c>
      <c r="B126" s="6" t="s">
        <v>181</v>
      </c>
      <c r="C126" s="7">
        <v>5700</v>
      </c>
      <c r="D126" s="6" t="s">
        <v>311</v>
      </c>
      <c r="E126" s="17">
        <v>35416</v>
      </c>
      <c r="F126" s="7">
        <v>23.288888888888888</v>
      </c>
      <c r="G126" s="6" t="s">
        <v>134</v>
      </c>
    </row>
    <row r="127" spans="1:7" ht="15">
      <c r="A127" s="6" t="s">
        <v>314</v>
      </c>
      <c r="B127" s="6" t="s">
        <v>315</v>
      </c>
      <c r="C127" s="7">
        <v>4900</v>
      </c>
      <c r="D127" s="6" t="s">
        <v>232</v>
      </c>
      <c r="E127" s="17">
        <v>35400</v>
      </c>
      <c r="F127" s="7">
        <v>23.333333333333332</v>
      </c>
      <c r="G127" s="6" t="s">
        <v>134</v>
      </c>
    </row>
    <row r="128" spans="1:7" ht="15">
      <c r="A128" s="6" t="s">
        <v>316</v>
      </c>
      <c r="B128" s="6" t="s">
        <v>255</v>
      </c>
      <c r="C128" s="7">
        <v>8000</v>
      </c>
      <c r="D128" s="6" t="s">
        <v>260</v>
      </c>
      <c r="E128" s="17">
        <v>43567</v>
      </c>
      <c r="F128" s="7">
        <v>0.96944444444444444</v>
      </c>
      <c r="G128" s="6" t="s">
        <v>134</v>
      </c>
    </row>
    <row r="129" spans="1:7" ht="15">
      <c r="A129" s="6"/>
      <c r="B129" s="6"/>
      <c r="C129" s="7"/>
      <c r="D129" s="6"/>
      <c r="E129" s="17"/>
      <c r="F129" s="7"/>
      <c r="G129" s="6"/>
    </row>
    <row r="130" spans="1:7" ht="15">
      <c r="A130" s="6"/>
      <c r="B130" s="6"/>
      <c r="C130" s="7"/>
      <c r="D130" s="6"/>
      <c r="E130" s="17"/>
      <c r="F130" s="7"/>
      <c r="G130" s="6"/>
    </row>
    <row r="131" spans="1:7" ht="15">
      <c r="A131" s="6"/>
      <c r="B131" s="6"/>
      <c r="C131" s="7"/>
      <c r="D131" s="6"/>
      <c r="E131" s="17"/>
      <c r="F131" s="7"/>
      <c r="G131" s="6"/>
    </row>
    <row r="132" spans="1:7" ht="15">
      <c r="A132" s="6" t="s">
        <v>317</v>
      </c>
      <c r="B132" s="63">
        <v>43921</v>
      </c>
      <c r="C132" s="7"/>
      <c r="D132" s="6"/>
      <c r="E132" s="17"/>
      <c r="F132" s="7"/>
      <c r="G132" s="6"/>
    </row>
    <row r="136" spans="1:7" ht="15">
      <c r="A136" s="6"/>
      <c r="B136" s="17"/>
    </row>
  </sheetData>
  <pageMargins left="0.7" right="0.7" top="0.75" bottom="0.75" header="0.3" footer="0.3"/>
  <pageSetup paperSize="9"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B194-A5A9-4D7D-826A-F8C6B9133AE4}">
  <dimension ref="A1:F18"/>
  <sheetViews>
    <sheetView showGridLines="0" tabSelected="1" zoomScale="80" zoomScaleNormal="80" workbookViewId="0">
      <selection activeCell="E13" sqref="E13"/>
    </sheetView>
  </sheetViews>
  <sheetFormatPr defaultRowHeight="12.75"/>
  <cols>
    <col min="1" max="1" width="57.5703125" customWidth="1"/>
  </cols>
  <sheetData>
    <row r="1" spans="1:6" ht="43.5" customHeight="1"/>
    <row r="3" spans="1:6" ht="23.25">
      <c r="A3" s="5" t="s">
        <v>318</v>
      </c>
      <c r="B3" s="5"/>
    </row>
    <row r="5" spans="1:6" ht="15">
      <c r="A5" s="9" t="s">
        <v>1</v>
      </c>
      <c r="B5" s="10">
        <v>2020</v>
      </c>
      <c r="C5" s="10">
        <v>2021</v>
      </c>
      <c r="D5" s="10">
        <v>2022</v>
      </c>
      <c r="E5" s="10">
        <v>2023</v>
      </c>
      <c r="F5" s="10" t="s">
        <v>319</v>
      </c>
    </row>
    <row r="7" spans="1:6" ht="15">
      <c r="A7" s="6" t="s">
        <v>320</v>
      </c>
      <c r="B7" s="7"/>
      <c r="C7" s="7">
        <v>90</v>
      </c>
      <c r="D7" s="7"/>
      <c r="E7" s="7"/>
      <c r="F7" s="7">
        <v>70</v>
      </c>
    </row>
    <row r="8" spans="1:6" ht="15">
      <c r="A8" s="6" t="s">
        <v>321</v>
      </c>
      <c r="B8" s="7"/>
      <c r="C8" s="7">
        <v>71</v>
      </c>
      <c r="D8" s="7">
        <v>197</v>
      </c>
      <c r="E8" s="7"/>
      <c r="F8" s="7"/>
    </row>
    <row r="9" spans="1:6" ht="15">
      <c r="A9" s="6" t="s">
        <v>322</v>
      </c>
      <c r="B9" s="7">
        <v>42</v>
      </c>
      <c r="C9" s="7">
        <v>52</v>
      </c>
      <c r="D9" s="7">
        <v>90</v>
      </c>
      <c r="E9" s="7">
        <v>593</v>
      </c>
      <c r="F9" s="7">
        <v>614</v>
      </c>
    </row>
    <row r="10" spans="1:6" ht="15">
      <c r="A10" s="6" t="s">
        <v>323</v>
      </c>
      <c r="B10" s="7">
        <v>346</v>
      </c>
      <c r="C10" s="7">
        <v>434</v>
      </c>
      <c r="D10" s="7">
        <v>336</v>
      </c>
      <c r="E10" s="7">
        <v>311</v>
      </c>
      <c r="F10" s="7">
        <v>758</v>
      </c>
    </row>
    <row r="11" spans="1:6" ht="15">
      <c r="A11" s="11" t="s">
        <v>324</v>
      </c>
      <c r="B11" s="12">
        <v>388</v>
      </c>
      <c r="C11" s="12">
        <v>647</v>
      </c>
      <c r="D11" s="12">
        <v>623</v>
      </c>
      <c r="E11" s="12">
        <v>904</v>
      </c>
      <c r="F11" s="12">
        <v>1442</v>
      </c>
    </row>
    <row r="12" spans="1:6">
      <c r="B12" s="30"/>
      <c r="C12" s="30"/>
      <c r="D12" s="30"/>
      <c r="E12" s="30"/>
      <c r="F12" s="30"/>
    </row>
    <row r="13" spans="1:6" ht="30">
      <c r="A13" s="6" t="s">
        <v>325</v>
      </c>
    </row>
    <row r="15" spans="1:6">
      <c r="B15" s="30"/>
      <c r="C15" s="30"/>
      <c r="D15" s="30"/>
      <c r="E15" s="30"/>
      <c r="F15" s="30"/>
    </row>
    <row r="18" spans="2:6">
      <c r="B18" s="30"/>
      <c r="C18" s="30"/>
      <c r="D18" s="30"/>
      <c r="E18" s="30"/>
      <c r="F18" s="30"/>
    </row>
  </sheetData>
  <pageMargins left="0.7" right="0.7" top="0.75" bottom="0.75" header="0.3" footer="0.3"/>
  <pageSetup paperSize="9" scale="8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1" ma:contentTypeDescription="Create a new document." ma:contentTypeScope="" ma:versionID="c3f389fe67d237f174ec3a52886f9a0e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dcb102741a185e4c25d5b7e61345a5bf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DECFB21-B2BD-46D6-A7B8-D132BB20D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DFD84D-8DFD-4D41-B1A7-4879BA12FC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1260f-e923-4bf6-acb6-123527d7ed92"/>
    <ds:schemaRef ds:uri="a5e0812e-c471-491e-b13e-64f058515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52B17F-CCE0-40CA-8D38-1502BC910167}">
  <ds:schemaRefs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a5e0812e-c471-491e-b13e-64f0585156e6"/>
    <ds:schemaRef ds:uri="http://schemas.openxmlformats.org/package/2006/metadata/core-properties"/>
    <ds:schemaRef ds:uri="http://schemas.microsoft.com/office/infopath/2007/PartnerControls"/>
    <ds:schemaRef ds:uri="8821260f-e923-4bf6-acb6-123527d7ed92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Consolidated financials</vt:lpstr>
      <vt:lpstr>Ocean segment</vt:lpstr>
      <vt:lpstr>Landbased segment</vt:lpstr>
      <vt:lpstr>Holding segment</vt:lpstr>
      <vt:lpstr>Fleet list</vt:lpstr>
      <vt:lpstr>Debt maturity profile</vt:lpstr>
      <vt:lpstr>'Consolidated financials'!Print_Area</vt:lpstr>
      <vt:lpstr>'Landbased segment'!Print_Area</vt:lpstr>
      <vt:lpstr>'Ocean segment'!Print_Area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Martinsen, Astrid</dc:creator>
  <cp:keywords/>
  <dc:description/>
  <cp:lastModifiedBy>Martinsen, Astrid</cp:lastModifiedBy>
  <cp:revision/>
  <dcterms:created xsi:type="dcterms:W3CDTF">2020-01-23T12:32:09Z</dcterms:created>
  <dcterms:modified xsi:type="dcterms:W3CDTF">2020-05-28T12:36:11Z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