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2wglobal.sharepoint.com/sites/irreporting/Shared Documents/Quarterly reporting 2023/Q3 2023/Final docs, soft and hard/"/>
    </mc:Choice>
  </mc:AlternateContent>
  <xr:revisionPtr revIDLastSave="197" documentId="6_{FEA4D1E7-0791-4D24-B127-71561FE35F11}" xr6:coauthVersionLast="47" xr6:coauthVersionMax="47" xr10:uidLastSave="{14460FFE-D589-482D-8D7D-1774000503B2}"/>
  <bookViews>
    <workbookView xWindow="-120" yWindow="-120" windowWidth="51840" windowHeight="21120" xr2:uid="{821641B9-4D97-4D4F-8F03-CB06208E002B}"/>
  </bookViews>
  <sheets>
    <sheet name="Consolidated financials" sheetId="1" r:id="rId1"/>
    <sheet name="Shipping Services" sheetId="2" r:id="rId2"/>
    <sheet name="Logistics Services" sheetId="3" r:id="rId3"/>
    <sheet name="Government Services" sheetId="4" r:id="rId4"/>
    <sheet name="Holding segment and elim" sheetId="6" r:id="rId5"/>
    <sheet name="Fleet list" sheetId="5" r:id="rId6"/>
    <sheet name="Debt maturity profile" sheetId="7" r:id="rId7"/>
    <sheet name="ESG 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7" l="1"/>
  <c r="G11" i="7"/>
  <c r="F11" i="7"/>
  <c r="E11" i="7"/>
  <c r="D11" i="7"/>
  <c r="C11" i="7"/>
  <c r="B11" i="7"/>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B135" i="5"/>
  <c r="L51" i="2" l="1"/>
  <c r="M33" i="2" l="1"/>
  <c r="O37" i="4"/>
  <c r="M83" i="1"/>
  <c r="J33" i="2"/>
  <c r="L33" i="3"/>
  <c r="L34" i="4"/>
</calcChain>
</file>

<file path=xl/sharedStrings.xml><?xml version="1.0" encoding="utf-8"?>
<sst xmlns="http://schemas.openxmlformats.org/spreadsheetml/2006/main" count="982" uniqueCount="366">
  <si>
    <t>Consolidated statement of profit or loss</t>
  </si>
  <si>
    <t>USD mill</t>
  </si>
  <si>
    <t>Q1 2020</t>
  </si>
  <si>
    <t>Q2 2020</t>
  </si>
  <si>
    <t>Q3 2020</t>
  </si>
  <si>
    <t>Q4 2020</t>
  </si>
  <si>
    <t>Q1 2021</t>
  </si>
  <si>
    <t>Q2 2021</t>
  </si>
  <si>
    <t>Q3 2021</t>
  </si>
  <si>
    <t>Q4 2021</t>
  </si>
  <si>
    <t>Q1 2022</t>
  </si>
  <si>
    <t>Q2 2022</t>
  </si>
  <si>
    <t>Q3 2022</t>
  </si>
  <si>
    <t>Q4 2022</t>
  </si>
  <si>
    <t>Q1 2023</t>
  </si>
  <si>
    <t>Q2 2023</t>
  </si>
  <si>
    <t>Q3 2023</t>
  </si>
  <si>
    <t>Total revenue</t>
  </si>
  <si>
    <t>Operating expenses</t>
  </si>
  <si>
    <t>Operating profit before depreciation, amortization and impairment (EBITDA)</t>
  </si>
  <si>
    <t>Other gain/(loss)</t>
  </si>
  <si>
    <t>Depreciation and amortization</t>
  </si>
  <si>
    <t>(Impairment)/reversal of impairment</t>
  </si>
  <si>
    <t>Operating profit/(loss) (EBIT)</t>
  </si>
  <si>
    <t>Share of profit/(loss) from joint ventures and associates</t>
  </si>
  <si>
    <t>Interest income and other financial items</t>
  </si>
  <si>
    <t>Interest expenses and other financial expenses</t>
  </si>
  <si>
    <t>Financial items - net</t>
  </si>
  <si>
    <t>Profit/(loss) before tax</t>
  </si>
  <si>
    <t>Tax income/(expense)</t>
  </si>
  <si>
    <t>Profit/(loss) for the period</t>
  </si>
  <si>
    <t>Profit/(loss) for the period attributable to:</t>
  </si>
  <si>
    <t>Owners of the parent</t>
  </si>
  <si>
    <t>Non-controlling interests</t>
  </si>
  <si>
    <t>Basic and diluted earnings per share (USD)</t>
  </si>
  <si>
    <t>Adjusted EBITDA</t>
  </si>
  <si>
    <t>Balance sheet</t>
  </si>
  <si>
    <t>ASSETS</t>
  </si>
  <si>
    <t>Non-current assets</t>
  </si>
  <si>
    <t>Deferred tax assets</t>
  </si>
  <si>
    <t>Goodwill and other intangible assets</t>
  </si>
  <si>
    <t>Vessels and other tangible assets</t>
  </si>
  <si>
    <t>Right-of-use assets</t>
  </si>
  <si>
    <t>Other non-current assets*</t>
  </si>
  <si>
    <t>Total non-current assets</t>
  </si>
  <si>
    <t>Current assets</t>
  </si>
  <si>
    <t>Fuel/lube oil</t>
  </si>
  <si>
    <t>Trade receivables</t>
  </si>
  <si>
    <t>Other current assets</t>
  </si>
  <si>
    <t>Cash and cash equivalents</t>
  </si>
  <si>
    <t>Assets held for sale</t>
  </si>
  <si>
    <t>-</t>
  </si>
  <si>
    <t>Total current assets</t>
  </si>
  <si>
    <t>Total assets</t>
  </si>
  <si>
    <t>EQUITY and LIABILITIES</t>
  </si>
  <si>
    <t>Equity</t>
  </si>
  <si>
    <t>Share capital</t>
  </si>
  <si>
    <t>Retained earnings and other reserves</t>
  </si>
  <si>
    <t>Total equity attributable to owners of the parent</t>
  </si>
  <si>
    <t>Total equity</t>
  </si>
  <si>
    <t>Non-current liabilities</t>
  </si>
  <si>
    <t>Pension liabilities</t>
  </si>
  <si>
    <t>Deferred tax liabilities</t>
  </si>
  <si>
    <r>
      <t xml:space="preserve">Non-current interest-bearing debt </t>
    </r>
    <r>
      <rPr>
        <vertAlign val="superscript"/>
        <sz val="11"/>
        <color rgb="FF595E66"/>
        <rFont val="Calibri"/>
        <family val="2"/>
        <scheme val="minor"/>
      </rPr>
      <t>1)</t>
    </r>
  </si>
  <si>
    <r>
      <t>Non-current lease liabilities</t>
    </r>
    <r>
      <rPr>
        <vertAlign val="superscript"/>
        <sz val="11"/>
        <color rgb="FF595E66"/>
        <rFont val="Calibri"/>
        <family val="2"/>
        <scheme val="minor"/>
      </rPr>
      <t xml:space="preserve"> 1)</t>
    </r>
  </si>
  <si>
    <t>Non-current provisions</t>
  </si>
  <si>
    <t>Other non-current liabilities</t>
  </si>
  <si>
    <t>Total non-current liabilities</t>
  </si>
  <si>
    <t>Current liabilities</t>
  </si>
  <si>
    <t>Trade payables</t>
  </si>
  <si>
    <r>
      <t>Current interest-bearing debt</t>
    </r>
    <r>
      <rPr>
        <vertAlign val="superscript"/>
        <sz val="11"/>
        <color rgb="FF595E66"/>
        <rFont val="Calibri"/>
        <family val="2"/>
        <scheme val="minor"/>
      </rPr>
      <t xml:space="preserve"> 1)</t>
    </r>
  </si>
  <si>
    <r>
      <t>Current lease liabilities</t>
    </r>
    <r>
      <rPr>
        <vertAlign val="superscript"/>
        <sz val="11"/>
        <color rgb="FF595E66"/>
        <rFont val="Calibri"/>
        <family val="2"/>
        <scheme val="minor"/>
      </rPr>
      <t xml:space="preserve"> 1)</t>
    </r>
  </si>
  <si>
    <t>Current income tax liabilities</t>
  </si>
  <si>
    <t>Current provisions</t>
  </si>
  <si>
    <t>Other current liabilities</t>
  </si>
  <si>
    <t>Total current liabilities</t>
  </si>
  <si>
    <t>Total equity and liabilities</t>
  </si>
  <si>
    <t>*Includes Investments in joint ventures and associates</t>
  </si>
  <si>
    <t xml:space="preserve">1) The group has reclassified 20 vessels from right-of-use assets to tangible assets effective from 1 January 2020 due to contracts being considered financing arrangements rather than lease contracts. </t>
  </si>
  <si>
    <t xml:space="preserve">The corresponding lease liabilities have been reclassified to bank loans. </t>
  </si>
  <si>
    <t>Cash flow statement</t>
  </si>
  <si>
    <t>Cash flow from operating activities</t>
  </si>
  <si>
    <t>Profit before tax</t>
  </si>
  <si>
    <t>Financial (income)/expenses</t>
  </si>
  <si>
    <t>Share of net (income)/loss from joint ventures and associates</t>
  </si>
  <si>
    <t>Impairment/(reversal of impairment)</t>
  </si>
  <si>
    <t>(Gain)/loss on sale of tangible assets</t>
  </si>
  <si>
    <t>Change in net pension assets/liabilities</t>
  </si>
  <si>
    <t>Change in derivative financial assets</t>
  </si>
  <si>
    <t xml:space="preserve">Net change in other assets/liabilities </t>
  </si>
  <si>
    <t>Tax (paid)/received</t>
  </si>
  <si>
    <t>Net cash flow provided by operating activities</t>
  </si>
  <si>
    <t xml:space="preserve"> </t>
  </si>
  <si>
    <t>Cash flow from investing activities</t>
  </si>
  <si>
    <t>Dividend received from joint ventures and associates</t>
  </si>
  <si>
    <t>Proceeds from sale of tangible assets</t>
  </si>
  <si>
    <t>Investments in vessels, other tangible and intangible assets</t>
  </si>
  <si>
    <t>Investments in subsidaries, net of cash acquired</t>
  </si>
  <si>
    <t>Investments in joint ventures</t>
  </si>
  <si>
    <t>Investments in financial investments</t>
  </si>
  <si>
    <t>Interest received</t>
  </si>
  <si>
    <t>Net cash flow provided by/(used in) investing activities</t>
  </si>
  <si>
    <t>Cash flow from financing activities</t>
  </si>
  <si>
    <t>Proceeds from loans and bonds</t>
  </si>
  <si>
    <r>
      <t>Repayment of loans and bonds</t>
    </r>
    <r>
      <rPr>
        <vertAlign val="superscript"/>
        <sz val="11"/>
        <color rgb="FF595E66"/>
        <rFont val="Calibri"/>
        <family val="2"/>
        <scheme val="minor"/>
      </rPr>
      <t>2)</t>
    </r>
    <r>
      <rPr>
        <sz val="11"/>
        <color rgb="FF595E66"/>
        <rFont val="Calibri"/>
        <family val="2"/>
        <scheme val="minor"/>
      </rPr>
      <t xml:space="preserve"> </t>
    </r>
  </si>
  <si>
    <r>
      <t>Repayment of lease liabilities</t>
    </r>
    <r>
      <rPr>
        <vertAlign val="superscript"/>
        <sz val="11"/>
        <color rgb="FF595E66"/>
        <rFont val="Calibri"/>
        <family val="2"/>
        <scheme val="minor"/>
      </rPr>
      <t>2)</t>
    </r>
  </si>
  <si>
    <t>Loan to related party</t>
  </si>
  <si>
    <t>Interest paid including interest derivatives</t>
  </si>
  <si>
    <t>Realized other derivatives</t>
  </si>
  <si>
    <t xml:space="preserve">Changes in cash collateral </t>
  </si>
  <si>
    <t>Dividend to non-controlling interests</t>
  </si>
  <si>
    <t>Repurchase of own shares</t>
  </si>
  <si>
    <t>Dividend to shareholders</t>
  </si>
  <si>
    <t>Net cash flow used in financing activities</t>
  </si>
  <si>
    <t>Net increase in cash and cash equivalents</t>
  </si>
  <si>
    <t>Cash and cash equivalents at beginning of period</t>
  </si>
  <si>
    <r>
      <t xml:space="preserve">Cash and cash equivalents at end of period </t>
    </r>
    <r>
      <rPr>
        <b/>
        <vertAlign val="superscript"/>
        <sz val="11"/>
        <color rgb="FF595E66"/>
        <rFont val="Calibri"/>
        <family val="2"/>
        <scheme val="minor"/>
      </rPr>
      <t>3)</t>
    </r>
  </si>
  <si>
    <t>2) In addition to the reclassification of 20 vessels effective from 1 January 2020, debt repayment has been split between loans and bonds and lease liabilities.</t>
  </si>
  <si>
    <t>3) The group is located and operating world-wide and every entity has several bank accounts in different currencies. Unrealized currency effects are included in net cash provided by operating activities</t>
  </si>
  <si>
    <t>Shipping Services - P&amp;L</t>
  </si>
  <si>
    <t>Net freight revenue</t>
  </si>
  <si>
    <t>Other operating revenue</t>
  </si>
  <si>
    <t>Internal operating revenue</t>
  </si>
  <si>
    <t>Cargo expenses</t>
  </si>
  <si>
    <t>Fuel</t>
  </si>
  <si>
    <t>Other voyage expenses</t>
  </si>
  <si>
    <t>Ship operating expenses</t>
  </si>
  <si>
    <t>Charter expenses</t>
  </si>
  <si>
    <t>Manufacturing cost</t>
  </si>
  <si>
    <t>Other operating expenses</t>
  </si>
  <si>
    <t>Selling, general and admin expenses</t>
  </si>
  <si>
    <t>Total operating expenses</t>
  </si>
  <si>
    <t>Operating profit/(loss) before depreciation, amortisation and impairment (EBITDA)</t>
  </si>
  <si>
    <t>Depreciation</t>
  </si>
  <si>
    <t>Amortization</t>
  </si>
  <si>
    <t>Operating profit/(loss) (EBIT)*</t>
  </si>
  <si>
    <t>Financial income/(expenses)</t>
  </si>
  <si>
    <t>* Cash settled portion of fuel hedge swaps is included in net operating profit by reduction/(increase) of voyage related expenses</t>
  </si>
  <si>
    <t>Shipping Services - other key metrics</t>
  </si>
  <si>
    <t>AS-EU</t>
  </si>
  <si>
    <t>EU-AS</t>
  </si>
  <si>
    <t>AS-NA</t>
  </si>
  <si>
    <t>EU-NA/OC</t>
  </si>
  <si>
    <t>Atlantic</t>
  </si>
  <si>
    <t>Asia-SAWC</t>
  </si>
  <si>
    <t>Other trades</t>
  </si>
  <si>
    <t>Total volumes (000 CBM)*</t>
  </si>
  <si>
    <t>* Historical volume figures subject to change as figures are based on estimates and prorating</t>
  </si>
  <si>
    <t>AUTO volumes -unprorated</t>
  </si>
  <si>
    <t>High &amp; Heavy volumes -unprorated</t>
  </si>
  <si>
    <t>High &amp; Heavy share of volumes</t>
  </si>
  <si>
    <t>Owned</t>
  </si>
  <si>
    <t>Chartered***</t>
  </si>
  <si>
    <t>Short term charter (+/-)***</t>
  </si>
  <si>
    <t># of vessels</t>
  </si>
  <si>
    <t>CEU's (owned + chartered) (000)***</t>
  </si>
  <si>
    <t>Net freight per cbm (USD)</t>
  </si>
  <si>
    <t>Vessel cost per day* (USD)</t>
  </si>
  <si>
    <t>TC result per day (incl. Armacup active days)** (USD 000)</t>
  </si>
  <si>
    <t>Fuel price (USD per ton)</t>
  </si>
  <si>
    <t>Fuel volume (ton)</t>
  </si>
  <si>
    <t>Number of active days</t>
  </si>
  <si>
    <t>* Vessel recurring costs per day excluding DD, investments etc. for WW Ocean and EUKOR (excluding US flag vessels)</t>
  </si>
  <si>
    <t>** TC result per day (excluding SG&amp;A) defined as net freight and surcharges minus cargo expenses, fuel, other voyage expenses and other operating costs (adjusted for one off items) divided by number of active days. Historical and current figures are adjusted to include Armacup's activities</t>
  </si>
  <si>
    <t>*** ARMACUP long-term and short-term chartered vessels were added to the historical figures</t>
  </si>
  <si>
    <t>Logistics Services - P&amp;L</t>
  </si>
  <si>
    <t>Q4 2023</t>
  </si>
  <si>
    <t>Impairment</t>
  </si>
  <si>
    <t>Logistics Services - result breakdown</t>
  </si>
  <si>
    <t>Auto</t>
  </si>
  <si>
    <t>H&amp;H</t>
  </si>
  <si>
    <t>Terminals</t>
  </si>
  <si>
    <t>Inland</t>
  </si>
  <si>
    <t>Holding</t>
  </si>
  <si>
    <t>Eliminations</t>
  </si>
  <si>
    <t>Total Income</t>
  </si>
  <si>
    <t>EBITDA</t>
  </si>
  <si>
    <t>Adjustments</t>
  </si>
  <si>
    <t>Government Services - P&amp;L</t>
  </si>
  <si>
    <t>* Cash settled portion of fuel hedge swaps is included in net operating profit by reduction/(increase) of voyage related expenses.</t>
  </si>
  <si>
    <t>Chartered</t>
  </si>
  <si>
    <t>Short term charter (+/-)</t>
  </si>
  <si>
    <t>CEU's (owned + chartered) (000)</t>
  </si>
  <si>
    <t>Holding segment and eliminations - P&amp;L</t>
  </si>
  <si>
    <t>Wallenius Wilhelmsen core fleet (excluding spot charters)</t>
  </si>
  <si>
    <t>Vessel name</t>
  </si>
  <si>
    <t>Vessel type</t>
  </si>
  <si>
    <t>CEU</t>
  </si>
  <si>
    <t>Shipyard</t>
  </si>
  <si>
    <t>Built</t>
  </si>
  <si>
    <t xml:space="preserve">Age </t>
  </si>
  <si>
    <t>Type</t>
  </si>
  <si>
    <t>Morning Cello</t>
  </si>
  <si>
    <t>PCTC</t>
  </si>
  <si>
    <t>HSHI</t>
  </si>
  <si>
    <t>Morning Lisa</t>
  </si>
  <si>
    <t>LCTC</t>
  </si>
  <si>
    <t>Morning Linda</t>
  </si>
  <si>
    <t>Morning Lucy</t>
  </si>
  <si>
    <t>Morning Lynn</t>
  </si>
  <si>
    <t>Morning Lady</t>
  </si>
  <si>
    <t>HHI</t>
  </si>
  <si>
    <t>Morning Laura</t>
  </si>
  <si>
    <t>Morning Lena</t>
  </si>
  <si>
    <t>Morning Lily</t>
  </si>
  <si>
    <t>Asian Empire</t>
  </si>
  <si>
    <t>Asian Majesty</t>
  </si>
  <si>
    <t>Asian Captain</t>
  </si>
  <si>
    <t>Morning Post</t>
  </si>
  <si>
    <t>Post-Panamax</t>
  </si>
  <si>
    <t>HHI Gunsan</t>
  </si>
  <si>
    <t>Morning Pride</t>
  </si>
  <si>
    <t>Morning Pilot</t>
  </si>
  <si>
    <t>Morning Peace</t>
  </si>
  <si>
    <t>Morning Prosperity</t>
  </si>
  <si>
    <t>Don Quijote</t>
  </si>
  <si>
    <t>DSME</t>
  </si>
  <si>
    <t>Don Pasquale</t>
  </si>
  <si>
    <t>Don Carlos</t>
  </si>
  <si>
    <t>Morning Caroline</t>
  </si>
  <si>
    <t>Imabari</t>
  </si>
  <si>
    <t>Asian Trust</t>
  </si>
  <si>
    <t>Asian Dynasty</t>
  </si>
  <si>
    <t>Morning Capo</t>
  </si>
  <si>
    <t>Morning Chant</t>
  </si>
  <si>
    <t>Morning Conductor</t>
  </si>
  <si>
    <t>Morning Composer</t>
  </si>
  <si>
    <t>Morning Chorus</t>
  </si>
  <si>
    <t>Morning Concert</t>
  </si>
  <si>
    <t>Morning Menad</t>
  </si>
  <si>
    <t>PCC</t>
  </si>
  <si>
    <t>Uljanik</t>
  </si>
  <si>
    <t>Parsifal</t>
  </si>
  <si>
    <t>MK V</t>
  </si>
  <si>
    <t>MHI</t>
  </si>
  <si>
    <t>Salome</t>
  </si>
  <si>
    <t>Tysla</t>
  </si>
  <si>
    <t>Tonsberg</t>
  </si>
  <si>
    <t>Thalatta</t>
  </si>
  <si>
    <t>HERO</t>
  </si>
  <si>
    <t>Thermopylae</t>
  </si>
  <si>
    <t>Titus</t>
  </si>
  <si>
    <t>Xingang</t>
  </si>
  <si>
    <t>Carmen</t>
  </si>
  <si>
    <t>Figaro</t>
  </si>
  <si>
    <t>ARC Commitment</t>
  </si>
  <si>
    <t>Tugela</t>
  </si>
  <si>
    <t>Tulane</t>
  </si>
  <si>
    <t>Titania</t>
  </si>
  <si>
    <t>Tarago</t>
  </si>
  <si>
    <t>MK IV</t>
  </si>
  <si>
    <t>Talisman</t>
  </si>
  <si>
    <t>Tamerlane</t>
  </si>
  <si>
    <t>Tamesis</t>
  </si>
  <si>
    <t>ARC Independence</t>
  </si>
  <si>
    <t>ARC Integrity</t>
  </si>
  <si>
    <t>Fidelio</t>
  </si>
  <si>
    <t>Aniara</t>
  </si>
  <si>
    <t>Oberon</t>
  </si>
  <si>
    <t>Tijuca</t>
  </si>
  <si>
    <t>Tirranna</t>
  </si>
  <si>
    <t>Mignon</t>
  </si>
  <si>
    <t>LCTC (Elong.)</t>
  </si>
  <si>
    <t>Undine</t>
  </si>
  <si>
    <t>Manon</t>
  </si>
  <si>
    <t>Elektra</t>
  </si>
  <si>
    <t>Asian Emperor</t>
  </si>
  <si>
    <t>Asian Vision</t>
  </si>
  <si>
    <t>Tortugas</t>
  </si>
  <si>
    <t>Tombarra</t>
  </si>
  <si>
    <t>Liberty</t>
  </si>
  <si>
    <t>Patriot</t>
  </si>
  <si>
    <t>ARC Resolve</t>
  </si>
  <si>
    <t>Tosca</t>
  </si>
  <si>
    <t>Toledo</t>
  </si>
  <si>
    <t>Toronto</t>
  </si>
  <si>
    <t>Torrens</t>
  </si>
  <si>
    <t>ARC Defender</t>
  </si>
  <si>
    <t>Toreador</t>
  </si>
  <si>
    <t>Torino</t>
  </si>
  <si>
    <t>Toscana</t>
  </si>
  <si>
    <t>Tongala</t>
  </si>
  <si>
    <t>Turandot</t>
  </si>
  <si>
    <t>Don Juan</t>
  </si>
  <si>
    <t>Sumitomo</t>
  </si>
  <si>
    <t>Endurance</t>
  </si>
  <si>
    <t>RO/RO</t>
  </si>
  <si>
    <t>Traviata</t>
  </si>
  <si>
    <t>Tannhauser</t>
  </si>
  <si>
    <t>Nabucco</t>
  </si>
  <si>
    <t>Morning Charlotte</t>
  </si>
  <si>
    <t>Morning Catherine</t>
  </si>
  <si>
    <t>Grand Uranus</t>
  </si>
  <si>
    <t>Long T/C</t>
  </si>
  <si>
    <t>Morning Cecilie</t>
  </si>
  <si>
    <t>Morning Camilla</t>
  </si>
  <si>
    <t>Morning Celine</t>
  </si>
  <si>
    <t>Morning Cornelia</t>
  </si>
  <si>
    <t>Morning Claire</t>
  </si>
  <si>
    <t>Shin Kurushima</t>
  </si>
  <si>
    <t>Morning Clara</t>
  </si>
  <si>
    <t>Morning Christina</t>
  </si>
  <si>
    <t>Morning Crystal</t>
  </si>
  <si>
    <t>Morning Cara</t>
  </si>
  <si>
    <t>Morning Cindy</t>
  </si>
  <si>
    <t>Morning Calypso</t>
  </si>
  <si>
    <t>Morning Cherry</t>
  </si>
  <si>
    <t>Morning Margareta</t>
  </si>
  <si>
    <t>Tsuneishi</t>
  </si>
  <si>
    <t>Morning Ninni</t>
  </si>
  <si>
    <t>Theben</t>
  </si>
  <si>
    <t>Themis</t>
  </si>
  <si>
    <t>Boheme</t>
  </si>
  <si>
    <t>Porgy</t>
  </si>
  <si>
    <t>Bess</t>
  </si>
  <si>
    <t>Morning Carina</t>
  </si>
  <si>
    <t>Taipan</t>
  </si>
  <si>
    <t>Gdynia</t>
  </si>
  <si>
    <t>Tarifa</t>
  </si>
  <si>
    <t>Grand Pavo</t>
  </si>
  <si>
    <t>Toyohashi</t>
  </si>
  <si>
    <t>Viking Princess</t>
  </si>
  <si>
    <t>Usuki (Hitachi Zosen)</t>
  </si>
  <si>
    <t>Talia</t>
  </si>
  <si>
    <t>Grand Sapphire</t>
  </si>
  <si>
    <t>Grand Dahlia</t>
  </si>
  <si>
    <t>Treasure</t>
  </si>
  <si>
    <t>Nocc Atlantic</t>
  </si>
  <si>
    <t>Samjin</t>
  </si>
  <si>
    <t>Grand Choice</t>
  </si>
  <si>
    <t>Kanasashi</t>
  </si>
  <si>
    <t>Dream Diamond</t>
  </si>
  <si>
    <t>Arabian Sea</t>
  </si>
  <si>
    <t>Xiamen</t>
  </si>
  <si>
    <t>Grand Cosmo</t>
  </si>
  <si>
    <t>Morning Celesta</t>
  </si>
  <si>
    <t>Long B/B</t>
  </si>
  <si>
    <t>Morning Carol</t>
  </si>
  <si>
    <t>Morning Calm</t>
  </si>
  <si>
    <t>Morning Crown</t>
  </si>
  <si>
    <t>Morning Champion</t>
  </si>
  <si>
    <t>Morning Courier</t>
  </si>
  <si>
    <t>Viking Passama</t>
  </si>
  <si>
    <t>Yangfan</t>
  </si>
  <si>
    <t>Armacup</t>
  </si>
  <si>
    <t>Paganella</t>
  </si>
  <si>
    <t>Paglia</t>
  </si>
  <si>
    <t>Total no. fleet</t>
  </si>
  <si>
    <t xml:space="preserve">As of </t>
  </si>
  <si>
    <t>Debt maturity profile*</t>
  </si>
  <si>
    <t>2029--&gt;</t>
  </si>
  <si>
    <t>Credit facilities (drawn)</t>
  </si>
  <si>
    <t>Bonds</t>
  </si>
  <si>
    <t>Balloons (bank loans and leases)</t>
  </si>
  <si>
    <t>Installments (bank loans and leases)</t>
  </si>
  <si>
    <t>Total debt</t>
  </si>
  <si>
    <t>*Including leases accounted for as debt following the implementation of IFRS16 from 1 January 2019</t>
  </si>
  <si>
    <t>Emissions</t>
  </si>
  <si>
    <t>Total CO2 emitted - Shipping &amp; Government Services ('000 tonnes)</t>
  </si>
  <si>
    <t>CO2 emitted per tonne kilometre (gram)*</t>
  </si>
  <si>
    <t>Health and safety</t>
  </si>
  <si>
    <t>LTIF / million hours worked - Logistics Services</t>
  </si>
  <si>
    <t>LTIF / million hours worked - Shipping &amp; Government Services</t>
  </si>
  <si>
    <t>* this measure is equal to the energy efficiency operational indicator (EEOI)</t>
  </si>
  <si>
    <t>Tanabata</t>
  </si>
  <si>
    <t>Surcharges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</si>
</sst>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1" formatCode="_-* #,##0_-;\-* #,##0_-;_-* &quot;-&quot;_-;_-@_-"/>
    <numFmt numFmtId="43" formatCode="_-* #,##0.00_-;\-* #,##0.00_-;_-* &quot;-&quot;??_-;_-@_-"/>
    <numFmt numFmtId="164" formatCode="_(* #,##0.00_);_(* \(#,##0.00\);_(* &quot;-&quot;??_);_(@_)"/>
    <numFmt numFmtId="165" formatCode="_-* #,##0.00_-;\(#,##0.00\);_-* &quot;-&quot;??_-;_-@_-"/>
    <numFmt numFmtId="166" formatCode="0.0"/>
    <numFmt numFmtId="167" formatCode="_-* #,##0_-;\(#,##0\);_-* &quot;-&quot;??_-;_-@_-"/>
    <numFmt numFmtId="168" formatCode="_-* #,##0_-;\-* #,##0_-;_-* &quot;-&quot;??_-;_-@_-"/>
    <numFmt numFmtId="169" formatCode="_-* #,##0.0_-;\(#,##0.0\);_-* &quot;-&quot;??_-;_-@_-"/>
    <numFmt numFmtId="170" formatCode="0.0\ %"/>
    <numFmt numFmtId="171" formatCode="0.0000"/>
    <numFmt numFmtId="172" formatCode="_-* #,##0.00\ _k_r_-;\-* #,##0.00\ _k_r_-;_-* &quot;-&quot;??\ _k_r_-;_-@_-"/>
    <numFmt numFmtId="173" formatCode="0.000"/>
    <numFmt numFmtId="174" formatCode="_-* #,##0.000_-;\(#,##0.000\);_-* &quot;-&quot;??_-;_-@_-"/>
    <numFmt numFmtId="175" formatCode="0.0%"/>
    <numFmt numFmtId="176" formatCode="_-* #,##0.000\ _k_r_-;\-* #,##0.000\ _k_r_-;_-* &quot;-&quot;???\ _k_r_-;_-@_-"/>
    <numFmt numFmtId="177" formatCode="_-* #,##0.00000_-;\(#,##0.00000\);_-* &quot;-&quot;??_-;_-@_-"/>
    <numFmt numFmtId="178" formatCode="_-* #,##0.0000_-;\-* #,##0.0000_-;_-* &quot;-&quot;??_-;_-@_-"/>
    <numFmt numFmtId="179" formatCode="_-* #,##0.0000_-;\(#,##0.0000\);_-* &quot;-&quot;??_-;_-@_-"/>
    <numFmt numFmtId="180" formatCode="_(* #,##0_);_(* \(#,##0\);_(* &quot;-&quot;??_);_(@_)"/>
    <numFmt numFmtId="181" formatCode="_(* #,##0.0_);_(* \(#,##0.0\);_(* &quot;-&quot;??_);_(@_)"/>
    <numFmt numFmtId="182" formatCode="_(* #,##0.000000_);_(* \(#,##0.000000\);_(* &quot;-&quot;??_);_(@_)"/>
    <numFmt numFmtId="183" formatCode="_-* #,##0.000000_-;\(#,##0.000000\);_-* &quot;-&quot;??_-;_-@_-"/>
    <numFmt numFmtId="184" formatCode="_-* #,##0.000000000_-;\(#,##0.000000000\);_-* &quot;-&quot;??_-;_-@_-"/>
  </numFmts>
  <fonts count="47">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8"/>
      <color rgb="FF595E66"/>
      <name val="Calibri"/>
      <family val="2"/>
      <scheme val="minor"/>
    </font>
    <font>
      <sz val="11"/>
      <color rgb="FF343741"/>
      <name val="Calibri"/>
      <family val="2"/>
      <scheme val="minor"/>
    </font>
    <font>
      <sz val="11"/>
      <color rgb="FF595E66"/>
      <name val="Calibri"/>
      <family val="2"/>
      <scheme val="minor"/>
    </font>
    <font>
      <b/>
      <sz val="11"/>
      <color rgb="FF595E66"/>
      <name val="Calibri"/>
      <family val="2"/>
      <scheme val="minor"/>
    </font>
    <font>
      <b/>
      <sz val="11"/>
      <color rgb="FF343741"/>
      <name val="Calibri"/>
      <family val="2"/>
      <scheme val="minor"/>
    </font>
    <font>
      <sz val="10"/>
      <color theme="1"/>
      <name val="Arial"/>
      <family val="2"/>
    </font>
    <font>
      <b/>
      <sz val="11"/>
      <name val="Calibri"/>
      <family val="2"/>
      <scheme val="minor"/>
    </font>
    <font>
      <b/>
      <sz val="11"/>
      <color rgb="FFFF0000"/>
      <name val="Calibri"/>
      <family val="2"/>
      <scheme val="minor"/>
    </font>
    <font>
      <i/>
      <sz val="11"/>
      <color rgb="FF343741"/>
      <name val="Calibri"/>
      <family val="2"/>
      <scheme val="minor"/>
    </font>
    <font>
      <sz val="10"/>
      <color rgb="FFA5A5A5"/>
      <name val="Arial"/>
      <family val="2"/>
    </font>
    <font>
      <b/>
      <sz val="10"/>
      <color theme="1"/>
      <name val="Arial"/>
      <family val="2"/>
    </font>
    <font>
      <i/>
      <sz val="9"/>
      <color rgb="FF343741"/>
      <name val="Arial"/>
      <family val="2"/>
    </font>
    <font>
      <sz val="11"/>
      <name val="Calibri"/>
      <family val="2"/>
      <scheme val="minor"/>
    </font>
    <font>
      <i/>
      <sz val="9"/>
      <color theme="1"/>
      <name val="Arial"/>
      <family val="2"/>
    </font>
    <font>
      <sz val="11"/>
      <color theme="1"/>
      <name val="Arial"/>
      <family val="2"/>
    </font>
    <font>
      <i/>
      <sz val="10"/>
      <color theme="1"/>
      <name val="Arial"/>
      <family val="2"/>
    </font>
    <font>
      <i/>
      <sz val="11"/>
      <color theme="1"/>
      <name val="Arial"/>
      <family val="2"/>
    </font>
    <font>
      <sz val="10"/>
      <color rgb="FFFF0000"/>
      <name val="Arial"/>
      <family val="2"/>
    </font>
    <font>
      <sz val="11"/>
      <color rgb="FF4479FC"/>
      <name val="Calibri"/>
      <family val="2"/>
      <scheme val="minor"/>
    </font>
    <font>
      <b/>
      <sz val="11"/>
      <color rgb="FF4479FC"/>
      <name val="Calibri"/>
      <family val="2"/>
      <scheme val="minor"/>
    </font>
    <font>
      <b/>
      <sz val="10"/>
      <color rgb="FFFF0000"/>
      <name val="Arial"/>
      <family val="2"/>
    </font>
    <font>
      <sz val="10"/>
      <color theme="1"/>
      <name val="Calibri"/>
      <family val="2"/>
      <scheme val="minor"/>
    </font>
    <font>
      <sz val="10"/>
      <color theme="9" tint="0.79998168889431442"/>
      <name val="Arial"/>
      <family val="2"/>
    </font>
    <font>
      <u/>
      <sz val="10"/>
      <color theme="1"/>
      <name val="Arial"/>
      <family val="2"/>
    </font>
    <font>
      <vertAlign val="superscript"/>
      <sz val="11"/>
      <color rgb="FF595E66"/>
      <name val="Calibri"/>
      <family val="2"/>
      <scheme val="minor"/>
    </font>
    <font>
      <i/>
      <sz val="9"/>
      <color rgb="FF595E66"/>
      <name val="Arial"/>
      <family val="2"/>
    </font>
    <font>
      <i/>
      <sz val="11"/>
      <color theme="1"/>
      <name val="Calibri"/>
      <family val="2"/>
      <scheme val="minor"/>
    </font>
    <font>
      <b/>
      <sz val="18"/>
      <color rgb="FF595E66"/>
      <name val="Calibri"/>
      <family val="2"/>
      <scheme val="minor"/>
    </font>
    <font>
      <b/>
      <sz val="11"/>
      <color rgb="FFAEAFB3"/>
      <name val="Calibri"/>
      <family val="2"/>
      <scheme val="minor"/>
    </font>
    <font>
      <b/>
      <vertAlign val="superscript"/>
      <sz val="11"/>
      <color rgb="FF595E66"/>
      <name val="Calibri"/>
      <family val="2"/>
      <scheme val="minor"/>
    </font>
    <font>
      <i/>
      <sz val="11"/>
      <color rgb="FF595E66"/>
      <name val="Calibri"/>
      <family val="2"/>
      <scheme val="minor"/>
    </font>
    <font>
      <sz val="9"/>
      <color rgb="FF595E66"/>
      <name val="Arial"/>
      <family val="2"/>
    </font>
    <font>
      <sz val="11"/>
      <color rgb="FF595E66"/>
      <name val="Calibri"/>
      <family val="2"/>
    </font>
    <font>
      <sz val="11"/>
      <color rgb="FF595E66"/>
      <name val="Arial"/>
      <family val="2"/>
    </font>
    <font>
      <b/>
      <sz val="10"/>
      <color rgb="FF595E66"/>
      <name val="Arial"/>
      <family val="2"/>
    </font>
    <font>
      <b/>
      <sz val="11"/>
      <color theme="3"/>
      <name val="Calibri"/>
      <family val="2"/>
      <scheme val="minor"/>
    </font>
    <font>
      <sz val="11"/>
      <color theme="3"/>
      <name val="Calibri"/>
      <family val="2"/>
      <scheme val="minor"/>
    </font>
    <font>
      <sz val="11"/>
      <name val="Calibri"/>
      <family val="3"/>
      <charset val="129"/>
      <scheme val="minor"/>
    </font>
    <font>
      <sz val="10"/>
      <name val="Arial"/>
      <family val="2"/>
    </font>
    <font>
      <sz val="10"/>
      <color rgb="FF343741"/>
      <name val="Calibri"/>
      <family val="2"/>
      <scheme val="minor"/>
    </font>
    <font>
      <sz val="10"/>
      <name val="Calibri"/>
      <family val="2"/>
      <scheme val="minor"/>
    </font>
    <font>
      <sz val="10"/>
      <color rgb="FF343741"/>
      <name val="Calibri"/>
      <family val="2"/>
    </font>
    <font>
      <sz val="10"/>
      <name val="Calibri"/>
      <family val="2"/>
    </font>
  </fonts>
  <fills count="7">
    <fill>
      <patternFill patternType="none"/>
    </fill>
    <fill>
      <patternFill patternType="gray125"/>
    </fill>
    <fill>
      <patternFill patternType="solid">
        <fgColor theme="0"/>
        <bgColor indexed="64"/>
      </patternFill>
    </fill>
    <fill>
      <patternFill patternType="solid">
        <fgColor rgb="FFEFF3FF"/>
        <bgColor indexed="64"/>
      </patternFill>
    </fill>
    <fill>
      <patternFill patternType="solid">
        <fgColor rgb="FFEFEFF0"/>
        <bgColor indexed="64"/>
      </patternFill>
    </fill>
    <fill>
      <patternFill patternType="solid">
        <fgColor rgb="FFEFEFF0"/>
        <bgColor rgb="FF000000"/>
      </patternFill>
    </fill>
    <fill>
      <patternFill patternType="solid">
        <fgColor theme="0" tint="-4.9989318521683403E-2"/>
        <bgColor indexed="64"/>
      </patternFill>
    </fill>
  </fills>
  <borders count="7">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thin">
        <color rgb="FF595E66"/>
      </bottom>
      <diagonal/>
    </border>
    <border>
      <left/>
      <right/>
      <top style="thin">
        <color rgb="FF595E66"/>
      </top>
      <bottom style="thin">
        <color rgb="FF595E66"/>
      </bottom>
      <diagonal/>
    </border>
    <border>
      <left/>
      <right/>
      <top/>
      <bottom style="medium">
        <color rgb="FF00BC98"/>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43" fontId="9" fillId="0" borderId="0" applyFont="0" applyFill="0" applyBorder="0" applyAlignment="0" applyProtection="0"/>
    <xf numFmtId="41" fontId="9" fillId="0" borderId="0" applyFont="0" applyFill="0" applyBorder="0" applyAlignment="0" applyProtection="0">
      <alignment vertical="center"/>
    </xf>
    <xf numFmtId="0" fontId="9" fillId="0" borderId="0"/>
    <xf numFmtId="43" fontId="9" fillId="0" borderId="0" applyFont="0" applyFill="0" applyBorder="0" applyAlignment="0" applyProtection="0"/>
    <xf numFmtId="43" fontId="9" fillId="0" borderId="0" applyFont="0" applyFill="0" applyBorder="0" applyAlignment="0" applyProtection="0"/>
    <xf numFmtId="164" fontId="42" fillId="0" borderId="0" applyFont="0" applyFill="0" applyBorder="0" applyAlignment="0" applyProtection="0"/>
  </cellStyleXfs>
  <cellXfs count="291">
    <xf numFmtId="0" fontId="0" fillId="0" borderId="0" xfId="0"/>
    <xf numFmtId="165" fontId="1" fillId="0" borderId="0" xfId="0" applyNumberFormat="1" applyFont="1"/>
    <xf numFmtId="0" fontId="4" fillId="0" borderId="0" xfId="0" applyFont="1"/>
    <xf numFmtId="0" fontId="5" fillId="0" borderId="0" xfId="0" applyFont="1" applyAlignment="1">
      <alignment wrapText="1"/>
    </xf>
    <xf numFmtId="0" fontId="6" fillId="0" borderId="0" xfId="0" applyFont="1"/>
    <xf numFmtId="0" fontId="6" fillId="2" borderId="0" xfId="0" applyFont="1" applyFill="1"/>
    <xf numFmtId="0" fontId="7" fillId="3" borderId="0" xfId="0" applyFont="1" applyFill="1"/>
    <xf numFmtId="0" fontId="0" fillId="2" borderId="0" xfId="0" applyFill="1"/>
    <xf numFmtId="0" fontId="4" fillId="0" borderId="0" xfId="0" applyFont="1" applyAlignment="1">
      <alignment wrapText="1"/>
    </xf>
    <xf numFmtId="0" fontId="1" fillId="0" borderId="0" xfId="0" applyFont="1"/>
    <xf numFmtId="3" fontId="13" fillId="0" borderId="0" xfId="0" applyNumberFormat="1" applyFont="1"/>
    <xf numFmtId="168" fontId="0" fillId="0" borderId="0" xfId="1" applyNumberFormat="1" applyFont="1"/>
    <xf numFmtId="0" fontId="7" fillId="0" borderId="0" xfId="0" applyFont="1" applyAlignment="1">
      <alignment wrapText="1"/>
    </xf>
    <xf numFmtId="0" fontId="7" fillId="0" borderId="0" xfId="0" applyFont="1"/>
    <xf numFmtId="14" fontId="0" fillId="0" borderId="0" xfId="0" applyNumberFormat="1" applyAlignment="1">
      <alignment horizontal="right"/>
    </xf>
    <xf numFmtId="0" fontId="0" fillId="0" borderId="0" xfId="0" applyAlignment="1">
      <alignment horizontal="right"/>
    </xf>
    <xf numFmtId="0" fontId="0" fillId="0" borderId="0" xfId="0" applyAlignment="1">
      <alignment horizontal="left"/>
    </xf>
    <xf numFmtId="3" fontId="0" fillId="0" borderId="0" xfId="0" applyNumberFormat="1" applyAlignment="1">
      <alignment horizontal="right"/>
    </xf>
    <xf numFmtId="9" fontId="0" fillId="0" borderId="0" xfId="2" applyFont="1"/>
    <xf numFmtId="0" fontId="14" fillId="0" borderId="0" xfId="0" applyFont="1"/>
    <xf numFmtId="3" fontId="14" fillId="0" borderId="0" xfId="0" applyNumberFormat="1" applyFont="1" applyAlignment="1">
      <alignment horizontal="right"/>
    </xf>
    <xf numFmtId="167" fontId="0" fillId="0" borderId="0" xfId="0" applyNumberFormat="1"/>
    <xf numFmtId="9" fontId="0" fillId="0" borderId="0" xfId="2" applyFont="1" applyAlignment="1">
      <alignment horizontal="right"/>
    </xf>
    <xf numFmtId="0" fontId="5" fillId="0" borderId="0" xfId="0" applyFont="1" applyAlignment="1">
      <alignment horizontal="left" wrapText="1"/>
    </xf>
    <xf numFmtId="0" fontId="5" fillId="0" borderId="0" xfId="0" applyFont="1" applyAlignment="1">
      <alignment horizontal="right" wrapText="1"/>
    </xf>
    <xf numFmtId="14" fontId="5" fillId="0" borderId="0" xfId="0" applyNumberFormat="1" applyFont="1" applyAlignment="1">
      <alignment horizontal="left" wrapText="1"/>
    </xf>
    <xf numFmtId="167" fontId="5" fillId="0" borderId="0" xfId="0" applyNumberFormat="1" applyFont="1"/>
    <xf numFmtId="167" fontId="5" fillId="0" borderId="0" xfId="3" applyNumberFormat="1" applyFont="1"/>
    <xf numFmtId="0" fontId="17" fillId="0" borderId="0" xfId="0" applyFont="1"/>
    <xf numFmtId="0" fontId="18" fillId="0" borderId="0" xfId="0" applyFont="1"/>
    <xf numFmtId="9" fontId="0" fillId="0" borderId="0" xfId="0" applyNumberFormat="1"/>
    <xf numFmtId="168" fontId="0" fillId="0" borderId="0" xfId="3" applyNumberFormat="1" applyFont="1"/>
    <xf numFmtId="0" fontId="7" fillId="0" borderId="0" xfId="0" applyFont="1" applyAlignment="1">
      <alignment horizontal="center"/>
    </xf>
    <xf numFmtId="169" fontId="0" fillId="0" borderId="0" xfId="0" applyNumberFormat="1"/>
    <xf numFmtId="170" fontId="5" fillId="0" borderId="0" xfId="3" applyNumberFormat="1" applyFont="1" applyAlignment="1">
      <alignment horizontal="right"/>
    </xf>
    <xf numFmtId="2" fontId="0" fillId="0" borderId="0" xfId="0" applyNumberFormat="1"/>
    <xf numFmtId="170" fontId="18" fillId="0" borderId="0" xfId="2" applyNumberFormat="1" applyFont="1"/>
    <xf numFmtId="171" fontId="0" fillId="0" borderId="0" xfId="0" applyNumberFormat="1"/>
    <xf numFmtId="167" fontId="16" fillId="0" borderId="0" xfId="0" applyNumberFormat="1" applyFont="1"/>
    <xf numFmtId="168" fontId="0" fillId="0" borderId="0" xfId="3" applyNumberFormat="1" applyFont="1" applyFill="1"/>
    <xf numFmtId="170" fontId="0" fillId="0" borderId="0" xfId="2" applyNumberFormat="1" applyFont="1"/>
    <xf numFmtId="170" fontId="0" fillId="0" borderId="0" xfId="2" applyNumberFormat="1" applyFont="1" applyFill="1"/>
    <xf numFmtId="170" fontId="18" fillId="0" borderId="0" xfId="2" applyNumberFormat="1" applyFont="1" applyFill="1"/>
    <xf numFmtId="10" fontId="0" fillId="0" borderId="0" xfId="2" applyNumberFormat="1" applyFont="1" applyFill="1"/>
    <xf numFmtId="10" fontId="0" fillId="0" borderId="0" xfId="2" applyNumberFormat="1" applyFont="1"/>
    <xf numFmtId="167" fontId="5" fillId="0" borderId="0" xfId="3" applyNumberFormat="1" applyFont="1" applyBorder="1"/>
    <xf numFmtId="167" fontId="8" fillId="0" borderId="0" xfId="3" applyNumberFormat="1" applyFont="1"/>
    <xf numFmtId="165" fontId="0" fillId="0" borderId="0" xfId="0" applyNumberFormat="1"/>
    <xf numFmtId="167" fontId="8" fillId="0" borderId="0" xfId="3" applyNumberFormat="1" applyFont="1" applyBorder="1"/>
    <xf numFmtId="172" fontId="0" fillId="0" borderId="0" xfId="0" applyNumberFormat="1"/>
    <xf numFmtId="166" fontId="0" fillId="0" borderId="0" xfId="5" applyNumberFormat="1" applyFont="1"/>
    <xf numFmtId="173" fontId="0" fillId="0" borderId="0" xfId="0" applyNumberFormat="1"/>
    <xf numFmtId="9" fontId="18" fillId="0" borderId="0" xfId="2" applyFont="1"/>
    <xf numFmtId="9" fontId="0" fillId="0" borderId="0" xfId="2" applyFont="1" applyFill="1"/>
    <xf numFmtId="167" fontId="5" fillId="0" borderId="0" xfId="3" applyNumberFormat="1" applyFont="1" applyFill="1" applyBorder="1"/>
    <xf numFmtId="170" fontId="5" fillId="0" borderId="0" xfId="2" applyNumberFormat="1" applyFont="1" applyFill="1"/>
    <xf numFmtId="167" fontId="8" fillId="0" borderId="0" xfId="3" applyNumberFormat="1" applyFont="1" applyFill="1" applyBorder="1"/>
    <xf numFmtId="9" fontId="5" fillId="0" borderId="0" xfId="2" applyFont="1" applyFill="1" applyBorder="1"/>
    <xf numFmtId="9" fontId="0" fillId="0" borderId="0" xfId="2" applyFont="1" applyFill="1" applyBorder="1"/>
    <xf numFmtId="170" fontId="5" fillId="0" borderId="0" xfId="2" applyNumberFormat="1" applyFont="1" applyFill="1" applyBorder="1"/>
    <xf numFmtId="9" fontId="8" fillId="0" borderId="0" xfId="2" applyFont="1" applyFill="1" applyBorder="1"/>
    <xf numFmtId="0" fontId="8" fillId="0" borderId="0" xfId="2" applyNumberFormat="1" applyFont="1" applyFill="1" applyBorder="1"/>
    <xf numFmtId="167" fontId="14" fillId="0" borderId="0" xfId="0" applyNumberFormat="1" applyFont="1"/>
    <xf numFmtId="165" fontId="5" fillId="0" borderId="0" xfId="3" applyNumberFormat="1" applyFont="1" applyFill="1" applyBorder="1"/>
    <xf numFmtId="167" fontId="0" fillId="0" borderId="0" xfId="2" applyNumberFormat="1" applyFont="1" applyFill="1"/>
    <xf numFmtId="0" fontId="5" fillId="0" borderId="0" xfId="0" applyFont="1"/>
    <xf numFmtId="9" fontId="5" fillId="0" borderId="0" xfId="2" applyFont="1" applyBorder="1" applyAlignment="1"/>
    <xf numFmtId="0" fontId="0" fillId="0" borderId="0" xfId="0" applyAlignment="1">
      <alignment horizontal="center"/>
    </xf>
    <xf numFmtId="167" fontId="0" fillId="0" borderId="0" xfId="0" applyNumberFormat="1" applyAlignment="1">
      <alignment horizontal="center"/>
    </xf>
    <xf numFmtId="165" fontId="5" fillId="0" borderId="0" xfId="3" applyNumberFormat="1" applyFont="1" applyBorder="1"/>
    <xf numFmtId="9" fontId="0" fillId="0" borderId="0" xfId="2" applyFont="1" applyAlignment="1">
      <alignment horizontal="center"/>
    </xf>
    <xf numFmtId="9" fontId="0" fillId="0" borderId="0" xfId="2" applyFont="1" applyFill="1" applyAlignment="1">
      <alignment horizontal="center"/>
    </xf>
    <xf numFmtId="167" fontId="18" fillId="0" borderId="0" xfId="0" applyNumberFormat="1" applyFont="1"/>
    <xf numFmtId="167" fontId="10" fillId="0" borderId="0" xfId="0" applyNumberFormat="1" applyFont="1"/>
    <xf numFmtId="167" fontId="8" fillId="0" borderId="0" xfId="3" applyNumberFormat="1" applyFont="1" applyBorder="1" applyAlignment="1">
      <alignment horizontal="right"/>
    </xf>
    <xf numFmtId="167" fontId="8" fillId="0" borderId="0" xfId="2" applyNumberFormat="1" applyFont="1" applyBorder="1" applyAlignment="1">
      <alignment horizontal="right"/>
    </xf>
    <xf numFmtId="9" fontId="8" fillId="0" borderId="0" xfId="2" applyFont="1" applyBorder="1" applyAlignment="1">
      <alignment horizontal="right"/>
    </xf>
    <xf numFmtId="9" fontId="5" fillId="0" borderId="0" xfId="2" applyFont="1" applyBorder="1" applyAlignment="1">
      <alignment horizontal="center"/>
    </xf>
    <xf numFmtId="9" fontId="0" fillId="0" borderId="0" xfId="2" applyFont="1" applyBorder="1"/>
    <xf numFmtId="43" fontId="14" fillId="0" borderId="0" xfId="3" applyFont="1" applyBorder="1"/>
    <xf numFmtId="0" fontId="8" fillId="0" borderId="0" xfId="0" applyFont="1"/>
    <xf numFmtId="167" fontId="5" fillId="0" borderId="0" xfId="3" applyNumberFormat="1" applyFont="1" applyBorder="1" applyAlignment="1">
      <alignment horizontal="right"/>
    </xf>
    <xf numFmtId="9" fontId="5" fillId="0" borderId="0" xfId="2" applyFont="1" applyBorder="1" applyAlignment="1">
      <alignment horizontal="right"/>
    </xf>
    <xf numFmtId="9" fontId="8" fillId="0" borderId="0" xfId="2" applyFont="1" applyBorder="1" applyAlignment="1">
      <alignment horizontal="center"/>
    </xf>
    <xf numFmtId="0" fontId="5" fillId="0" borderId="0" xfId="2" applyNumberFormat="1" applyFont="1" applyBorder="1" applyAlignment="1">
      <alignment horizontal="center"/>
    </xf>
    <xf numFmtId="174" fontId="0" fillId="0" borderId="0" xfId="0" applyNumberFormat="1" applyAlignment="1">
      <alignment horizontal="center"/>
    </xf>
    <xf numFmtId="0" fontId="7" fillId="0" borderId="0" xfId="0" applyFont="1" applyAlignment="1">
      <alignment horizontal="right"/>
    </xf>
    <xf numFmtId="170" fontId="0" fillId="0" borderId="0" xfId="2" applyNumberFormat="1" applyFont="1" applyBorder="1"/>
    <xf numFmtId="3" fontId="0" fillId="0" borderId="0" xfId="0" applyNumberFormat="1"/>
    <xf numFmtId="168" fontId="14" fillId="0" borderId="0" xfId="3" applyNumberFormat="1" applyFont="1" applyFill="1" applyBorder="1" applyAlignment="1">
      <alignment horizontal="right"/>
    </xf>
    <xf numFmtId="168" fontId="0" fillId="0" borderId="0" xfId="3" applyNumberFormat="1" applyFont="1" applyFill="1" applyBorder="1"/>
    <xf numFmtId="170" fontId="0" fillId="0" borderId="0" xfId="2" applyNumberFormat="1" applyFont="1" applyFill="1" applyBorder="1"/>
    <xf numFmtId="168" fontId="21" fillId="0" borderId="0" xfId="3" applyNumberFormat="1" applyFont="1" applyFill="1" applyBorder="1"/>
    <xf numFmtId="167" fontId="5" fillId="0" borderId="0" xfId="3" applyNumberFormat="1" applyFont="1" applyFill="1" applyBorder="1" applyAlignment="1"/>
    <xf numFmtId="167" fontId="16" fillId="0" borderId="0" xfId="3" applyNumberFormat="1" applyFont="1" applyFill="1" applyBorder="1" applyAlignment="1"/>
    <xf numFmtId="167" fontId="10" fillId="0" borderId="0" xfId="3" applyNumberFormat="1" applyFont="1" applyFill="1" applyBorder="1" applyAlignment="1"/>
    <xf numFmtId="0" fontId="12" fillId="0" borderId="0" xfId="0" applyFont="1"/>
    <xf numFmtId="167" fontId="11" fillId="0" borderId="0" xfId="3" applyNumberFormat="1" applyFont="1" applyFill="1" applyBorder="1" applyAlignment="1"/>
    <xf numFmtId="0" fontId="16" fillId="0" borderId="0" xfId="0" applyFont="1"/>
    <xf numFmtId="170" fontId="10" fillId="0" borderId="0" xfId="2" applyNumberFormat="1" applyFont="1" applyFill="1" applyBorder="1" applyAlignment="1"/>
    <xf numFmtId="170" fontId="24" fillId="0" borderId="0" xfId="0" applyNumberFormat="1" applyFont="1"/>
    <xf numFmtId="167" fontId="22" fillId="0" borderId="0" xfId="0" applyNumberFormat="1" applyFont="1"/>
    <xf numFmtId="169" fontId="10" fillId="0" borderId="0" xfId="3" applyNumberFormat="1" applyFont="1" applyFill="1" applyBorder="1" applyAlignment="1"/>
    <xf numFmtId="169" fontId="10" fillId="0" borderId="0" xfId="0" applyNumberFormat="1" applyFont="1"/>
    <xf numFmtId="166" fontId="10" fillId="0" borderId="0" xfId="0" applyNumberFormat="1" applyFont="1"/>
    <xf numFmtId="167" fontId="8" fillId="0" borderId="0" xfId="3" applyNumberFormat="1" applyFont="1" applyFill="1" applyBorder="1" applyAlignment="1"/>
    <xf numFmtId="167" fontId="8" fillId="0" borderId="0" xfId="0" applyNumberFormat="1" applyFont="1"/>
    <xf numFmtId="167" fontId="23" fillId="0" borderId="0" xfId="0" applyNumberFormat="1" applyFont="1"/>
    <xf numFmtId="1" fontId="8" fillId="0" borderId="0" xfId="0" applyNumberFormat="1" applyFont="1"/>
    <xf numFmtId="167" fontId="24" fillId="0" borderId="0" xfId="0" applyNumberFormat="1" applyFont="1"/>
    <xf numFmtId="169" fontId="14" fillId="0" borderId="0" xfId="0" applyNumberFormat="1" applyFont="1"/>
    <xf numFmtId="0" fontId="19" fillId="2" borderId="0" xfId="0" applyFont="1" applyFill="1"/>
    <xf numFmtId="170" fontId="20" fillId="2" borderId="0" xfId="2" applyNumberFormat="1" applyFont="1" applyFill="1" applyBorder="1"/>
    <xf numFmtId="167" fontId="15" fillId="0" borderId="0" xfId="3" applyNumberFormat="1" applyFont="1"/>
    <xf numFmtId="167" fontId="15" fillId="0" borderId="0" xfId="0" applyNumberFormat="1" applyFont="1"/>
    <xf numFmtId="0" fontId="25" fillId="0" borderId="0" xfId="0" applyFont="1"/>
    <xf numFmtId="0" fontId="1" fillId="0" borderId="0" xfId="0" applyFont="1" applyAlignment="1">
      <alignment wrapText="1"/>
    </xf>
    <xf numFmtId="0" fontId="7" fillId="0" borderId="0" xfId="0" applyFont="1" applyAlignment="1">
      <alignment horizontal="left"/>
    </xf>
    <xf numFmtId="0" fontId="6" fillId="0" borderId="4" xfId="0" applyFont="1" applyBorder="1" applyAlignment="1">
      <alignment horizontal="left"/>
    </xf>
    <xf numFmtId="0" fontId="7" fillId="0" borderId="5" xfId="0" applyFont="1" applyBorder="1" applyAlignment="1">
      <alignment horizontal="left" wrapText="1"/>
    </xf>
    <xf numFmtId="0" fontId="6" fillId="0" borderId="0" xfId="0" applyFont="1" applyAlignment="1">
      <alignment horizontal="left"/>
    </xf>
    <xf numFmtId="0" fontId="7" fillId="0" borderId="4" xfId="0" applyFont="1" applyBorder="1" applyAlignment="1">
      <alignment horizontal="left"/>
    </xf>
    <xf numFmtId="0" fontId="7" fillId="0" borderId="5" xfId="0" applyFont="1" applyBorder="1" applyAlignment="1">
      <alignment horizontal="left"/>
    </xf>
    <xf numFmtId="0" fontId="8" fillId="0" borderId="0" xfId="0" applyFont="1" applyAlignment="1">
      <alignment wrapText="1"/>
    </xf>
    <xf numFmtId="170" fontId="1" fillId="0" borderId="0" xfId="0" applyNumberFormat="1" applyFont="1"/>
    <xf numFmtId="167" fontId="1" fillId="0" borderId="0" xfId="0" applyNumberFormat="1" applyFont="1"/>
    <xf numFmtId="169" fontId="1" fillId="0" borderId="0" xfId="0" applyNumberFormat="1" applyFont="1"/>
    <xf numFmtId="0" fontId="6" fillId="0" borderId="5" xfId="0" applyFont="1" applyBorder="1" applyAlignment="1">
      <alignment horizontal="left"/>
    </xf>
    <xf numFmtId="166" fontId="0" fillId="0" borderId="0" xfId="0" applyNumberFormat="1"/>
    <xf numFmtId="178" fontId="0" fillId="0" borderId="0" xfId="0" applyNumberFormat="1"/>
    <xf numFmtId="170" fontId="0" fillId="0" borderId="0" xfId="0" applyNumberFormat="1"/>
    <xf numFmtId="0" fontId="26" fillId="0" borderId="0" xfId="0" applyFont="1"/>
    <xf numFmtId="1" fontId="0" fillId="0" borderId="0" xfId="0" applyNumberFormat="1"/>
    <xf numFmtId="175" fontId="5" fillId="0" borderId="0" xfId="0" applyNumberFormat="1" applyFont="1"/>
    <xf numFmtId="167" fontId="7" fillId="0" borderId="0" xfId="0" applyNumberFormat="1" applyFont="1"/>
    <xf numFmtId="0" fontId="3" fillId="0" borderId="0" xfId="0" applyFont="1"/>
    <xf numFmtId="170" fontId="8" fillId="0" borderId="0" xfId="2" applyNumberFormat="1" applyFont="1" applyFill="1" applyBorder="1"/>
    <xf numFmtId="167" fontId="5" fillId="0" borderId="0" xfId="2" applyNumberFormat="1" applyFont="1" applyFill="1" applyBorder="1"/>
    <xf numFmtId="176" fontId="0" fillId="0" borderId="0" xfId="0" applyNumberFormat="1"/>
    <xf numFmtId="177" fontId="21" fillId="0" borderId="0" xfId="0" applyNumberFormat="1" applyFont="1"/>
    <xf numFmtId="0" fontId="21" fillId="0" borderId="0" xfId="0" applyFont="1"/>
    <xf numFmtId="179" fontId="0" fillId="0" borderId="0" xfId="0" applyNumberFormat="1"/>
    <xf numFmtId="0" fontId="27" fillId="0" borderId="0" xfId="0" applyFont="1"/>
    <xf numFmtId="167" fontId="27" fillId="0" borderId="0" xfId="0" applyNumberFormat="1" applyFont="1"/>
    <xf numFmtId="1" fontId="0" fillId="0" borderId="0" xfId="2" applyNumberFormat="1" applyFont="1" applyFill="1" applyBorder="1"/>
    <xf numFmtId="1" fontId="14" fillId="0" borderId="0" xfId="0" applyNumberFormat="1" applyFont="1"/>
    <xf numFmtId="0" fontId="19" fillId="0" borderId="0" xfId="0" applyFont="1"/>
    <xf numFmtId="1" fontId="19" fillId="0" borderId="0" xfId="0" applyNumberFormat="1" applyFont="1"/>
    <xf numFmtId="0" fontId="14" fillId="0" borderId="0" xfId="0" applyFont="1" applyAlignment="1">
      <alignment horizontal="center"/>
    </xf>
    <xf numFmtId="174" fontId="0" fillId="0" borderId="0" xfId="0" applyNumberFormat="1"/>
    <xf numFmtId="167" fontId="3" fillId="0" borderId="0" xfId="0" applyNumberFormat="1" applyFont="1"/>
    <xf numFmtId="165" fontId="14" fillId="0" borderId="0" xfId="0" applyNumberFormat="1" applyFont="1"/>
    <xf numFmtId="169" fontId="5" fillId="0" borderId="0" xfId="0" applyNumberFormat="1" applyFont="1"/>
    <xf numFmtId="0" fontId="24" fillId="0" borderId="0" xfId="0" applyFont="1"/>
    <xf numFmtId="3" fontId="19" fillId="0" borderId="0" xfId="0" applyNumberFormat="1" applyFont="1" applyAlignment="1">
      <alignment horizontal="right"/>
    </xf>
    <xf numFmtId="3" fontId="21" fillId="0" borderId="0" xfId="0" applyNumberFormat="1" applyFont="1" applyAlignment="1">
      <alignment horizontal="right"/>
    </xf>
    <xf numFmtId="0" fontId="2" fillId="0" borderId="0" xfId="0" applyFont="1"/>
    <xf numFmtId="0" fontId="11" fillId="0" borderId="0" xfId="0" applyFont="1" applyAlignment="1">
      <alignment horizontal="center"/>
    </xf>
    <xf numFmtId="167" fontId="11" fillId="0" borderId="0" xfId="3" quotePrefix="1" applyNumberFormat="1" applyFont="1"/>
    <xf numFmtId="0" fontId="2" fillId="0" borderId="0" xfId="0" quotePrefix="1" applyFont="1"/>
    <xf numFmtId="0" fontId="29" fillId="0" borderId="0" xfId="0" applyFont="1"/>
    <xf numFmtId="180" fontId="1" fillId="0" borderId="0" xfId="0" applyNumberFormat="1" applyFont="1"/>
    <xf numFmtId="180" fontId="5" fillId="0" borderId="0" xfId="0" applyNumberFormat="1" applyFont="1"/>
    <xf numFmtId="180" fontId="6" fillId="0" borderId="0" xfId="0" applyNumberFormat="1" applyFont="1"/>
    <xf numFmtId="180" fontId="1" fillId="0" borderId="0" xfId="2" applyNumberFormat="1" applyFont="1" applyFill="1"/>
    <xf numFmtId="180" fontId="1" fillId="0" borderId="0" xfId="2" applyNumberFormat="1" applyFont="1"/>
    <xf numFmtId="180" fontId="7" fillId="0" borderId="0" xfId="0" applyNumberFormat="1" applyFont="1"/>
    <xf numFmtId="0" fontId="30" fillId="0" borderId="0" xfId="0" applyFont="1"/>
    <xf numFmtId="0" fontId="31" fillId="0" borderId="0" xfId="0" applyFont="1"/>
    <xf numFmtId="167" fontId="5" fillId="4" borderId="0" xfId="0" applyNumberFormat="1" applyFont="1" applyFill="1"/>
    <xf numFmtId="180" fontId="7" fillId="0" borderId="0" xfId="3" applyNumberFormat="1" applyFont="1"/>
    <xf numFmtId="180" fontId="6" fillId="0" borderId="0" xfId="3" applyNumberFormat="1" applyFont="1" applyFill="1"/>
    <xf numFmtId="180" fontId="6" fillId="4" borderId="0" xfId="0" applyNumberFormat="1" applyFont="1" applyFill="1"/>
    <xf numFmtId="180" fontId="7" fillId="0" borderId="1" xfId="3" applyNumberFormat="1" applyFont="1" applyBorder="1"/>
    <xf numFmtId="180" fontId="7" fillId="0" borderId="1" xfId="0" applyNumberFormat="1" applyFont="1" applyBorder="1"/>
    <xf numFmtId="180" fontId="7" fillId="4" borderId="1" xfId="0" applyNumberFormat="1" applyFont="1" applyFill="1" applyBorder="1"/>
    <xf numFmtId="180" fontId="6" fillId="0" borderId="0" xfId="3" applyNumberFormat="1" applyFont="1"/>
    <xf numFmtId="180" fontId="6" fillId="0" borderId="1" xfId="3" applyNumberFormat="1" applyFont="1" applyBorder="1"/>
    <xf numFmtId="180" fontId="6" fillId="0" borderId="1" xfId="0" applyNumberFormat="1" applyFont="1" applyBorder="1"/>
    <xf numFmtId="0" fontId="6" fillId="0" borderId="0" xfId="0" applyFont="1" applyAlignment="1">
      <alignment wrapText="1"/>
    </xf>
    <xf numFmtId="0" fontId="7" fillId="0" borderId="1" xfId="0" applyFont="1" applyBorder="1" applyAlignment="1">
      <alignment wrapText="1"/>
    </xf>
    <xf numFmtId="180" fontId="6" fillId="0" borderId="0" xfId="0" quotePrefix="1" applyNumberFormat="1" applyFont="1" applyAlignment="1">
      <alignment horizontal="center"/>
    </xf>
    <xf numFmtId="180" fontId="6" fillId="0" borderId="0" xfId="2" applyNumberFormat="1" applyFont="1"/>
    <xf numFmtId="180" fontId="6" fillId="0" borderId="0" xfId="2" applyNumberFormat="1" applyFont="1" applyFill="1"/>
    <xf numFmtId="180" fontId="6" fillId="0" borderId="0" xfId="6" applyNumberFormat="1" applyFont="1"/>
    <xf numFmtId="180" fontId="7" fillId="0" borderId="1" xfId="6" applyNumberFormat="1" applyFont="1" applyBorder="1"/>
    <xf numFmtId="180" fontId="6" fillId="0" borderId="0" xfId="6" quotePrefix="1" applyNumberFormat="1" applyFont="1" applyAlignment="1">
      <alignment horizontal="center"/>
    </xf>
    <xf numFmtId="0" fontId="34" fillId="0" borderId="0" xfId="0" applyFont="1"/>
    <xf numFmtId="180" fontId="7" fillId="0" borderId="1" xfId="3" applyNumberFormat="1" applyFont="1" applyFill="1" applyBorder="1"/>
    <xf numFmtId="0" fontId="29" fillId="0" borderId="3" xfId="0" applyFont="1" applyBorder="1"/>
    <xf numFmtId="0" fontId="35" fillId="0" borderId="3" xfId="0" applyFont="1" applyBorder="1"/>
    <xf numFmtId="167" fontId="7" fillId="0" borderId="0" xfId="3" applyNumberFormat="1" applyFont="1" applyBorder="1"/>
    <xf numFmtId="167" fontId="7" fillId="0" borderId="0" xfId="3" applyNumberFormat="1" applyFont="1" applyFill="1" applyBorder="1"/>
    <xf numFmtId="167" fontId="6" fillId="0" borderId="0" xfId="0" applyNumberFormat="1" applyFont="1"/>
    <xf numFmtId="167" fontId="6" fillId="4" borderId="0" xfId="0" applyNumberFormat="1" applyFont="1" applyFill="1"/>
    <xf numFmtId="167" fontId="6" fillId="0" borderId="0" xfId="3" applyNumberFormat="1" applyFont="1"/>
    <xf numFmtId="167" fontId="6" fillId="4" borderId="0" xfId="3" applyNumberFormat="1" applyFont="1" applyFill="1"/>
    <xf numFmtId="167" fontId="7" fillId="0" borderId="1" xfId="3" applyNumberFormat="1" applyFont="1" applyBorder="1"/>
    <xf numFmtId="167" fontId="7" fillId="0" borderId="1" xfId="0" applyNumberFormat="1" applyFont="1" applyBorder="1"/>
    <xf numFmtId="167" fontId="7" fillId="4" borderId="1" xfId="0" applyNumberFormat="1" applyFont="1" applyFill="1" applyBorder="1"/>
    <xf numFmtId="167" fontId="7" fillId="4" borderId="0" xfId="0" applyNumberFormat="1" applyFont="1" applyFill="1"/>
    <xf numFmtId="167" fontId="6" fillId="0" borderId="0" xfId="3" applyNumberFormat="1" applyFont="1" applyBorder="1"/>
    <xf numFmtId="170" fontId="7" fillId="0" borderId="1" xfId="2" applyNumberFormat="1" applyFont="1" applyBorder="1"/>
    <xf numFmtId="170" fontId="7" fillId="4" borderId="1" xfId="2" applyNumberFormat="1" applyFont="1" applyFill="1" applyBorder="1"/>
    <xf numFmtId="0" fontId="34" fillId="0" borderId="0" xfId="0" applyFont="1" applyAlignment="1">
      <alignment wrapText="1"/>
    </xf>
    <xf numFmtId="43" fontId="34" fillId="0" borderId="0" xfId="3" applyFont="1"/>
    <xf numFmtId="43" fontId="34" fillId="0" borderId="0" xfId="3" applyFont="1" applyFill="1"/>
    <xf numFmtId="169" fontId="7" fillId="0" borderId="1" xfId="3" applyNumberFormat="1" applyFont="1" applyBorder="1"/>
    <xf numFmtId="169" fontId="7" fillId="0" borderId="1" xfId="0" applyNumberFormat="1" applyFont="1" applyBorder="1"/>
    <xf numFmtId="166" fontId="7" fillId="0" borderId="1" xfId="0" applyNumberFormat="1" applyFont="1" applyBorder="1"/>
    <xf numFmtId="169" fontId="7" fillId="4" borderId="1" xfId="0" applyNumberFormat="1" applyFont="1" applyFill="1" applyBorder="1"/>
    <xf numFmtId="1" fontId="7" fillId="0" borderId="1" xfId="0" applyNumberFormat="1" applyFont="1" applyBorder="1"/>
    <xf numFmtId="1" fontId="7" fillId="4" borderId="1" xfId="0" applyNumberFormat="1" applyFont="1" applyFill="1" applyBorder="1"/>
    <xf numFmtId="180" fontId="36" fillId="0" borderId="0" xfId="0" applyNumberFormat="1" applyFont="1"/>
    <xf numFmtId="180" fontId="36" fillId="5" borderId="0" xfId="0" applyNumberFormat="1" applyFont="1" applyFill="1"/>
    <xf numFmtId="180" fontId="36" fillId="0" borderId="2" xfId="0" applyNumberFormat="1" applyFont="1" applyBorder="1"/>
    <xf numFmtId="180" fontId="7" fillId="4" borderId="1" xfId="3" applyNumberFormat="1" applyFont="1" applyFill="1" applyBorder="1"/>
    <xf numFmtId="170" fontId="37" fillId="0" borderId="0" xfId="2" applyNumberFormat="1" applyFont="1"/>
    <xf numFmtId="170" fontId="37" fillId="0" borderId="0" xfId="2" applyNumberFormat="1" applyFont="1" applyFill="1"/>
    <xf numFmtId="0" fontId="37" fillId="0" borderId="0" xfId="0" applyFont="1"/>
    <xf numFmtId="167" fontId="7" fillId="0" borderId="1" xfId="1" applyNumberFormat="1" applyFont="1" applyBorder="1"/>
    <xf numFmtId="167" fontId="7" fillId="0" borderId="0" xfId="1" applyNumberFormat="1" applyFont="1" applyBorder="1"/>
    <xf numFmtId="180" fontId="6" fillId="0" borderId="0" xfId="1" applyNumberFormat="1" applyFont="1" applyBorder="1" applyAlignment="1">
      <alignment horizontal="center"/>
    </xf>
    <xf numFmtId="180" fontId="6" fillId="0" borderId="0" xfId="0" applyNumberFormat="1" applyFont="1" applyAlignment="1">
      <alignment horizontal="center"/>
    </xf>
    <xf numFmtId="180" fontId="6" fillId="2" borderId="0" xfId="0" applyNumberFormat="1" applyFont="1" applyFill="1" applyAlignment="1">
      <alignment horizontal="center"/>
    </xf>
    <xf numFmtId="181" fontId="6" fillId="0" borderId="0" xfId="1" applyNumberFormat="1" applyFont="1" applyBorder="1" applyAlignment="1">
      <alignment horizontal="center"/>
    </xf>
    <xf numFmtId="181" fontId="6" fillId="0" borderId="0" xfId="0" applyNumberFormat="1" applyFont="1" applyAlignment="1">
      <alignment horizontal="center"/>
    </xf>
    <xf numFmtId="181" fontId="6" fillId="2" borderId="0" xfId="0" applyNumberFormat="1" applyFont="1" applyFill="1" applyAlignment="1">
      <alignment horizontal="center"/>
    </xf>
    <xf numFmtId="0" fontId="29" fillId="0" borderId="0" xfId="0" applyFont="1" applyAlignment="1">
      <alignment horizontal="left"/>
    </xf>
    <xf numFmtId="180" fontId="36" fillId="5" borderId="0" xfId="0" applyNumberFormat="1" applyFont="1" applyFill="1" applyAlignment="1">
      <alignment horizontal="center"/>
    </xf>
    <xf numFmtId="180" fontId="6" fillId="4" borderId="0" xfId="0" applyNumberFormat="1" applyFont="1" applyFill="1" applyAlignment="1">
      <alignment horizontal="center"/>
    </xf>
    <xf numFmtId="181" fontId="6" fillId="4" borderId="0" xfId="0" applyNumberFormat="1" applyFont="1" applyFill="1" applyAlignment="1">
      <alignment horizontal="center"/>
    </xf>
    <xf numFmtId="0" fontId="32" fillId="0" borderId="6" xfId="0" applyFont="1" applyBorder="1" applyAlignment="1">
      <alignment wrapText="1"/>
    </xf>
    <xf numFmtId="0" fontId="7" fillId="0" borderId="6" xfId="0" applyFont="1" applyBorder="1"/>
    <xf numFmtId="0" fontId="7" fillId="0" borderId="6" xfId="0" applyFont="1" applyBorder="1" applyAlignment="1">
      <alignment wrapText="1"/>
    </xf>
    <xf numFmtId="0" fontId="6" fillId="0" borderId="6" xfId="0" applyFont="1" applyBorder="1"/>
    <xf numFmtId="0" fontId="6" fillId="0" borderId="6" xfId="0" applyFont="1" applyBorder="1" applyAlignment="1">
      <alignment wrapText="1"/>
    </xf>
    <xf numFmtId="0" fontId="7" fillId="0" borderId="6" xfId="0" applyFont="1" applyBorder="1" applyAlignment="1">
      <alignment horizontal="right"/>
    </xf>
    <xf numFmtId="0" fontId="7" fillId="4" borderId="6" xfId="0" applyFont="1" applyFill="1" applyBorder="1" applyAlignment="1">
      <alignment horizontal="right"/>
    </xf>
    <xf numFmtId="180" fontId="7" fillId="0" borderId="6" xfId="0" applyNumberFormat="1" applyFont="1" applyBorder="1" applyAlignment="1">
      <alignment horizontal="right"/>
    </xf>
    <xf numFmtId="167" fontId="7" fillId="4" borderId="6" xfId="0" applyNumberFormat="1" applyFont="1" applyFill="1" applyBorder="1" applyAlignment="1">
      <alignment horizontal="right"/>
    </xf>
    <xf numFmtId="180" fontId="6" fillId="0" borderId="0" xfId="3" applyNumberFormat="1" applyFont="1" applyBorder="1"/>
    <xf numFmtId="0" fontId="35" fillId="0" borderId="0" xfId="0" applyFont="1"/>
    <xf numFmtId="0" fontId="38" fillId="0" borderId="0" xfId="0" applyFont="1"/>
    <xf numFmtId="0" fontId="7" fillId="2" borderId="6" xfId="0" applyFont="1" applyFill="1" applyBorder="1" applyAlignment="1">
      <alignment horizontal="right"/>
    </xf>
    <xf numFmtId="169" fontId="7" fillId="0" borderId="0" xfId="0" applyNumberFormat="1" applyFont="1"/>
    <xf numFmtId="180" fontId="7" fillId="2" borderId="1" xfId="0" applyNumberFormat="1" applyFont="1" applyFill="1" applyBorder="1"/>
    <xf numFmtId="167" fontId="7" fillId="0" borderId="6" xfId="0" applyNumberFormat="1" applyFont="1" applyBorder="1" applyAlignment="1">
      <alignment horizontal="right"/>
    </xf>
    <xf numFmtId="167" fontId="5" fillId="0" borderId="0" xfId="7" applyNumberFormat="1" applyFont="1" applyFill="1"/>
    <xf numFmtId="14" fontId="5" fillId="0" borderId="0" xfId="7" applyNumberFormat="1" applyFont="1" applyFill="1" applyAlignment="1">
      <alignment horizontal="left"/>
    </xf>
    <xf numFmtId="1" fontId="16" fillId="0" borderId="0" xfId="4" applyNumberFormat="1" applyFont="1" applyFill="1" applyBorder="1" applyAlignment="1">
      <alignment horizontal="left" vertical="center"/>
    </xf>
    <xf numFmtId="167" fontId="5" fillId="0" borderId="0" xfId="7" applyNumberFormat="1" applyFont="1" applyFill="1" applyAlignment="1">
      <alignment horizontal="center"/>
    </xf>
    <xf numFmtId="1" fontId="5" fillId="0" borderId="0" xfId="7" applyNumberFormat="1" applyFont="1" applyFill="1" applyAlignment="1">
      <alignment horizontal="left"/>
    </xf>
    <xf numFmtId="0" fontId="7" fillId="0" borderId="6" xfId="0" applyFont="1" applyBorder="1" applyAlignment="1">
      <alignment horizontal="left"/>
    </xf>
    <xf numFmtId="43" fontId="0" fillId="0" borderId="0" xfId="7" applyFont="1" applyBorder="1"/>
    <xf numFmtId="0" fontId="39" fillId="0" borderId="6" xfId="0" applyFont="1" applyBorder="1" applyAlignment="1">
      <alignment wrapText="1"/>
    </xf>
    <xf numFmtId="0" fontId="40" fillId="0" borderId="0" xfId="0" applyFont="1" applyAlignment="1">
      <alignment horizontal="left"/>
    </xf>
    <xf numFmtId="167" fontId="2" fillId="0" borderId="0" xfId="3" applyNumberFormat="1" applyFont="1" applyFill="1" applyBorder="1"/>
    <xf numFmtId="183" fontId="2" fillId="0" borderId="0" xfId="2" applyNumberFormat="1" applyFont="1" applyAlignment="1">
      <alignment horizontal="right"/>
    </xf>
    <xf numFmtId="184" fontId="5" fillId="0" borderId="0" xfId="3" applyNumberFormat="1" applyFont="1" applyFill="1" applyBorder="1" applyAlignment="1">
      <alignment horizontal="center"/>
    </xf>
    <xf numFmtId="180" fontId="2" fillId="0" borderId="0" xfId="0" quotePrefix="1" applyNumberFormat="1" applyFont="1"/>
    <xf numFmtId="180" fontId="7" fillId="6" borderId="1" xfId="0" applyNumberFormat="1" applyFont="1" applyFill="1" applyBorder="1"/>
    <xf numFmtId="180" fontId="6" fillId="6" borderId="0" xfId="0" applyNumberFormat="1" applyFont="1" applyFill="1"/>
    <xf numFmtId="180" fontId="7" fillId="6" borderId="1" xfId="0" applyNumberFormat="1" applyFont="1" applyFill="1" applyBorder="1" applyAlignment="1">
      <alignment horizontal="center"/>
    </xf>
    <xf numFmtId="0" fontId="7" fillId="6" borderId="6" xfId="0" applyFont="1" applyFill="1" applyBorder="1" applyAlignment="1">
      <alignment horizontal="right"/>
    </xf>
    <xf numFmtId="180" fontId="1" fillId="6" borderId="0" xfId="0" applyNumberFormat="1" applyFont="1" applyFill="1"/>
    <xf numFmtId="180" fontId="7" fillId="6" borderId="0" xfId="0" applyNumberFormat="1" applyFont="1" applyFill="1"/>
    <xf numFmtId="180" fontId="6" fillId="6" borderId="0" xfId="0" applyNumberFormat="1" applyFont="1" applyFill="1" applyAlignment="1">
      <alignment horizontal="right"/>
    </xf>
    <xf numFmtId="180" fontId="6" fillId="6" borderId="1" xfId="0" applyNumberFormat="1" applyFont="1" applyFill="1" applyBorder="1"/>
    <xf numFmtId="182" fontId="6" fillId="6" borderId="0" xfId="0" applyNumberFormat="1" applyFont="1" applyFill="1"/>
    <xf numFmtId="180" fontId="5" fillId="6" borderId="0" xfId="0" applyNumberFormat="1" applyFont="1" applyFill="1"/>
    <xf numFmtId="180" fontId="6" fillId="6" borderId="0" xfId="2" applyNumberFormat="1" applyFont="1" applyFill="1"/>
    <xf numFmtId="180" fontId="7" fillId="6" borderId="6" xfId="0" applyNumberFormat="1" applyFont="1" applyFill="1" applyBorder="1" applyAlignment="1">
      <alignment horizontal="right"/>
    </xf>
    <xf numFmtId="180" fontId="7" fillId="6" borderId="2" xfId="0" applyNumberFormat="1" applyFont="1" applyFill="1" applyBorder="1"/>
    <xf numFmtId="180" fontId="7" fillId="6" borderId="3" xfId="0" applyNumberFormat="1" applyFont="1" applyFill="1" applyBorder="1"/>
    <xf numFmtId="1" fontId="41" fillId="0" borderId="0" xfId="4" applyNumberFormat="1" applyFont="1" applyFill="1" applyBorder="1" applyAlignment="1">
      <alignment horizontal="left" vertical="center"/>
    </xf>
    <xf numFmtId="180" fontId="36" fillId="0" borderId="0" xfId="0" applyNumberFormat="1" applyFont="1" applyAlignment="1">
      <alignment horizontal="center"/>
    </xf>
    <xf numFmtId="1" fontId="7" fillId="0" borderId="0" xfId="0" applyNumberFormat="1" applyFont="1"/>
    <xf numFmtId="0" fontId="41" fillId="0" borderId="0" xfId="0" applyFont="1"/>
    <xf numFmtId="1" fontId="16" fillId="0" borderId="0" xfId="4" applyNumberFormat="1" applyFont="1" applyFill="1" applyAlignment="1">
      <alignment horizontal="left" vertical="center"/>
    </xf>
    <xf numFmtId="0" fontId="16" fillId="0" borderId="0" xfId="0" applyFont="1" applyAlignment="1">
      <alignment wrapText="1"/>
    </xf>
    <xf numFmtId="167" fontId="16" fillId="0" borderId="0" xfId="7" applyNumberFormat="1" applyFont="1" applyFill="1"/>
    <xf numFmtId="14" fontId="16" fillId="0" borderId="0" xfId="7" applyNumberFormat="1" applyFont="1" applyFill="1" applyAlignment="1">
      <alignment horizontal="left"/>
    </xf>
    <xf numFmtId="0" fontId="41" fillId="0" borderId="0" xfId="0" applyFont="1" applyAlignment="1">
      <alignment wrapText="1"/>
    </xf>
    <xf numFmtId="167" fontId="41" fillId="0" borderId="0" xfId="7" applyNumberFormat="1" applyFont="1" applyFill="1"/>
    <xf numFmtId="14" fontId="41" fillId="0" borderId="0" xfId="7" applyNumberFormat="1" applyFont="1" applyFill="1" applyAlignment="1">
      <alignment horizontal="left"/>
    </xf>
    <xf numFmtId="0" fontId="42" fillId="0" borderId="0" xfId="0" applyFont="1"/>
    <xf numFmtId="180" fontId="43" fillId="0" borderId="0" xfId="8" applyNumberFormat="1" applyFont="1" applyBorder="1"/>
    <xf numFmtId="180" fontId="44" fillId="0" borderId="0" xfId="8" applyNumberFormat="1" applyFont="1" applyBorder="1"/>
    <xf numFmtId="0" fontId="45" fillId="0" borderId="0" xfId="0" applyFont="1"/>
    <xf numFmtId="0" fontId="46" fillId="0" borderId="0" xfId="0" applyFont="1"/>
  </cellXfs>
  <cellStyles count="9">
    <cellStyle name="Comma" xfId="1" builtinId="3"/>
    <cellStyle name="Comma [0] 2 2" xfId="4" xr:uid="{15300749-53B3-44FD-9E4D-BDACE03993EE}"/>
    <cellStyle name="Comma 13" xfId="7" xr:uid="{A087447A-B236-436F-9A2A-A7BA95B51C4F}"/>
    <cellStyle name="Comma 3" xfId="8" xr:uid="{F496817C-8E10-4550-9E27-85EE750955A9}"/>
    <cellStyle name="Comma 63" xfId="3" xr:uid="{DF0121D1-64D6-45E4-AE2F-60D8B6784790}"/>
    <cellStyle name="Comma 64" xfId="6" xr:uid="{4B328C3A-8789-4CF5-9461-67111036656F}"/>
    <cellStyle name="Normal" xfId="0" builtinId="0"/>
    <cellStyle name="Normal 4" xfId="5" xr:uid="{508B56D6-D537-43F7-A445-3AF7E41FDC8C}"/>
    <cellStyle name="Percent" xfId="2" builtinId="5"/>
  </cellStyles>
  <dxfs count="0"/>
  <tableStyles count="0" defaultTableStyle="TableStyleMedium2" defaultPivotStyle="PivotStyleLight16"/>
  <colors>
    <mruColors>
      <color rgb="FFEFEFF0"/>
      <color rgb="FF595E66"/>
      <color rgb="FFAEAFB3"/>
      <color rgb="FF00BC98"/>
      <color rgb="FFEFF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0</xdr:row>
      <xdr:rowOff>111125</xdr:rowOff>
    </xdr:from>
    <xdr:to>
      <xdr:col>0</xdr:col>
      <xdr:colOff>1432128</xdr:colOff>
      <xdr:row>0</xdr:row>
      <xdr:rowOff>472872</xdr:rowOff>
    </xdr:to>
    <xdr:pic>
      <xdr:nvPicPr>
        <xdr:cNvPr id="2" name="Picture 1" descr="Wallenius_Willhelmsen_RGB">
          <a:extLst>
            <a:ext uri="{FF2B5EF4-FFF2-40B4-BE49-F238E27FC236}">
              <a16:creationId xmlns:a16="http://schemas.microsoft.com/office/drawing/2014/main" id="{DD895DE9-CE34-49A0-9B6D-EE5C97ADC9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111125"/>
          <a:ext cx="1349578" cy="36174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126626</xdr:colOff>
      <xdr:row>0</xdr:row>
      <xdr:rowOff>72465</xdr:rowOff>
    </xdr:from>
    <xdr:to>
      <xdr:col>0</xdr:col>
      <xdr:colOff>1593850</xdr:colOff>
      <xdr:row>0</xdr:row>
      <xdr:rowOff>444500</xdr:rowOff>
    </xdr:to>
    <xdr:pic>
      <xdr:nvPicPr>
        <xdr:cNvPr id="2" name="Picture 1" descr="Wallenius_Willhelmsen_RGB">
          <a:extLst>
            <a:ext uri="{FF2B5EF4-FFF2-40B4-BE49-F238E27FC236}">
              <a16:creationId xmlns:a16="http://schemas.microsoft.com/office/drawing/2014/main" id="{58CEA3FA-5E41-4314-872B-789FB4431A8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26" y="72465"/>
          <a:ext cx="1467224" cy="37203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138519</xdr:colOff>
      <xdr:row>0</xdr:row>
      <xdr:rowOff>142565</xdr:rowOff>
    </xdr:from>
    <xdr:to>
      <xdr:col>0</xdr:col>
      <xdr:colOff>1561043</xdr:colOff>
      <xdr:row>0</xdr:row>
      <xdr:rowOff>515939</xdr:rowOff>
    </xdr:to>
    <xdr:pic>
      <xdr:nvPicPr>
        <xdr:cNvPr id="2" name="Picture 1" descr="Wallenius_Willhelmsen_RGB">
          <a:extLst>
            <a:ext uri="{FF2B5EF4-FFF2-40B4-BE49-F238E27FC236}">
              <a16:creationId xmlns:a16="http://schemas.microsoft.com/office/drawing/2014/main" id="{4BF788AE-9B2E-4642-99DF-7F7E99C0E3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519" y="142565"/>
          <a:ext cx="1422524" cy="37337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122543</xdr:colOff>
      <xdr:row>0</xdr:row>
      <xdr:rowOff>100263</xdr:rowOff>
    </xdr:from>
    <xdr:to>
      <xdr:col>0</xdr:col>
      <xdr:colOff>1545067</xdr:colOff>
      <xdr:row>2</xdr:row>
      <xdr:rowOff>94865</xdr:rowOff>
    </xdr:to>
    <xdr:pic>
      <xdr:nvPicPr>
        <xdr:cNvPr id="3" name="Picture 2" descr="Wallenius_Willhelmsen_RGB">
          <a:extLst>
            <a:ext uri="{FF2B5EF4-FFF2-40B4-BE49-F238E27FC236}">
              <a16:creationId xmlns:a16="http://schemas.microsoft.com/office/drawing/2014/main" id="{D05761AF-AA61-4C1B-92DA-35429086D0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43" y="100263"/>
          <a:ext cx="1422524" cy="373374"/>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172203</xdr:colOff>
      <xdr:row>0</xdr:row>
      <xdr:rowOff>182966</xdr:rowOff>
    </xdr:from>
    <xdr:to>
      <xdr:col>0</xdr:col>
      <xdr:colOff>1594727</xdr:colOff>
      <xdr:row>1</xdr:row>
      <xdr:rowOff>7442</xdr:rowOff>
    </xdr:to>
    <xdr:pic>
      <xdr:nvPicPr>
        <xdr:cNvPr id="3" name="Picture 2" descr="Wallenius_Willhelmsen_RGB">
          <a:extLst>
            <a:ext uri="{FF2B5EF4-FFF2-40B4-BE49-F238E27FC236}">
              <a16:creationId xmlns:a16="http://schemas.microsoft.com/office/drawing/2014/main" id="{2F7ECEA3-B311-4953-84DF-4FD961D64E8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2203" y="182966"/>
          <a:ext cx="1422524" cy="373374"/>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131378</xdr:colOff>
      <xdr:row>0</xdr:row>
      <xdr:rowOff>164224</xdr:rowOff>
    </xdr:from>
    <xdr:to>
      <xdr:col>0</xdr:col>
      <xdr:colOff>1580443</xdr:colOff>
      <xdr:row>0</xdr:row>
      <xdr:rowOff>458611</xdr:rowOff>
    </xdr:to>
    <xdr:pic>
      <xdr:nvPicPr>
        <xdr:cNvPr id="3" name="Picture 2" descr="Wallenius_Willhelmsen_RGB">
          <a:extLst>
            <a:ext uri="{FF2B5EF4-FFF2-40B4-BE49-F238E27FC236}">
              <a16:creationId xmlns:a16="http://schemas.microsoft.com/office/drawing/2014/main" id="{BF86854F-CBF3-4916-9FC9-BC908C07E42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378" y="164224"/>
          <a:ext cx="1449065" cy="294387"/>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131792</xdr:colOff>
      <xdr:row>0</xdr:row>
      <xdr:rowOff>119812</xdr:rowOff>
    </xdr:from>
    <xdr:to>
      <xdr:col>0</xdr:col>
      <xdr:colOff>1554316</xdr:colOff>
      <xdr:row>1</xdr:row>
      <xdr:rowOff>313469</xdr:rowOff>
    </xdr:to>
    <xdr:pic>
      <xdr:nvPicPr>
        <xdr:cNvPr id="7" name="Picture 6" descr="Wallenius_Willhelmsen_RGB">
          <a:extLst>
            <a:ext uri="{FF2B5EF4-FFF2-40B4-BE49-F238E27FC236}">
              <a16:creationId xmlns:a16="http://schemas.microsoft.com/office/drawing/2014/main" id="{4F7717DB-4881-4A31-91D3-361E1B97586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792" y="119812"/>
          <a:ext cx="1422524" cy="37337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162128</xdr:colOff>
      <xdr:row>0</xdr:row>
      <xdr:rowOff>135107</xdr:rowOff>
    </xdr:from>
    <xdr:to>
      <xdr:col>0</xdr:col>
      <xdr:colOff>1584652</xdr:colOff>
      <xdr:row>1</xdr:row>
      <xdr:rowOff>238268</xdr:rowOff>
    </xdr:to>
    <xdr:pic>
      <xdr:nvPicPr>
        <xdr:cNvPr id="5" name="Picture 4" descr="Wallenius_Willhelmsen_RGB">
          <a:extLst>
            <a:ext uri="{FF2B5EF4-FFF2-40B4-BE49-F238E27FC236}">
              <a16:creationId xmlns:a16="http://schemas.microsoft.com/office/drawing/2014/main" id="{0EF5DA86-308F-4FE3-858A-04E62F66E37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128" y="135107"/>
          <a:ext cx="1422524" cy="37337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4B386-AFE1-4989-A1DE-23D7049890BD}">
  <dimension ref="A1:AI161"/>
  <sheetViews>
    <sheetView showGridLines="0" tabSelected="1" zoomScaleNormal="100" workbookViewId="0">
      <pane xSplit="1" ySplit="5" topLeftCell="B6" activePane="bottomRight" state="frozen"/>
      <selection pane="topRight" activeCell="B1" sqref="B1"/>
      <selection pane="bottomLeft" activeCell="A6" sqref="A6"/>
      <selection pane="bottomRight" activeCell="P16" sqref="P16"/>
    </sheetView>
  </sheetViews>
  <sheetFormatPr defaultRowHeight="15"/>
  <cols>
    <col min="1" max="1" width="54.5703125" customWidth="1"/>
    <col min="2" max="2" width="11" bestFit="1" customWidth="1"/>
    <col min="3" max="5" width="11.42578125" bestFit="1" customWidth="1"/>
    <col min="6" max="6" width="10.5703125" bestFit="1" customWidth="1"/>
    <col min="7" max="8" width="11" bestFit="1" customWidth="1"/>
    <col min="9" max="9" width="11.85546875" customWidth="1"/>
    <col min="10" max="13" width="10.5703125" bestFit="1" customWidth="1"/>
    <col min="14" max="15" width="10.5703125" customWidth="1"/>
    <col min="16" max="16" width="12.140625" customWidth="1"/>
    <col min="17" max="17" width="9.42578125" customWidth="1"/>
    <col min="18" max="18" width="9.28515625" customWidth="1"/>
    <col min="19" max="19" width="20" customWidth="1"/>
    <col min="20" max="20" width="11.5703125" bestFit="1" customWidth="1"/>
    <col min="21" max="21" width="18.28515625" customWidth="1"/>
    <col min="22" max="23" width="12.5703125" bestFit="1" customWidth="1"/>
    <col min="24" max="24" width="13.5703125" customWidth="1"/>
    <col min="25" max="25" width="11" bestFit="1" customWidth="1"/>
    <col min="26" max="26" width="12.28515625" customWidth="1"/>
  </cols>
  <sheetData>
    <row r="1" spans="1:35" ht="43.5" customHeight="1">
      <c r="D1" s="21"/>
    </row>
    <row r="3" spans="1:35" ht="23.25">
      <c r="A3" s="168" t="s">
        <v>0</v>
      </c>
      <c r="B3" s="115"/>
      <c r="C3" s="115"/>
      <c r="D3" s="115"/>
      <c r="E3" s="115"/>
      <c r="F3" s="115"/>
      <c r="G3" s="115"/>
      <c r="H3" s="115"/>
      <c r="I3" s="115"/>
      <c r="J3" s="115"/>
      <c r="K3" s="115"/>
      <c r="L3" s="115"/>
      <c r="M3" s="115"/>
      <c r="N3" s="115"/>
      <c r="O3" s="115"/>
      <c r="P3" s="115"/>
    </row>
    <row r="4" spans="1:35">
      <c r="A4" s="115"/>
      <c r="B4" s="115"/>
      <c r="C4" s="115"/>
      <c r="D4" s="115"/>
      <c r="E4" s="115"/>
      <c r="F4" s="115"/>
      <c r="G4" s="115"/>
      <c r="H4" s="115"/>
      <c r="I4" s="115"/>
      <c r="J4" s="115"/>
      <c r="K4" s="115"/>
      <c r="L4" s="115"/>
      <c r="M4" s="115"/>
      <c r="N4" s="115"/>
      <c r="O4" s="115"/>
      <c r="P4" s="115"/>
    </row>
    <row r="5" spans="1:35" ht="15.75" thickBot="1">
      <c r="A5" s="232" t="s">
        <v>1</v>
      </c>
      <c r="B5" s="237" t="s">
        <v>2</v>
      </c>
      <c r="C5" s="237" t="s">
        <v>3</v>
      </c>
      <c r="D5" s="237" t="s">
        <v>4</v>
      </c>
      <c r="E5" s="237" t="s">
        <v>5</v>
      </c>
      <c r="F5" s="237" t="s">
        <v>6</v>
      </c>
      <c r="G5" s="237" t="s">
        <v>7</v>
      </c>
      <c r="H5" s="237" t="s">
        <v>8</v>
      </c>
      <c r="I5" s="237" t="s">
        <v>9</v>
      </c>
      <c r="J5" s="237" t="s">
        <v>10</v>
      </c>
      <c r="K5" s="237" t="s">
        <v>11</v>
      </c>
      <c r="L5" s="237" t="s">
        <v>12</v>
      </c>
      <c r="M5" s="237" t="s">
        <v>13</v>
      </c>
      <c r="N5" s="237" t="s">
        <v>14</v>
      </c>
      <c r="O5" s="237" t="s">
        <v>15</v>
      </c>
      <c r="P5" s="264" t="s">
        <v>16</v>
      </c>
      <c r="Q5" s="131"/>
      <c r="R5" s="131"/>
    </row>
    <row r="6" spans="1:35">
      <c r="A6" s="116"/>
      <c r="B6" s="161"/>
      <c r="C6" s="161"/>
      <c r="D6" s="161"/>
      <c r="E6" s="161"/>
      <c r="F6" s="161"/>
      <c r="G6" s="161"/>
      <c r="H6" s="161"/>
      <c r="I6" s="161"/>
      <c r="J6" s="161"/>
      <c r="K6" s="161"/>
      <c r="L6" s="161"/>
      <c r="M6" s="161"/>
      <c r="N6" s="161"/>
      <c r="O6" s="161"/>
      <c r="P6" s="265"/>
      <c r="Q6" s="32"/>
      <c r="R6" s="32"/>
      <c r="S6" s="32"/>
      <c r="T6" s="32"/>
      <c r="U6" s="32"/>
      <c r="V6" s="32"/>
      <c r="W6" s="32"/>
      <c r="X6" s="32"/>
      <c r="AB6" s="13"/>
      <c r="AC6" s="13"/>
      <c r="AD6" s="13"/>
      <c r="AE6" s="13"/>
      <c r="AF6" s="13"/>
      <c r="AG6" s="13"/>
      <c r="AH6" s="13"/>
      <c r="AI6" s="6"/>
    </row>
    <row r="7" spans="1:35">
      <c r="A7" s="117" t="s">
        <v>17</v>
      </c>
      <c r="B7" s="170">
        <v>833.5001687171</v>
      </c>
      <c r="C7" s="166">
        <v>605.50276369008907</v>
      </c>
      <c r="D7" s="166">
        <v>696.78071527233999</v>
      </c>
      <c r="E7" s="166">
        <v>821.71883677604978</v>
      </c>
      <c r="F7" s="166">
        <v>838.02969952647197</v>
      </c>
      <c r="G7" s="166">
        <v>978.25623342483095</v>
      </c>
      <c r="H7" s="166">
        <v>989.83528242964019</v>
      </c>
      <c r="I7" s="166">
        <v>1077.6238296307199</v>
      </c>
      <c r="J7" s="166">
        <v>1149.2134405071299</v>
      </c>
      <c r="K7" s="166">
        <v>1189.8604185178301</v>
      </c>
      <c r="L7" s="166">
        <v>1355.8208487971797</v>
      </c>
      <c r="M7" s="166">
        <v>1350.2333505603751</v>
      </c>
      <c r="N7" s="166">
        <v>1255.35607983</v>
      </c>
      <c r="O7" s="166">
        <v>1301.9553989999999</v>
      </c>
      <c r="P7" s="266">
        <v>1310.7811408</v>
      </c>
      <c r="Q7" s="60"/>
      <c r="R7" s="60"/>
      <c r="T7" s="35"/>
      <c r="U7" s="35"/>
      <c r="V7" s="26"/>
      <c r="W7" s="26"/>
      <c r="X7" s="58"/>
    </row>
    <row r="8" spans="1:35">
      <c r="A8" s="118" t="s">
        <v>18</v>
      </c>
      <c r="B8" s="171">
        <v>-703.46849692396063</v>
      </c>
      <c r="C8" s="163">
        <v>-563.74905582135034</v>
      </c>
      <c r="D8" s="163">
        <v>-545.16298208386524</v>
      </c>
      <c r="E8" s="163">
        <v>-671.77289879130569</v>
      </c>
      <c r="F8" s="163">
        <v>-706.52381765286623</v>
      </c>
      <c r="G8" s="163">
        <v>-808.40123499529204</v>
      </c>
      <c r="H8" s="163">
        <v>-767.0127394441198</v>
      </c>
      <c r="I8" s="163">
        <v>-772.09843479853589</v>
      </c>
      <c r="J8" s="163">
        <v>-840.54689083154153</v>
      </c>
      <c r="K8" s="163">
        <v>-878.84095122805729</v>
      </c>
      <c r="L8" s="163">
        <v>-915.84888693413177</v>
      </c>
      <c r="M8" s="163">
        <v>-861.90664134672397</v>
      </c>
      <c r="N8" s="163">
        <v>-857.50131957000008</v>
      </c>
      <c r="O8" s="163">
        <v>-825.13546799999995</v>
      </c>
      <c r="P8" s="262">
        <v>-832.96916992000001</v>
      </c>
      <c r="Q8" s="60"/>
      <c r="R8" s="60"/>
      <c r="V8" s="26"/>
      <c r="W8" s="26"/>
      <c r="X8" s="58"/>
    </row>
    <row r="9" spans="1:35" ht="30">
      <c r="A9" s="119" t="s">
        <v>19</v>
      </c>
      <c r="B9" s="173">
        <v>130.03167179313937</v>
      </c>
      <c r="C9" s="174">
        <v>41.753707868738729</v>
      </c>
      <c r="D9" s="174">
        <v>151.61773318847474</v>
      </c>
      <c r="E9" s="174">
        <v>149.94593798474409</v>
      </c>
      <c r="F9" s="174">
        <v>131.50588187360574</v>
      </c>
      <c r="G9" s="174">
        <v>169.85499842954698</v>
      </c>
      <c r="H9" s="174">
        <v>222.82254298552039</v>
      </c>
      <c r="I9" s="174">
        <v>305.52539483218402</v>
      </c>
      <c r="J9" s="174">
        <v>308.66654967558839</v>
      </c>
      <c r="K9" s="174">
        <v>311.01946728977282</v>
      </c>
      <c r="L9" s="174">
        <v>439.97196186304791</v>
      </c>
      <c r="M9" s="174">
        <v>488.32670721365002</v>
      </c>
      <c r="N9" s="174">
        <v>397.85476026999999</v>
      </c>
      <c r="O9" s="174">
        <v>476.81993199999999</v>
      </c>
      <c r="P9" s="261">
        <v>477.81197087999999</v>
      </c>
      <c r="Q9" s="61"/>
      <c r="R9" s="60"/>
      <c r="S9" s="21"/>
      <c r="T9" s="58"/>
      <c r="U9" s="132"/>
      <c r="V9" s="26"/>
      <c r="W9" s="26"/>
      <c r="X9" s="58"/>
    </row>
    <row r="10" spans="1:35">
      <c r="A10" s="120" t="s">
        <v>20</v>
      </c>
      <c r="B10" s="176">
        <v>-60.621000000000002</v>
      </c>
      <c r="C10" s="163">
        <v>25.748000000000001</v>
      </c>
      <c r="D10" s="163">
        <v>-1.0960000000000001</v>
      </c>
      <c r="E10" s="163">
        <v>19.861000000000001</v>
      </c>
      <c r="F10" s="163">
        <v>-6.1529999999999996</v>
      </c>
      <c r="G10" s="163">
        <v>-0.123</v>
      </c>
      <c r="H10" s="163">
        <v>3.9209999999999998</v>
      </c>
      <c r="I10" s="163">
        <v>23.77</v>
      </c>
      <c r="J10" s="163">
        <v>-3.367</v>
      </c>
      <c r="K10" s="163">
        <v>8.1880000000000006</v>
      </c>
      <c r="L10" s="163">
        <v>2.1429999999999998</v>
      </c>
      <c r="M10" s="163">
        <v>-53.842233999999998</v>
      </c>
      <c r="N10" s="163">
        <v>-2.8041209999999999</v>
      </c>
      <c r="O10" s="163">
        <v>35.514488</v>
      </c>
      <c r="P10" s="262">
        <v>49.777632740000001</v>
      </c>
      <c r="Q10" s="60"/>
      <c r="R10" s="60"/>
      <c r="V10" s="26"/>
      <c r="W10" s="26"/>
      <c r="X10" s="58"/>
    </row>
    <row r="11" spans="1:35">
      <c r="A11" s="120" t="s">
        <v>21</v>
      </c>
      <c r="B11" s="176">
        <v>-116.64952659808679</v>
      </c>
      <c r="C11" s="163">
        <v>-112.3514705339359</v>
      </c>
      <c r="D11" s="163">
        <v>-110.19729772615351</v>
      </c>
      <c r="E11" s="163">
        <v>-111.68381072555393</v>
      </c>
      <c r="F11" s="163">
        <v>-112.542508327291</v>
      </c>
      <c r="G11" s="163">
        <v>-119.13729321465641</v>
      </c>
      <c r="H11" s="163">
        <v>-118.8187897423736</v>
      </c>
      <c r="I11" s="163">
        <v>-132.21365184126438</v>
      </c>
      <c r="J11" s="163">
        <v>-127.87767138511961</v>
      </c>
      <c r="K11" s="163">
        <v>-132.54408201876868</v>
      </c>
      <c r="L11" s="163">
        <v>-136.82937942763621</v>
      </c>
      <c r="M11" s="163">
        <v>-144.02662860539709</v>
      </c>
      <c r="N11" s="163">
        <v>-144.68469621</v>
      </c>
      <c r="O11" s="163">
        <v>-144.507454</v>
      </c>
      <c r="P11" s="262">
        <v>-143.04785781000001</v>
      </c>
      <c r="Q11" s="60"/>
      <c r="R11" s="60"/>
      <c r="T11" s="132"/>
      <c r="V11" s="26"/>
      <c r="W11" s="26"/>
      <c r="X11" s="58"/>
    </row>
    <row r="12" spans="1:35">
      <c r="A12" s="118" t="s">
        <v>22</v>
      </c>
      <c r="B12" s="176">
        <v>-84.4</v>
      </c>
      <c r="C12" s="163">
        <v>0</v>
      </c>
      <c r="D12" s="163">
        <v>0</v>
      </c>
      <c r="E12" s="163">
        <v>-5.5611732080512493</v>
      </c>
      <c r="F12" s="163">
        <v>-1.1851428400965923E-3</v>
      </c>
      <c r="G12" s="163">
        <v>13.800007011281796</v>
      </c>
      <c r="H12" s="163">
        <v>4.0360277499202866E-6</v>
      </c>
      <c r="I12" s="163">
        <v>-76.216994689922217</v>
      </c>
      <c r="J12" s="163">
        <v>0</v>
      </c>
      <c r="K12" s="163">
        <v>0</v>
      </c>
      <c r="L12" s="163">
        <v>0</v>
      </c>
      <c r="M12" s="163">
        <v>-29.000000000000007</v>
      </c>
      <c r="N12" s="163">
        <v>-6.9999999832361901E-8</v>
      </c>
      <c r="O12" s="163">
        <v>0</v>
      </c>
      <c r="P12" s="262">
        <v>0</v>
      </c>
      <c r="Q12" s="60"/>
      <c r="R12" s="61"/>
      <c r="V12" s="26"/>
      <c r="W12" s="26"/>
      <c r="X12" s="58"/>
      <c r="AB12" s="21"/>
      <c r="AC12" s="21"/>
      <c r="AD12" s="21"/>
      <c r="AE12" s="21"/>
      <c r="AF12" s="21"/>
      <c r="AG12" s="21"/>
      <c r="AH12" s="21"/>
      <c r="AI12" s="21"/>
    </row>
    <row r="13" spans="1:35">
      <c r="A13" s="121" t="s">
        <v>23</v>
      </c>
      <c r="B13" s="173">
        <v>-131.63885480494744</v>
      </c>
      <c r="C13" s="174">
        <v>-44.849762665197161</v>
      </c>
      <c r="D13" s="174">
        <v>40.324435462321233</v>
      </c>
      <c r="E13" s="174">
        <v>52.561954051138905</v>
      </c>
      <c r="F13" s="174">
        <v>12.809188403474639</v>
      </c>
      <c r="G13" s="174">
        <v>64.394712226172373</v>
      </c>
      <c r="H13" s="174">
        <v>107.92475727917453</v>
      </c>
      <c r="I13" s="174">
        <v>120.86474830099741</v>
      </c>
      <c r="J13" s="174">
        <v>177.42187829046875</v>
      </c>
      <c r="K13" s="174">
        <v>186.66338527100413</v>
      </c>
      <c r="L13" s="174">
        <v>305.2855824354117</v>
      </c>
      <c r="M13" s="174">
        <v>261.45784428999997</v>
      </c>
      <c r="N13" s="174">
        <v>250.36594299000001</v>
      </c>
      <c r="O13" s="174">
        <v>367.82696600000003</v>
      </c>
      <c r="P13" s="261">
        <v>384.54174581000001</v>
      </c>
      <c r="Q13" s="60"/>
      <c r="R13" s="60"/>
      <c r="T13" s="132"/>
      <c r="V13" s="26"/>
      <c r="W13" s="26"/>
      <c r="X13" s="58"/>
    </row>
    <row r="14" spans="1:35">
      <c r="A14" s="117" t="s">
        <v>24</v>
      </c>
      <c r="B14" s="176">
        <v>0.12774071608622301</v>
      </c>
      <c r="C14" s="163">
        <v>0.13500517573326096</v>
      </c>
      <c r="D14" s="163">
        <v>0.23644261168064701</v>
      </c>
      <c r="E14" s="163">
        <v>0.43995013679728606</v>
      </c>
      <c r="F14" s="163">
        <v>0.34392238159055</v>
      </c>
      <c r="G14" s="163">
        <v>0.59147619028546294</v>
      </c>
      <c r="H14" s="163">
        <v>0.19524586876401714</v>
      </c>
      <c r="I14" s="163">
        <v>0.26765561831266999</v>
      </c>
      <c r="J14" s="163">
        <v>0.65426991158334602</v>
      </c>
      <c r="K14" s="163">
        <v>0.55333975282227288</v>
      </c>
      <c r="L14" s="163">
        <v>0.34112124912289005</v>
      </c>
      <c r="M14" s="163">
        <v>0.49834211238446713</v>
      </c>
      <c r="N14" s="163">
        <v>0.52276763999999998</v>
      </c>
      <c r="O14" s="163">
        <v>0.56982699999999997</v>
      </c>
      <c r="P14" s="267">
        <v>0.72920973999999994</v>
      </c>
      <c r="Q14" s="60"/>
      <c r="R14" s="60"/>
      <c r="V14" s="26"/>
      <c r="W14" s="26"/>
      <c r="X14" s="58"/>
    </row>
    <row r="15" spans="1:35">
      <c r="A15" s="120" t="s">
        <v>25</v>
      </c>
      <c r="B15" s="176">
        <v>24.254879127945909</v>
      </c>
      <c r="C15" s="163">
        <v>26.11172345671908</v>
      </c>
      <c r="D15" s="163">
        <v>13.173172913526859</v>
      </c>
      <c r="E15" s="163">
        <v>70.238073766293724</v>
      </c>
      <c r="F15" s="163">
        <v>41.330286967863429</v>
      </c>
      <c r="G15" s="163">
        <v>4.0035240298092596</v>
      </c>
      <c r="H15" s="163">
        <v>18.812360869430133</v>
      </c>
      <c r="I15" s="163">
        <v>46.106003433246578</v>
      </c>
      <c r="J15" s="163">
        <v>62.653166487826567</v>
      </c>
      <c r="K15" s="163">
        <v>80.313170740967237</v>
      </c>
      <c r="L15" s="163">
        <v>58.376167695897834</v>
      </c>
      <c r="M15" s="163">
        <v>83.561606999999995</v>
      </c>
      <c r="N15" s="163">
        <v>56.484856999999998</v>
      </c>
      <c r="O15" s="163">
        <v>37.005490000000002</v>
      </c>
      <c r="P15" s="267">
        <v>42.688571000000003</v>
      </c>
      <c r="Q15" s="60"/>
      <c r="R15" s="60"/>
      <c r="V15" s="26"/>
      <c r="W15" s="26"/>
      <c r="X15" s="58"/>
    </row>
    <row r="16" spans="1:35">
      <c r="A16" s="120" t="s">
        <v>26</v>
      </c>
      <c r="B16" s="176">
        <v>-177.38373310805116</v>
      </c>
      <c r="C16" s="163">
        <v>-56.381287670174068</v>
      </c>
      <c r="D16" s="163">
        <v>-49.56344989374567</v>
      </c>
      <c r="E16" s="163">
        <v>-73.511823918718747</v>
      </c>
      <c r="F16" s="163">
        <v>-56.277961875204923</v>
      </c>
      <c r="G16" s="163">
        <v>-48.812310912400562</v>
      </c>
      <c r="H16" s="163">
        <v>-60.501773090897174</v>
      </c>
      <c r="I16" s="163">
        <v>-52.762317004755211</v>
      </c>
      <c r="J16" s="163">
        <v>-60.310915544659608</v>
      </c>
      <c r="K16" s="163">
        <v>-137.87680679109505</v>
      </c>
      <c r="L16" s="163">
        <v>-109.58863868894622</v>
      </c>
      <c r="M16" s="163">
        <v>-81.051288</v>
      </c>
      <c r="N16" s="163">
        <v>-114.033135</v>
      </c>
      <c r="O16" s="163">
        <v>-70.343233999999995</v>
      </c>
      <c r="P16" s="267">
        <v>-92.950496000000001</v>
      </c>
      <c r="Q16" s="60"/>
      <c r="R16" s="60"/>
      <c r="U16" s="88"/>
      <c r="V16" s="133"/>
      <c r="W16" s="57"/>
      <c r="X16" s="91"/>
    </row>
    <row r="17" spans="1:24">
      <c r="A17" s="122" t="s">
        <v>27</v>
      </c>
      <c r="B17" s="173">
        <v>-153.12885398010513</v>
      </c>
      <c r="C17" s="174">
        <v>-30.269564213455137</v>
      </c>
      <c r="D17" s="174">
        <v>-36.390276980219156</v>
      </c>
      <c r="E17" s="174">
        <v>-3.2737471524251047</v>
      </c>
      <c r="F17" s="174">
        <v>-14.947674907341376</v>
      </c>
      <c r="G17" s="174">
        <v>-44.808786882591441</v>
      </c>
      <c r="H17" s="174">
        <v>-41.689412221467279</v>
      </c>
      <c r="I17" s="174">
        <v>-6.6563135715084272</v>
      </c>
      <c r="J17" s="174">
        <v>2.3422509431669751</v>
      </c>
      <c r="K17" s="174">
        <v>-57.563636050127776</v>
      </c>
      <c r="L17" s="174">
        <v>-51.212470993048342</v>
      </c>
      <c r="M17" s="174">
        <v>2.5103179999999998</v>
      </c>
      <c r="N17" s="174">
        <v>-57.548279119999997</v>
      </c>
      <c r="O17" s="174">
        <v>-33.337744999999998</v>
      </c>
      <c r="P17" s="261">
        <v>-50.261925420000004</v>
      </c>
      <c r="Q17" s="259"/>
      <c r="R17" s="60"/>
      <c r="W17" s="26"/>
      <c r="X17" s="58"/>
    </row>
    <row r="18" spans="1:24">
      <c r="A18" s="122" t="s">
        <v>28</v>
      </c>
      <c r="B18" s="170">
        <v>-284.63968806896651</v>
      </c>
      <c r="C18" s="166">
        <v>-74.984321702919033</v>
      </c>
      <c r="D18" s="166">
        <v>4.1706010937827216</v>
      </c>
      <c r="E18" s="166">
        <v>49.728157035511089</v>
      </c>
      <c r="F18" s="166">
        <v>-1.7945641222761868</v>
      </c>
      <c r="G18" s="166">
        <v>20.177401533866394</v>
      </c>
      <c r="H18" s="166">
        <v>66.430590926471268</v>
      </c>
      <c r="I18" s="166">
        <v>114.47609034780166</v>
      </c>
      <c r="J18" s="166">
        <v>180.4183991452191</v>
      </c>
      <c r="K18" s="166">
        <v>129.65308897369863</v>
      </c>
      <c r="L18" s="166">
        <v>254.41423269148623</v>
      </c>
      <c r="M18" s="166">
        <v>264.46650612999997</v>
      </c>
      <c r="N18" s="166">
        <v>193.34043151</v>
      </c>
      <c r="O18" s="166">
        <v>335.05904800000002</v>
      </c>
      <c r="P18" s="266">
        <v>335.00903011999998</v>
      </c>
      <c r="Q18" s="60"/>
      <c r="R18" s="60"/>
      <c r="U18" s="88"/>
      <c r="V18" s="26"/>
      <c r="W18" s="26"/>
      <c r="X18" s="58"/>
    </row>
    <row r="19" spans="1:24">
      <c r="A19" s="120" t="s">
        <v>29</v>
      </c>
      <c r="B19" s="177">
        <v>0.112525906955314</v>
      </c>
      <c r="C19" s="178">
        <v>6.4820873131539862</v>
      </c>
      <c r="D19" s="178">
        <v>0.27733942148101048</v>
      </c>
      <c r="E19" s="178">
        <v>-2.6588561319585304</v>
      </c>
      <c r="F19" s="178">
        <v>-2.7818430493277599</v>
      </c>
      <c r="G19" s="178">
        <v>-2.6841924593186395</v>
      </c>
      <c r="H19" s="178">
        <v>-1.1838391457294901</v>
      </c>
      <c r="I19" s="178">
        <v>-16.043936029331313</v>
      </c>
      <c r="J19" s="178">
        <v>-3.3239987898743504</v>
      </c>
      <c r="K19" s="178">
        <v>-4.1169623203295096</v>
      </c>
      <c r="L19" s="178">
        <v>-8.4689368747749398</v>
      </c>
      <c r="M19" s="178">
        <v>-18.684058969999999</v>
      </c>
      <c r="N19" s="178">
        <v>-20.440028160000001</v>
      </c>
      <c r="O19" s="178">
        <v>-3.1691029999999998</v>
      </c>
      <c r="P19" s="268">
        <v>-6.5859203800000001</v>
      </c>
      <c r="Q19" s="60"/>
      <c r="R19" s="60"/>
      <c r="W19" s="26"/>
      <c r="X19" s="58"/>
    </row>
    <row r="20" spans="1:24">
      <c r="A20" s="122" t="s">
        <v>30</v>
      </c>
      <c r="B20" s="173">
        <v>-284.52716216201117</v>
      </c>
      <c r="C20" s="173">
        <v>-68.50223438976505</v>
      </c>
      <c r="D20" s="173">
        <v>4.4479405152637321</v>
      </c>
      <c r="E20" s="173">
        <v>47.069300903552559</v>
      </c>
      <c r="F20" s="174">
        <v>-4.5764071716039467</v>
      </c>
      <c r="G20" s="174">
        <v>17.493209074547757</v>
      </c>
      <c r="H20" s="174">
        <v>65.246751780741775</v>
      </c>
      <c r="I20" s="174">
        <v>98.432154318470339</v>
      </c>
      <c r="J20" s="174">
        <v>177.09440035534476</v>
      </c>
      <c r="K20" s="174">
        <v>125.53612665336912</v>
      </c>
      <c r="L20" s="174">
        <v>245.94529581671128</v>
      </c>
      <c r="M20" s="174">
        <v>245.78244761000002</v>
      </c>
      <c r="N20" s="174">
        <v>172.90040335</v>
      </c>
      <c r="O20" s="174">
        <v>331.88994500000001</v>
      </c>
      <c r="P20" s="261">
        <v>328.42310974000003</v>
      </c>
      <c r="Q20" s="60"/>
      <c r="R20" s="60"/>
      <c r="T20" s="21"/>
      <c r="U20" s="88"/>
      <c r="V20" s="26"/>
      <c r="W20" s="26"/>
      <c r="X20" s="58"/>
    </row>
    <row r="21" spans="1:24">
      <c r="A21" s="120"/>
      <c r="B21" s="176"/>
      <c r="C21" s="163"/>
      <c r="D21" s="163"/>
      <c r="E21" s="163"/>
      <c r="F21" s="163"/>
      <c r="G21" s="163"/>
      <c r="H21" s="163"/>
      <c r="I21" s="163"/>
      <c r="J21" s="163"/>
      <c r="K21" s="163"/>
      <c r="L21" s="163"/>
      <c r="M21" s="163"/>
      <c r="N21" s="163"/>
      <c r="O21" s="163"/>
      <c r="P21" s="269"/>
      <c r="Q21" s="30"/>
      <c r="R21" s="30"/>
      <c r="U21" s="21"/>
      <c r="W21" s="88"/>
      <c r="X21" s="91"/>
    </row>
    <row r="22" spans="1:24">
      <c r="A22" s="117" t="s">
        <v>31</v>
      </c>
      <c r="B22" s="176"/>
      <c r="C22" s="163"/>
      <c r="D22" s="163"/>
      <c r="E22" s="163"/>
      <c r="F22" s="163"/>
      <c r="G22" s="163"/>
      <c r="H22" s="163"/>
      <c r="I22" s="163"/>
      <c r="J22" s="163"/>
      <c r="K22" s="163"/>
      <c r="L22" s="163"/>
      <c r="M22" s="163"/>
      <c r="N22" s="163"/>
      <c r="O22" s="163"/>
      <c r="P22" s="269"/>
      <c r="Q22" s="30"/>
      <c r="R22" s="30"/>
      <c r="U22" s="21"/>
      <c r="W22" s="88"/>
      <c r="X22" s="91"/>
    </row>
    <row r="23" spans="1:24">
      <c r="A23" s="120" t="s">
        <v>32</v>
      </c>
      <c r="B23" s="176">
        <v>-275.90638921237303</v>
      </c>
      <c r="C23" s="163">
        <v>-62.67202881645801</v>
      </c>
      <c r="D23" s="163">
        <v>5.0318138923800433</v>
      </c>
      <c r="E23" s="163">
        <v>47.734830687067003</v>
      </c>
      <c r="F23" s="163">
        <v>-5.6592890851956001</v>
      </c>
      <c r="G23" s="163">
        <v>11.068310603532501</v>
      </c>
      <c r="H23" s="163">
        <v>51.145874481751456</v>
      </c>
      <c r="I23" s="163">
        <v>74.232668329491517</v>
      </c>
      <c r="J23" s="163">
        <v>155.11357383046598</v>
      </c>
      <c r="K23" s="163">
        <v>105.01655895806701</v>
      </c>
      <c r="L23" s="163">
        <v>215.99507673947502</v>
      </c>
      <c r="M23" s="163">
        <v>202.67488061</v>
      </c>
      <c r="N23" s="163">
        <v>144.52970715000001</v>
      </c>
      <c r="O23" s="163">
        <v>298.00110000000001</v>
      </c>
      <c r="P23" s="262">
        <v>297.84587960000005</v>
      </c>
      <c r="Q23" s="30"/>
      <c r="R23" s="30"/>
      <c r="U23" s="21"/>
      <c r="W23" s="88"/>
      <c r="X23" s="91"/>
    </row>
    <row r="24" spans="1:24">
      <c r="A24" s="120" t="s">
        <v>33</v>
      </c>
      <c r="B24" s="176">
        <v>-8.6207729496353398</v>
      </c>
      <c r="C24" s="163">
        <v>-5.8302055733061584</v>
      </c>
      <c r="D24" s="163">
        <v>-0.5838733771117004</v>
      </c>
      <c r="E24" s="163">
        <v>-0.66552978352409986</v>
      </c>
      <c r="F24" s="163">
        <v>1.0828819135907299</v>
      </c>
      <c r="G24" s="163">
        <v>6.4248984710108106</v>
      </c>
      <c r="H24" s="163">
        <v>14.100877298981867</v>
      </c>
      <c r="I24" s="163">
        <v>21.449621988972897</v>
      </c>
      <c r="J24" s="163">
        <v>21.980826524880598</v>
      </c>
      <c r="K24" s="163">
        <v>20.519567695300797</v>
      </c>
      <c r="L24" s="163">
        <v>29.95021907724681</v>
      </c>
      <c r="M24" s="163">
        <v>43.107566970527259</v>
      </c>
      <c r="N24" s="163">
        <v>28.370696210000002</v>
      </c>
      <c r="O24" s="163">
        <v>33.888845000000003</v>
      </c>
      <c r="P24" s="262">
        <v>30.577230140000001</v>
      </c>
      <c r="Q24" s="57"/>
      <c r="R24" s="57"/>
    </row>
    <row r="25" spans="1:24">
      <c r="A25" s="120" t="s">
        <v>34</v>
      </c>
      <c r="B25" s="176">
        <v>-0.65209919439033592</v>
      </c>
      <c r="C25" s="163">
        <v>-0.14812407794791091</v>
      </c>
      <c r="D25" s="163">
        <v>1.1892590798314066E-2</v>
      </c>
      <c r="E25" s="163">
        <v>0.11282031099118725</v>
      </c>
      <c r="F25" s="163">
        <v>-1.3397999011736991E-2</v>
      </c>
      <c r="G25" s="163">
        <v>2.6203505828259185E-2</v>
      </c>
      <c r="H25" s="163">
        <v>0.12108453295900964</v>
      </c>
      <c r="I25" s="163">
        <v>0.17573935985665903</v>
      </c>
      <c r="J25" s="163">
        <v>0.36721610977542812</v>
      </c>
      <c r="K25" s="163">
        <v>0.24861636083978172</v>
      </c>
      <c r="L25" s="163">
        <v>0.51125677991820684</v>
      </c>
      <c r="M25" s="163">
        <v>0.47580906493953101</v>
      </c>
      <c r="N25" s="163">
        <v>0.34206691075220502</v>
      </c>
      <c r="O25" s="163">
        <v>0.70475590064218696</v>
      </c>
      <c r="P25" s="262">
        <v>0.70434395099265401</v>
      </c>
      <c r="Q25" s="30"/>
      <c r="R25" s="30"/>
    </row>
    <row r="26" spans="1:24">
      <c r="A26" s="179"/>
      <c r="B26" s="176"/>
      <c r="C26" s="163"/>
      <c r="D26" s="163"/>
      <c r="E26" s="163"/>
      <c r="F26" s="163"/>
      <c r="G26" s="163"/>
      <c r="H26" s="163"/>
      <c r="I26" s="163"/>
      <c r="J26" s="163"/>
      <c r="K26" s="163"/>
      <c r="L26" s="163"/>
      <c r="M26" s="163"/>
      <c r="N26" s="163"/>
      <c r="O26" s="163"/>
      <c r="P26" s="269"/>
      <c r="Q26" s="65"/>
      <c r="R26" s="65"/>
    </row>
    <row r="27" spans="1:24">
      <c r="A27" s="180" t="s">
        <v>35</v>
      </c>
      <c r="B27" s="173">
        <v>130.03167179313937</v>
      </c>
      <c r="C27" s="174">
        <v>104.08570786873872</v>
      </c>
      <c r="D27" s="174">
        <v>151.61773318847474</v>
      </c>
      <c r="E27" s="174">
        <v>149.94593798474421</v>
      </c>
      <c r="F27" s="174">
        <v>131.50588187360574</v>
      </c>
      <c r="G27" s="174">
        <v>204.85499842954701</v>
      </c>
      <c r="H27" s="174">
        <v>222.82254298552039</v>
      </c>
      <c r="I27" s="174">
        <v>306</v>
      </c>
      <c r="J27" s="174">
        <v>300.97054967559001</v>
      </c>
      <c r="K27" s="174">
        <v>305.18846728977297</v>
      </c>
      <c r="L27" s="174">
        <v>433.88262186304792</v>
      </c>
      <c r="M27" s="174">
        <v>488.32670684999999</v>
      </c>
      <c r="N27" s="174">
        <v>397.85475979</v>
      </c>
      <c r="O27" s="174">
        <v>476.81993199999999</v>
      </c>
      <c r="P27" s="261">
        <v>477.81197104</v>
      </c>
      <c r="Q27" s="60"/>
      <c r="R27" s="60"/>
      <c r="V27" s="26"/>
      <c r="W27" s="26"/>
      <c r="X27" s="58"/>
    </row>
    <row r="28" spans="1:24">
      <c r="A28" s="123"/>
      <c r="B28" s="124"/>
      <c r="C28" s="124"/>
      <c r="D28" s="124"/>
      <c r="E28" s="124"/>
      <c r="F28" s="124"/>
      <c r="G28" s="124"/>
      <c r="H28" s="124"/>
      <c r="I28" s="124"/>
      <c r="J28" s="124"/>
      <c r="K28" s="124"/>
      <c r="L28" s="55"/>
      <c r="M28" s="55"/>
      <c r="N28" s="55"/>
      <c r="O28" s="55"/>
      <c r="P28" s="124"/>
    </row>
    <row r="29" spans="1:24">
      <c r="B29" s="125"/>
      <c r="C29" s="125"/>
      <c r="D29" s="125"/>
      <c r="E29" s="125"/>
      <c r="F29" s="125"/>
      <c r="G29" s="125"/>
      <c r="H29" s="125"/>
      <c r="I29" s="125"/>
      <c r="J29" s="125"/>
      <c r="K29" s="125"/>
      <c r="L29" s="26"/>
      <c r="M29" s="26"/>
      <c r="N29" s="26"/>
      <c r="O29" s="26"/>
      <c r="P29" s="125"/>
      <c r="Q29" s="21"/>
    </row>
    <row r="30" spans="1:24" ht="23.25">
      <c r="A30" s="168" t="s">
        <v>36</v>
      </c>
      <c r="B30" s="9"/>
      <c r="C30" s="9"/>
      <c r="D30" s="9"/>
      <c r="E30" s="9"/>
      <c r="F30" s="9"/>
      <c r="G30" s="9"/>
      <c r="H30" s="9"/>
      <c r="I30" s="9"/>
      <c r="J30" s="126"/>
      <c r="K30" s="1"/>
      <c r="L30" s="1"/>
      <c r="M30" s="1"/>
      <c r="N30" s="1"/>
      <c r="O30" s="1"/>
      <c r="P30" s="9"/>
    </row>
    <row r="31" spans="1:24">
      <c r="A31" s="116"/>
      <c r="B31" s="9"/>
      <c r="C31" s="9"/>
      <c r="D31" s="9"/>
      <c r="E31" s="9"/>
      <c r="F31" s="9"/>
      <c r="G31" s="9"/>
      <c r="H31" s="9"/>
      <c r="I31" s="9"/>
      <c r="J31" s="9"/>
      <c r="K31" s="9"/>
      <c r="L31" s="9"/>
      <c r="M31" s="9"/>
      <c r="N31" s="9"/>
      <c r="O31" s="9"/>
      <c r="P31" s="9"/>
    </row>
    <row r="32" spans="1:24" ht="15.75" thickBot="1">
      <c r="A32" s="232" t="s">
        <v>1</v>
      </c>
      <c r="B32" s="237" t="s">
        <v>2</v>
      </c>
      <c r="C32" s="237" t="s">
        <v>3</v>
      </c>
      <c r="D32" s="237" t="s">
        <v>4</v>
      </c>
      <c r="E32" s="237" t="s">
        <v>5</v>
      </c>
      <c r="F32" s="237" t="s">
        <v>6</v>
      </c>
      <c r="G32" s="237" t="s">
        <v>7</v>
      </c>
      <c r="H32" s="237" t="s">
        <v>8</v>
      </c>
      <c r="I32" s="237" t="s">
        <v>9</v>
      </c>
      <c r="J32" s="237" t="s">
        <v>10</v>
      </c>
      <c r="K32" s="237" t="s">
        <v>11</v>
      </c>
      <c r="L32" s="237" t="s">
        <v>12</v>
      </c>
      <c r="M32" s="237" t="s">
        <v>13</v>
      </c>
      <c r="N32" s="237" t="s">
        <v>14</v>
      </c>
      <c r="O32" s="237" t="s">
        <v>15</v>
      </c>
      <c r="P32" s="264" t="s">
        <v>16</v>
      </c>
      <c r="S32" s="21"/>
      <c r="T32" s="21"/>
    </row>
    <row r="33" spans="1:22">
      <c r="A33" s="116"/>
      <c r="B33" s="9"/>
      <c r="C33" s="9"/>
      <c r="D33" s="9"/>
      <c r="E33" s="9"/>
      <c r="F33" s="9"/>
      <c r="G33" s="9"/>
      <c r="H33" s="9"/>
      <c r="I33" s="9"/>
      <c r="J33" s="9"/>
      <c r="K33" s="9"/>
      <c r="L33" s="9"/>
      <c r="M33" s="9"/>
      <c r="N33" s="9"/>
      <c r="O33" s="9"/>
      <c r="P33" s="270"/>
      <c r="V33" s="21"/>
    </row>
    <row r="34" spans="1:22">
      <c r="A34" s="123" t="s">
        <v>37</v>
      </c>
      <c r="B34" s="65"/>
      <c r="C34" s="65"/>
      <c r="D34" s="65"/>
      <c r="E34" s="65"/>
      <c r="F34" s="65"/>
      <c r="G34" s="65"/>
      <c r="H34" s="65"/>
      <c r="I34" s="65"/>
      <c r="J34" s="65"/>
      <c r="K34" s="65"/>
      <c r="L34" s="65"/>
      <c r="M34" s="65"/>
      <c r="N34" s="65"/>
      <c r="O34" s="65"/>
      <c r="P34" s="270"/>
    </row>
    <row r="35" spans="1:22">
      <c r="A35" s="117" t="s">
        <v>38</v>
      </c>
      <c r="B35" s="27"/>
      <c r="C35" s="26"/>
      <c r="D35" s="26"/>
      <c r="E35" s="26"/>
      <c r="F35" s="26"/>
      <c r="G35" s="26"/>
      <c r="H35" s="26"/>
      <c r="I35" s="26"/>
      <c r="J35" s="26"/>
      <c r="K35" s="26"/>
      <c r="L35" s="26"/>
      <c r="M35" s="26"/>
      <c r="N35" s="26"/>
      <c r="O35" s="26"/>
      <c r="P35" s="270"/>
      <c r="Q35" s="135"/>
      <c r="R35" s="135"/>
      <c r="T35" s="21"/>
    </row>
    <row r="36" spans="1:22">
      <c r="A36" s="120" t="s">
        <v>39</v>
      </c>
      <c r="B36" s="176">
        <v>76.663224930621794</v>
      </c>
      <c r="C36" s="163">
        <v>84.989112320711712</v>
      </c>
      <c r="D36" s="163">
        <v>87.400953926197303</v>
      </c>
      <c r="E36" s="163">
        <v>87.460764940088069</v>
      </c>
      <c r="F36" s="163">
        <v>87.233527322596302</v>
      </c>
      <c r="G36" s="163">
        <v>86.747143186861891</v>
      </c>
      <c r="H36" s="163">
        <v>85.9187871106393</v>
      </c>
      <c r="I36" s="163">
        <v>70.698773760370301</v>
      </c>
      <c r="J36" s="163">
        <v>72.011154991362204</v>
      </c>
      <c r="K36" s="163">
        <v>65.476588032817801</v>
      </c>
      <c r="L36" s="163">
        <v>62.056455664037401</v>
      </c>
      <c r="M36" s="163">
        <v>58.880108432756408</v>
      </c>
      <c r="N36" s="163">
        <v>64.541460979999997</v>
      </c>
      <c r="O36" s="163">
        <v>63.875367600000004</v>
      </c>
      <c r="P36" s="262">
        <v>64.488274380000007</v>
      </c>
      <c r="Q36" s="59"/>
      <c r="R36" s="59"/>
      <c r="V36" s="21"/>
    </row>
    <row r="37" spans="1:22">
      <c r="A37" s="120" t="s">
        <v>40</v>
      </c>
      <c r="B37" s="176">
        <v>602.17584730252975</v>
      </c>
      <c r="C37" s="163">
        <v>592.65964054797905</v>
      </c>
      <c r="D37" s="163">
        <v>581.94865610036936</v>
      </c>
      <c r="E37" s="163">
        <v>570.79549503033979</v>
      </c>
      <c r="F37" s="163">
        <v>560.91205269526631</v>
      </c>
      <c r="G37" s="163">
        <v>551.55164548786036</v>
      </c>
      <c r="H37" s="163">
        <v>541.78722697806984</v>
      </c>
      <c r="I37" s="163">
        <v>455.17680722550352</v>
      </c>
      <c r="J37" s="163">
        <v>445.6834381324108</v>
      </c>
      <c r="K37" s="163">
        <v>436.90877449828724</v>
      </c>
      <c r="L37" s="163">
        <v>428.60946711216803</v>
      </c>
      <c r="M37" s="163">
        <v>395.12859686650563</v>
      </c>
      <c r="N37" s="163">
        <v>386.41870181000002</v>
      </c>
      <c r="O37" s="163">
        <v>378.64955649000001</v>
      </c>
      <c r="P37" s="262">
        <v>372.01638254</v>
      </c>
      <c r="Q37" s="59"/>
      <c r="R37" s="59"/>
      <c r="T37" s="21"/>
      <c r="V37" s="21"/>
    </row>
    <row r="38" spans="1:22">
      <c r="A38" s="120" t="s">
        <v>41</v>
      </c>
      <c r="B38" s="176">
        <v>4258.1682752674205</v>
      </c>
      <c r="C38" s="163">
        <v>4213.4916561966402</v>
      </c>
      <c r="D38" s="163">
        <v>4213.1411842431298</v>
      </c>
      <c r="E38" s="163">
        <v>4174.7040243389429</v>
      </c>
      <c r="F38" s="163">
        <v>4118.6312838457889</v>
      </c>
      <c r="G38" s="163">
        <v>4091.4161575125986</v>
      </c>
      <c r="H38" s="163">
        <v>4050.7394334788301</v>
      </c>
      <c r="I38" s="163">
        <v>4032.9979684977634</v>
      </c>
      <c r="J38" s="163">
        <v>3981.7435651722994</v>
      </c>
      <c r="K38" s="163">
        <v>3928.6661651426948</v>
      </c>
      <c r="L38" s="163">
        <v>3917.1375130917845</v>
      </c>
      <c r="M38" s="163">
        <v>3942.5020993686394</v>
      </c>
      <c r="N38" s="163">
        <v>3897.3080344499999</v>
      </c>
      <c r="O38" s="163">
        <v>3851.6265740399999</v>
      </c>
      <c r="P38" s="262">
        <v>3828.4241469099998</v>
      </c>
      <c r="Q38" s="59"/>
      <c r="R38" s="59"/>
      <c r="V38" s="21"/>
    </row>
    <row r="39" spans="1:22">
      <c r="A39" s="120" t="s">
        <v>42</v>
      </c>
      <c r="B39" s="176">
        <v>1397.8317247325799</v>
      </c>
      <c r="C39" s="163">
        <v>1386.5083438033598</v>
      </c>
      <c r="D39" s="163">
        <v>1372.8588157568702</v>
      </c>
      <c r="E39" s="163">
        <v>1364.5836825336125</v>
      </c>
      <c r="F39" s="163">
        <v>1422.3932811896709</v>
      </c>
      <c r="G39" s="163">
        <v>1442.9195389624645</v>
      </c>
      <c r="H39" s="163">
        <v>1417.2892876163619</v>
      </c>
      <c r="I39" s="163">
        <v>1507.2797504894725</v>
      </c>
      <c r="J39" s="163">
        <v>1529.8941057569616</v>
      </c>
      <c r="K39" s="163">
        <v>1580.062858330245</v>
      </c>
      <c r="L39" s="163">
        <v>1545.4959838853672</v>
      </c>
      <c r="M39" s="163">
        <v>1599.303490613167</v>
      </c>
      <c r="N39" s="163">
        <v>1551.52707745</v>
      </c>
      <c r="O39" s="163">
        <v>1513.37346742</v>
      </c>
      <c r="P39" s="262">
        <v>1470.00488969</v>
      </c>
      <c r="Q39" s="59"/>
      <c r="R39" s="59"/>
      <c r="V39" s="21"/>
    </row>
    <row r="40" spans="1:22">
      <c r="A40" s="120" t="s">
        <v>43</v>
      </c>
      <c r="B40" s="176">
        <v>141.83604633779356</v>
      </c>
      <c r="C40" s="163">
        <v>171.58894217139965</v>
      </c>
      <c r="D40" s="163">
        <v>176.59755447192674</v>
      </c>
      <c r="E40" s="163">
        <v>193.93251670203094</v>
      </c>
      <c r="F40" s="163">
        <v>188.46929296323671</v>
      </c>
      <c r="G40" s="163">
        <v>187.77989486163662</v>
      </c>
      <c r="H40" s="163">
        <v>189.50956791818516</v>
      </c>
      <c r="I40" s="163">
        <v>249.18619780785045</v>
      </c>
      <c r="J40" s="163">
        <v>260.80082980750717</v>
      </c>
      <c r="K40" s="163">
        <v>269.68738810013997</v>
      </c>
      <c r="L40" s="163">
        <v>308.442187873276</v>
      </c>
      <c r="M40" s="163">
        <v>246.560779</v>
      </c>
      <c r="N40" s="163">
        <v>229.75126643000002</v>
      </c>
      <c r="O40" s="163">
        <v>276.38436669999999</v>
      </c>
      <c r="P40" s="262">
        <v>336.11022123000004</v>
      </c>
      <c r="Q40" s="59"/>
      <c r="R40" s="59"/>
      <c r="V40" s="21"/>
    </row>
    <row r="41" spans="1:22">
      <c r="A41" s="122" t="s">
        <v>44</v>
      </c>
      <c r="B41" s="173">
        <v>6476.1194558212428</v>
      </c>
      <c r="C41" s="174">
        <v>6449.6869646081859</v>
      </c>
      <c r="D41" s="174">
        <v>6431.5091563056003</v>
      </c>
      <c r="E41" s="174">
        <v>6391.4764835450096</v>
      </c>
      <c r="F41" s="174">
        <v>6377.6394380165593</v>
      </c>
      <c r="G41" s="174">
        <v>6360.4143800114216</v>
      </c>
      <c r="H41" s="174">
        <v>6285.2443031020866</v>
      </c>
      <c r="I41" s="174">
        <v>6315.3394977809603</v>
      </c>
      <c r="J41" s="174">
        <v>6290.1330938605415</v>
      </c>
      <c r="K41" s="174">
        <v>6280.8017741041849</v>
      </c>
      <c r="L41" s="174">
        <v>6261.7416076266327</v>
      </c>
      <c r="M41" s="174">
        <v>6242.3750742810689</v>
      </c>
      <c r="N41" s="174">
        <v>6129.5465411300002</v>
      </c>
      <c r="O41" s="174">
        <v>6083.9093322500003</v>
      </c>
      <c r="P41" s="261">
        <v>6071.0439147500001</v>
      </c>
      <c r="Q41" s="136"/>
      <c r="R41" s="136"/>
      <c r="U41" s="21"/>
      <c r="V41" s="21"/>
    </row>
    <row r="42" spans="1:22">
      <c r="A42" s="3"/>
      <c r="B42" s="176"/>
      <c r="C42" s="163"/>
      <c r="D42" s="163"/>
      <c r="E42" s="163"/>
      <c r="F42" s="163"/>
      <c r="G42" s="163"/>
      <c r="H42" s="163"/>
      <c r="I42" s="163"/>
      <c r="J42" s="163"/>
      <c r="K42" s="163"/>
      <c r="L42" s="163"/>
      <c r="M42" s="163"/>
      <c r="N42" s="163"/>
      <c r="O42" s="163"/>
      <c r="P42" s="262"/>
      <c r="V42" s="21"/>
    </row>
    <row r="43" spans="1:22">
      <c r="A43" s="117" t="s">
        <v>45</v>
      </c>
      <c r="B43" s="176"/>
      <c r="C43" s="163"/>
      <c r="D43" s="163"/>
      <c r="E43" s="163"/>
      <c r="F43" s="163"/>
      <c r="G43" s="163"/>
      <c r="H43" s="163"/>
      <c r="I43" s="163"/>
      <c r="J43" s="163"/>
      <c r="K43" s="163"/>
      <c r="L43" s="163"/>
      <c r="M43" s="163"/>
      <c r="N43" s="163"/>
      <c r="O43" s="163"/>
      <c r="P43" s="262"/>
      <c r="V43" s="21"/>
    </row>
    <row r="44" spans="1:22">
      <c r="A44" s="120" t="s">
        <v>46</v>
      </c>
      <c r="B44" s="176">
        <v>109.331262658982</v>
      </c>
      <c r="C44" s="163">
        <v>33.415431971769493</v>
      </c>
      <c r="D44" s="163">
        <v>49.413816953422504</v>
      </c>
      <c r="E44" s="163">
        <v>79.300650337214307</v>
      </c>
      <c r="F44" s="163">
        <v>84.49242571023801</v>
      </c>
      <c r="G44" s="163">
        <v>94.534651361223595</v>
      </c>
      <c r="H44" s="163">
        <v>102.86733358910719</v>
      </c>
      <c r="I44" s="163">
        <v>146.76820687003197</v>
      </c>
      <c r="J44" s="163">
        <v>140.82903548970398</v>
      </c>
      <c r="K44" s="163">
        <v>151.235971994555</v>
      </c>
      <c r="L44" s="163">
        <v>166.83138536102598</v>
      </c>
      <c r="M44" s="163">
        <v>139.384160997626</v>
      </c>
      <c r="N44" s="163">
        <v>130.44137429</v>
      </c>
      <c r="O44" s="163">
        <v>120.31134319</v>
      </c>
      <c r="P44" s="262">
        <v>131.4050283</v>
      </c>
      <c r="Q44" s="59"/>
      <c r="R44" s="59"/>
      <c r="V44" s="21"/>
    </row>
    <row r="45" spans="1:22">
      <c r="A45" s="120" t="s">
        <v>47</v>
      </c>
      <c r="B45" s="176">
        <v>368.45372837220384</v>
      </c>
      <c r="C45" s="163">
        <v>280.15962796115605</v>
      </c>
      <c r="D45" s="163">
        <v>314.2932651642181</v>
      </c>
      <c r="E45" s="163">
        <v>363.42999948206682</v>
      </c>
      <c r="F45" s="163">
        <v>389.65082596821031</v>
      </c>
      <c r="G45" s="163">
        <v>427.8125081965847</v>
      </c>
      <c r="H45" s="163">
        <v>384.99860249258199</v>
      </c>
      <c r="I45" s="163">
        <v>456.93862108515719</v>
      </c>
      <c r="J45" s="163">
        <v>524.30821945837954</v>
      </c>
      <c r="K45" s="163">
        <v>570.1652389425019</v>
      </c>
      <c r="L45" s="163">
        <v>625.88150131375846</v>
      </c>
      <c r="M45" s="163">
        <v>605.16299594746351</v>
      </c>
      <c r="N45" s="163">
        <v>588.5833858200001</v>
      </c>
      <c r="O45" s="163">
        <v>606.44134149000001</v>
      </c>
      <c r="P45" s="262">
        <v>576.21737559000007</v>
      </c>
      <c r="Q45" s="59"/>
      <c r="R45" s="59"/>
      <c r="V45" s="21"/>
    </row>
    <row r="46" spans="1:22">
      <c r="A46" s="120" t="s">
        <v>48</v>
      </c>
      <c r="B46" s="176">
        <v>170.87756435409713</v>
      </c>
      <c r="C46" s="163">
        <v>131.60758651438897</v>
      </c>
      <c r="D46" s="163">
        <v>136.94344989765926</v>
      </c>
      <c r="E46" s="163">
        <v>135.23824872819546</v>
      </c>
      <c r="F46" s="163">
        <v>159.07329395441607</v>
      </c>
      <c r="G46" s="163">
        <v>153.06335499826042</v>
      </c>
      <c r="H46" s="163">
        <v>147.30813792224066</v>
      </c>
      <c r="I46" s="163">
        <v>143.82824541831889</v>
      </c>
      <c r="J46" s="163">
        <v>202.31863344153584</v>
      </c>
      <c r="K46" s="163">
        <v>227.28165475815968</v>
      </c>
      <c r="L46" s="163">
        <v>275.51834196667249</v>
      </c>
      <c r="M46" s="163">
        <v>191.16766051715987</v>
      </c>
      <c r="N46" s="163">
        <v>278.98139055000001</v>
      </c>
      <c r="O46" s="163">
        <v>219.25503598</v>
      </c>
      <c r="P46" s="262">
        <v>261.57189578999999</v>
      </c>
      <c r="Q46" s="59"/>
      <c r="R46" s="59"/>
      <c r="V46" s="21"/>
    </row>
    <row r="47" spans="1:22">
      <c r="A47" s="120" t="s">
        <v>49</v>
      </c>
      <c r="B47" s="176">
        <v>450.97177046720867</v>
      </c>
      <c r="C47" s="163">
        <v>538.58677827843951</v>
      </c>
      <c r="D47" s="163">
        <v>600.32599249541363</v>
      </c>
      <c r="E47" s="163">
        <v>654.22627671332111</v>
      </c>
      <c r="F47" s="163">
        <v>598.7294290369698</v>
      </c>
      <c r="G47" s="163">
        <v>565.86654563837044</v>
      </c>
      <c r="H47" s="163">
        <v>586.54805928304404</v>
      </c>
      <c r="I47" s="163">
        <v>710.41201621101095</v>
      </c>
      <c r="J47" s="163">
        <v>759.08907992144998</v>
      </c>
      <c r="K47" s="163">
        <v>821.40188851991854</v>
      </c>
      <c r="L47" s="163">
        <v>1062.9156621595012</v>
      </c>
      <c r="M47" s="163">
        <v>1215.5171167996489</v>
      </c>
      <c r="N47" s="163">
        <v>1438.60727733</v>
      </c>
      <c r="O47" s="163">
        <v>1345.77669681</v>
      </c>
      <c r="P47" s="262">
        <v>1577.4416983800002</v>
      </c>
      <c r="Q47" s="59"/>
      <c r="R47" s="59"/>
      <c r="V47" s="21"/>
    </row>
    <row r="48" spans="1:22">
      <c r="A48" s="120" t="s">
        <v>50</v>
      </c>
      <c r="B48" s="176">
        <v>10.528495999999999</v>
      </c>
      <c r="C48" s="163">
        <v>7.217975</v>
      </c>
      <c r="D48" s="163">
        <v>4.8282690000000006</v>
      </c>
      <c r="E48" s="163">
        <v>4.8282690000000006</v>
      </c>
      <c r="F48" s="163">
        <v>2.31697</v>
      </c>
      <c r="G48" s="163">
        <v>0</v>
      </c>
      <c r="H48" s="163">
        <v>0</v>
      </c>
      <c r="I48" s="163">
        <v>21.185024000000002</v>
      </c>
      <c r="J48" s="163">
        <v>12.670567999999999</v>
      </c>
      <c r="K48" s="181" t="s">
        <v>51</v>
      </c>
      <c r="L48" s="163">
        <v>0</v>
      </c>
      <c r="M48" s="163">
        <v>0</v>
      </c>
      <c r="N48" s="163">
        <v>0</v>
      </c>
      <c r="O48" s="163">
        <v>0</v>
      </c>
      <c r="P48" s="262">
        <v>0</v>
      </c>
      <c r="Q48" s="137"/>
      <c r="R48" s="59"/>
      <c r="V48" s="21"/>
    </row>
    <row r="49" spans="1:22">
      <c r="A49" s="122" t="s">
        <v>52</v>
      </c>
      <c r="B49" s="173">
        <v>1110.1628218524916</v>
      </c>
      <c r="C49" s="174">
        <v>990.98739972575413</v>
      </c>
      <c r="D49" s="174">
        <v>1105.8047935107136</v>
      </c>
      <c r="E49" s="174">
        <v>1237.0234442607978</v>
      </c>
      <c r="F49" s="174">
        <v>1234.2629446698343</v>
      </c>
      <c r="G49" s="174">
        <v>1241.2770601944389</v>
      </c>
      <c r="H49" s="174">
        <v>1221.722133286974</v>
      </c>
      <c r="I49" s="174">
        <v>1479.1321135845192</v>
      </c>
      <c r="J49" s="174">
        <v>1639.2155363110692</v>
      </c>
      <c r="K49" s="174">
        <v>1770.084754215135</v>
      </c>
      <c r="L49" s="174">
        <v>2131.1468908009583</v>
      </c>
      <c r="M49" s="174">
        <v>2151.2319342618985</v>
      </c>
      <c r="N49" s="174">
        <v>2436.6134279899998</v>
      </c>
      <c r="O49" s="174">
        <v>2291.7844174800002</v>
      </c>
      <c r="P49" s="261">
        <v>2546.63599806</v>
      </c>
      <c r="Q49" s="136"/>
      <c r="R49" s="136"/>
      <c r="V49" s="21"/>
    </row>
    <row r="50" spans="1:22">
      <c r="A50" s="122" t="s">
        <v>53</v>
      </c>
      <c r="B50" s="173">
        <v>7586.2822776737339</v>
      </c>
      <c r="C50" s="174">
        <v>7440.6743643339396</v>
      </c>
      <c r="D50" s="174">
        <v>7537.3139498163137</v>
      </c>
      <c r="E50" s="174">
        <v>7628.4999278058103</v>
      </c>
      <c r="F50" s="174">
        <v>7611.902382686394</v>
      </c>
      <c r="G50" s="174">
        <v>7601.691440205861</v>
      </c>
      <c r="H50" s="174">
        <v>7506.9664363890606</v>
      </c>
      <c r="I50" s="174">
        <v>7794.4716113654795</v>
      </c>
      <c r="J50" s="174">
        <v>7929.3486301716111</v>
      </c>
      <c r="K50" s="174">
        <v>8050.88652831932</v>
      </c>
      <c r="L50" s="174">
        <v>8392.8884984275901</v>
      </c>
      <c r="M50" s="174">
        <v>8393.6070089999994</v>
      </c>
      <c r="N50" s="174">
        <v>8566.159969119999</v>
      </c>
      <c r="O50" s="174">
        <v>8375.6937497299987</v>
      </c>
      <c r="P50" s="261">
        <v>8617.6799128099992</v>
      </c>
      <c r="Q50" s="136"/>
      <c r="R50" s="136"/>
      <c r="V50" s="21"/>
    </row>
    <row r="51" spans="1:22">
      <c r="A51" s="3"/>
      <c r="B51" s="182"/>
      <c r="C51" s="182"/>
      <c r="D51" s="182"/>
      <c r="E51" s="182"/>
      <c r="F51" s="182"/>
      <c r="G51" s="182"/>
      <c r="H51" s="182"/>
      <c r="I51" s="182"/>
      <c r="J51" s="182"/>
      <c r="K51" s="183"/>
      <c r="L51" s="182"/>
      <c r="M51" s="182"/>
      <c r="N51" s="182"/>
      <c r="O51" s="182"/>
      <c r="P51" s="271"/>
      <c r="V51" s="21"/>
    </row>
    <row r="52" spans="1:22">
      <c r="A52" s="123" t="s">
        <v>54</v>
      </c>
      <c r="B52" s="176"/>
      <c r="C52" s="163"/>
      <c r="D52" s="163"/>
      <c r="E52" s="163"/>
      <c r="F52" s="163"/>
      <c r="G52" s="163"/>
      <c r="H52" s="163"/>
      <c r="I52" s="163"/>
      <c r="J52" s="163"/>
      <c r="K52" s="163"/>
      <c r="L52" s="163"/>
      <c r="M52" s="163"/>
      <c r="N52" s="163"/>
      <c r="O52" s="163"/>
      <c r="P52" s="262"/>
      <c r="V52" s="21"/>
    </row>
    <row r="53" spans="1:22">
      <c r="A53" s="117" t="s">
        <v>55</v>
      </c>
      <c r="B53" s="176"/>
      <c r="C53" s="163"/>
      <c r="D53" s="163"/>
      <c r="E53" s="163"/>
      <c r="F53" s="163"/>
      <c r="G53" s="163"/>
      <c r="H53" s="163"/>
      <c r="I53" s="163"/>
      <c r="J53" s="163"/>
      <c r="K53" s="163"/>
      <c r="L53" s="163"/>
      <c r="M53" s="163"/>
      <c r="N53" s="163"/>
      <c r="O53" s="163"/>
      <c r="P53" s="262"/>
      <c r="V53" s="21"/>
    </row>
    <row r="54" spans="1:22">
      <c r="A54" s="120" t="s">
        <v>56</v>
      </c>
      <c r="B54" s="176">
        <v>28.003543999997298</v>
      </c>
      <c r="C54" s="163">
        <v>28.003544000000101</v>
      </c>
      <c r="D54" s="163">
        <v>28.006813999999601</v>
      </c>
      <c r="E54" s="163">
        <v>28.0068139999991</v>
      </c>
      <c r="F54" s="163">
        <v>28.006813999999402</v>
      </c>
      <c r="G54" s="163">
        <v>28.006813999998801</v>
      </c>
      <c r="H54" s="163">
        <v>28.006813999999299</v>
      </c>
      <c r="I54" s="163">
        <v>28.007210999999202</v>
      </c>
      <c r="J54" s="163">
        <v>28.007210999999099</v>
      </c>
      <c r="K54" s="163">
        <v>28.007210999999501</v>
      </c>
      <c r="L54" s="163">
        <v>28.014632999997602</v>
      </c>
      <c r="M54" s="163">
        <v>28.01482262</v>
      </c>
      <c r="N54" s="163">
        <v>28.01482262</v>
      </c>
      <c r="O54" s="163">
        <v>28.047075620000001</v>
      </c>
      <c r="P54" s="262">
        <v>28.02485755</v>
      </c>
      <c r="Q54" s="59"/>
      <c r="R54" s="59"/>
      <c r="V54" s="21"/>
    </row>
    <row r="55" spans="1:22">
      <c r="A55" s="120" t="s">
        <v>57</v>
      </c>
      <c r="B55" s="176">
        <v>2365.5272639550253</v>
      </c>
      <c r="C55" s="163">
        <v>2305.5832066410944</v>
      </c>
      <c r="D55" s="163">
        <v>2310.2481809222559</v>
      </c>
      <c r="E55" s="163">
        <v>2362.9017594576098</v>
      </c>
      <c r="F55" s="163">
        <v>2353.9552364721903</v>
      </c>
      <c r="G55" s="163">
        <v>2367.4455900772209</v>
      </c>
      <c r="H55" s="163">
        <v>2415.3440544479595</v>
      </c>
      <c r="I55" s="163">
        <v>2510.849078809169</v>
      </c>
      <c r="J55" s="163">
        <v>2668.2646648502409</v>
      </c>
      <c r="K55" s="163">
        <v>2700.830794272089</v>
      </c>
      <c r="L55" s="163">
        <v>2908.6665653635855</v>
      </c>
      <c r="M55" s="163">
        <v>3125.061361</v>
      </c>
      <c r="N55" s="163">
        <v>3276.6041991399998</v>
      </c>
      <c r="O55" s="163">
        <v>3215.8880603600001</v>
      </c>
      <c r="P55" s="262">
        <v>3507.2437765599998</v>
      </c>
      <c r="Q55" s="59"/>
      <c r="R55" s="59"/>
      <c r="V55" s="21"/>
    </row>
    <row r="56" spans="1:22">
      <c r="A56" s="122" t="s">
        <v>58</v>
      </c>
      <c r="B56" s="173">
        <v>2393.5308079550227</v>
      </c>
      <c r="C56" s="174">
        <v>2333.5867506410946</v>
      </c>
      <c r="D56" s="174">
        <v>2338.2549949222553</v>
      </c>
      <c r="E56" s="174">
        <v>2390.9085734576101</v>
      </c>
      <c r="F56" s="174">
        <v>2381.9620504721897</v>
      </c>
      <c r="G56" s="174">
        <v>2395.4524040772199</v>
      </c>
      <c r="H56" s="174">
        <v>2443.3508684479589</v>
      </c>
      <c r="I56" s="174">
        <v>2538.8562898091682</v>
      </c>
      <c r="J56" s="174">
        <v>2696.2718758502401</v>
      </c>
      <c r="K56" s="174">
        <v>2728.8380052720886</v>
      </c>
      <c r="L56" s="174">
        <v>2936.681198363583</v>
      </c>
      <c r="M56" s="174">
        <v>3153.076184</v>
      </c>
      <c r="N56" s="174">
        <v>3304.6190217600001</v>
      </c>
      <c r="O56" s="174">
        <v>3243.9351359799998</v>
      </c>
      <c r="P56" s="261">
        <v>3535.2686341100002</v>
      </c>
      <c r="Q56" s="59"/>
      <c r="R56" s="59"/>
      <c r="V56" s="21"/>
    </row>
    <row r="57" spans="1:22">
      <c r="A57" s="127" t="s">
        <v>33</v>
      </c>
      <c r="B57" s="176">
        <v>233.27041022899499</v>
      </c>
      <c r="C57" s="163">
        <v>227.193992885537</v>
      </c>
      <c r="D57" s="163">
        <v>226.23834174919398</v>
      </c>
      <c r="E57" s="163">
        <v>224.4540825462</v>
      </c>
      <c r="F57" s="163">
        <v>223.347892359632</v>
      </c>
      <c r="G57" s="163">
        <v>228.359068074596</v>
      </c>
      <c r="H57" s="163">
        <v>239.87435792740899</v>
      </c>
      <c r="I57" s="163">
        <v>265.50173481637199</v>
      </c>
      <c r="J57" s="163">
        <v>269.167238825889</v>
      </c>
      <c r="K57" s="163">
        <v>287.62952921075697</v>
      </c>
      <c r="L57" s="163">
        <v>315.74601145555499</v>
      </c>
      <c r="M57" s="163">
        <v>355.08537100000001</v>
      </c>
      <c r="N57" s="163">
        <v>325.93380126</v>
      </c>
      <c r="O57" s="163">
        <v>358.00436986</v>
      </c>
      <c r="P57" s="262">
        <v>386.98577201999996</v>
      </c>
      <c r="Q57" s="59"/>
      <c r="R57" s="59"/>
      <c r="T57" s="138"/>
      <c r="V57" s="21"/>
    </row>
    <row r="58" spans="1:22">
      <c r="A58" s="122" t="s">
        <v>59</v>
      </c>
      <c r="B58" s="173">
        <v>2626.8012181840177</v>
      </c>
      <c r="C58" s="174">
        <v>2560.7807435266313</v>
      </c>
      <c r="D58" s="174">
        <v>2564.4933366714495</v>
      </c>
      <c r="E58" s="174">
        <v>2615.3626560038101</v>
      </c>
      <c r="F58" s="174">
        <v>2605.3099428318219</v>
      </c>
      <c r="G58" s="174">
        <v>2623.8114721518159</v>
      </c>
      <c r="H58" s="174">
        <v>2683.225226375368</v>
      </c>
      <c r="I58" s="174">
        <v>2804.3580246255401</v>
      </c>
      <c r="J58" s="174">
        <v>2965.4391146761291</v>
      </c>
      <c r="K58" s="174">
        <v>3016.4675344828456</v>
      </c>
      <c r="L58" s="174">
        <v>3252.4272098191382</v>
      </c>
      <c r="M58" s="174">
        <v>3508.1615550000001</v>
      </c>
      <c r="N58" s="174">
        <v>3630.5528230100003</v>
      </c>
      <c r="O58" s="174">
        <v>3601.9395058499999</v>
      </c>
      <c r="P58" s="261">
        <v>3922.25440613</v>
      </c>
      <c r="Q58" s="136"/>
      <c r="R58" s="136"/>
      <c r="T58" s="21"/>
      <c r="V58" s="21"/>
    </row>
    <row r="59" spans="1:22">
      <c r="A59" s="3"/>
      <c r="B59" s="176"/>
      <c r="C59" s="163"/>
      <c r="D59" s="163"/>
      <c r="E59" s="163"/>
      <c r="F59" s="163"/>
      <c r="G59" s="163"/>
      <c r="H59" s="163"/>
      <c r="I59" s="163"/>
      <c r="J59" s="163"/>
      <c r="K59" s="163"/>
      <c r="L59" s="163"/>
      <c r="M59" s="163"/>
      <c r="N59" s="163"/>
      <c r="O59" s="163"/>
      <c r="P59" s="262"/>
      <c r="Q59" s="59"/>
      <c r="R59" s="59"/>
      <c r="V59" s="21"/>
    </row>
    <row r="60" spans="1:22">
      <c r="A60" s="117" t="s">
        <v>60</v>
      </c>
      <c r="B60" s="176"/>
      <c r="C60" s="163"/>
      <c r="D60" s="163"/>
      <c r="E60" s="163"/>
      <c r="F60" s="163"/>
      <c r="G60" s="163"/>
      <c r="H60" s="163"/>
      <c r="I60" s="163"/>
      <c r="J60" s="163"/>
      <c r="K60" s="163"/>
      <c r="L60" s="163"/>
      <c r="M60" s="163"/>
      <c r="N60" s="163"/>
      <c r="O60" s="163"/>
      <c r="P60" s="262"/>
      <c r="Q60" s="59"/>
      <c r="R60" s="59"/>
      <c r="T60" s="21"/>
      <c r="V60" s="21"/>
    </row>
    <row r="61" spans="1:22">
      <c r="A61" s="120" t="s">
        <v>61</v>
      </c>
      <c r="B61" s="176">
        <v>57.016785189164899</v>
      </c>
      <c r="C61" s="163">
        <v>59.855341317504198</v>
      </c>
      <c r="D61" s="163">
        <v>66.865340468690292</v>
      </c>
      <c r="E61" s="163">
        <v>67.968947815728399</v>
      </c>
      <c r="F61" s="163">
        <v>71.981609884510888</v>
      </c>
      <c r="G61" s="163">
        <v>72.345426566710401</v>
      </c>
      <c r="H61" s="163">
        <v>66.184658930468601</v>
      </c>
      <c r="I61" s="163">
        <v>54.915016743547604</v>
      </c>
      <c r="J61" s="163">
        <v>55.3813093274537</v>
      </c>
      <c r="K61" s="163">
        <v>49.6286892095628</v>
      </c>
      <c r="L61" s="163">
        <v>46.286812575709803</v>
      </c>
      <c r="M61" s="163">
        <v>39.597651742096161</v>
      </c>
      <c r="N61" s="163">
        <v>37.855362960000001</v>
      </c>
      <c r="O61" s="163">
        <v>36.509740350000001</v>
      </c>
      <c r="P61" s="262">
        <v>37.226336700000004</v>
      </c>
      <c r="Q61" s="59"/>
      <c r="R61" s="59"/>
      <c r="V61" s="21"/>
    </row>
    <row r="62" spans="1:22">
      <c r="A62" s="120" t="s">
        <v>62</v>
      </c>
      <c r="B62" s="176">
        <v>92.172651584932495</v>
      </c>
      <c r="C62" s="163">
        <v>91.414424527319397</v>
      </c>
      <c r="D62" s="163">
        <v>88.539527535663908</v>
      </c>
      <c r="E62" s="163">
        <v>84.449682274798107</v>
      </c>
      <c r="F62" s="163">
        <v>81.647798067090591</v>
      </c>
      <c r="G62" s="163">
        <v>78.830451722692999</v>
      </c>
      <c r="H62" s="163">
        <v>76.305436875092511</v>
      </c>
      <c r="I62" s="163">
        <v>81.554880028248903</v>
      </c>
      <c r="J62" s="163">
        <v>80.040175550038001</v>
      </c>
      <c r="K62" s="163">
        <v>76.546858179070398</v>
      </c>
      <c r="L62" s="163">
        <v>71.440094854667791</v>
      </c>
      <c r="M62" s="163">
        <v>70.584037778252949</v>
      </c>
      <c r="N62" s="163">
        <v>74.13559386</v>
      </c>
      <c r="O62" s="163">
        <v>71.255614399999999</v>
      </c>
      <c r="P62" s="262">
        <v>69.272888730000005</v>
      </c>
      <c r="Q62" s="59"/>
      <c r="R62" s="59"/>
      <c r="T62" s="138"/>
      <c r="V62" s="21"/>
    </row>
    <row r="63" spans="1:22" ht="17.25">
      <c r="A63" s="120" t="s">
        <v>63</v>
      </c>
      <c r="B63" s="176">
        <v>2283.6594282166652</v>
      </c>
      <c r="C63" s="163">
        <v>2225.0930532120169</v>
      </c>
      <c r="D63" s="163">
        <v>2255.7032526768339</v>
      </c>
      <c r="E63" s="163">
        <v>2353.0888128360425</v>
      </c>
      <c r="F63" s="163">
        <v>2375.6896015999882</v>
      </c>
      <c r="G63" s="163">
        <v>2212.7799479885857</v>
      </c>
      <c r="H63" s="163">
        <v>2265.0081166895416</v>
      </c>
      <c r="I63" s="163">
        <v>2158.1070937962941</v>
      </c>
      <c r="J63" s="163">
        <v>2097.9421344665693</v>
      </c>
      <c r="K63" s="163">
        <v>1456.2322363885157</v>
      </c>
      <c r="L63" s="163">
        <v>1956.7659872152769</v>
      </c>
      <c r="M63" s="163">
        <v>2200.0833464516286</v>
      </c>
      <c r="N63" s="163">
        <v>2071.9350302799999</v>
      </c>
      <c r="O63" s="163">
        <v>1766.3074042000001</v>
      </c>
      <c r="P63" s="262">
        <v>1929.3810027699999</v>
      </c>
      <c r="Q63" s="59"/>
      <c r="R63" s="59"/>
      <c r="T63" s="21"/>
      <c r="V63" s="21"/>
    </row>
    <row r="64" spans="1:22" ht="17.25">
      <c r="A64" s="120" t="s">
        <v>64</v>
      </c>
      <c r="B64" s="176">
        <v>1226.3405717833346</v>
      </c>
      <c r="C64" s="163">
        <v>1200.9069467879829</v>
      </c>
      <c r="D64" s="163">
        <v>1212.2967473231661</v>
      </c>
      <c r="E64" s="163">
        <v>1176.3264839003598</v>
      </c>
      <c r="F64" s="163">
        <v>1224.5303607306012</v>
      </c>
      <c r="G64" s="163">
        <v>1222.128249859469</v>
      </c>
      <c r="H64" s="163">
        <v>1169.8511462059694</v>
      </c>
      <c r="I64" s="163">
        <v>1217.5768627086468</v>
      </c>
      <c r="J64" s="163">
        <v>1211.7917331125748</v>
      </c>
      <c r="K64" s="163">
        <v>1245.105672592261</v>
      </c>
      <c r="L64" s="163">
        <v>1228.2345003385633</v>
      </c>
      <c r="M64" s="163">
        <v>1254.3776501911782</v>
      </c>
      <c r="N64" s="163">
        <v>1216.3791209400001</v>
      </c>
      <c r="O64" s="163">
        <v>1162.6194346099999</v>
      </c>
      <c r="P64" s="262">
        <v>1134.4692103699999</v>
      </c>
      <c r="Q64" s="59"/>
      <c r="R64" s="59"/>
      <c r="V64" s="21"/>
    </row>
    <row r="65" spans="1:23">
      <c r="A65" s="120" t="s">
        <v>65</v>
      </c>
      <c r="B65" s="176">
        <v>118.716087</v>
      </c>
      <c r="C65" s="163">
        <v>153.71608699999999</v>
      </c>
      <c r="D65" s="163">
        <v>73.796000000000006</v>
      </c>
      <c r="E65" s="163">
        <v>58.795999999999999</v>
      </c>
      <c r="F65" s="163">
        <v>44.152629999999995</v>
      </c>
      <c r="G65" s="163">
        <v>30.431999999999999</v>
      </c>
      <c r="H65" s="163">
        <v>4.3928400000000005</v>
      </c>
      <c r="I65" s="163">
        <v>15.615009000000001</v>
      </c>
      <c r="J65" s="163">
        <v>15.615009000000001</v>
      </c>
      <c r="K65" s="163">
        <v>4.7077359999999997</v>
      </c>
      <c r="L65" s="163">
        <v>0</v>
      </c>
      <c r="M65" s="163">
        <v>0</v>
      </c>
      <c r="N65" s="163">
        <v>0</v>
      </c>
      <c r="O65" s="163">
        <v>0</v>
      </c>
      <c r="P65" s="262">
        <v>0</v>
      </c>
      <c r="Q65" s="59"/>
      <c r="R65" s="59"/>
      <c r="V65" s="21"/>
    </row>
    <row r="66" spans="1:23">
      <c r="A66" s="120" t="s">
        <v>66</v>
      </c>
      <c r="B66" s="176">
        <v>184.17850711359273</v>
      </c>
      <c r="C66" s="163">
        <v>129.04072921856587</v>
      </c>
      <c r="D66" s="163">
        <v>242.09846582933437</v>
      </c>
      <c r="E66" s="163">
        <v>178.68417200740907</v>
      </c>
      <c r="F66" s="163">
        <v>130.19435273511482</v>
      </c>
      <c r="G66" s="163">
        <v>134.45823592693753</v>
      </c>
      <c r="H66" s="163">
        <v>101.47832247162425</v>
      </c>
      <c r="I66" s="163">
        <v>82.848935391519817</v>
      </c>
      <c r="J66" s="163">
        <v>16.586297758394405</v>
      </c>
      <c r="K66" s="163">
        <v>82.521205317233949</v>
      </c>
      <c r="L66" s="163">
        <v>139.98560167821861</v>
      </c>
      <c r="M66" s="163">
        <v>94.788536677652147</v>
      </c>
      <c r="N66" s="163">
        <v>128.60088026</v>
      </c>
      <c r="O66" s="163">
        <v>142.10451258000001</v>
      </c>
      <c r="P66" s="262">
        <v>99.141649879999989</v>
      </c>
      <c r="Q66" s="59"/>
      <c r="R66" s="59"/>
      <c r="V66" s="21"/>
    </row>
    <row r="67" spans="1:23">
      <c r="A67" s="122" t="s">
        <v>67</v>
      </c>
      <c r="B67" s="173">
        <v>3961.9042473402005</v>
      </c>
      <c r="C67" s="174">
        <v>3859.6055502526747</v>
      </c>
      <c r="D67" s="174">
        <v>3939.1155753825424</v>
      </c>
      <c r="E67" s="174">
        <v>3919.3140978343376</v>
      </c>
      <c r="F67" s="174">
        <v>3928.1963530173057</v>
      </c>
      <c r="G67" s="174">
        <v>3750.9743120643957</v>
      </c>
      <c r="H67" s="174">
        <v>3683.220521172696</v>
      </c>
      <c r="I67" s="174">
        <v>3610.617797668257</v>
      </c>
      <c r="J67" s="174">
        <v>3477.3566592150305</v>
      </c>
      <c r="K67" s="174">
        <v>2914.7423976866439</v>
      </c>
      <c r="L67" s="174">
        <v>3442.7129966624361</v>
      </c>
      <c r="M67" s="174">
        <v>3659.431222840808</v>
      </c>
      <c r="N67" s="174">
        <v>3528.9059882900001</v>
      </c>
      <c r="O67" s="174">
        <v>3178.79670614</v>
      </c>
      <c r="P67" s="261">
        <v>3269.4910884400001</v>
      </c>
      <c r="Q67" s="136"/>
      <c r="R67" s="136"/>
      <c r="U67" s="21"/>
      <c r="V67" s="21"/>
    </row>
    <row r="68" spans="1:23">
      <c r="A68" s="3"/>
      <c r="B68" s="176"/>
      <c r="C68" s="163"/>
      <c r="D68" s="163"/>
      <c r="E68" s="163"/>
      <c r="F68" s="163"/>
      <c r="G68" s="163"/>
      <c r="H68" s="163"/>
      <c r="I68" s="163"/>
      <c r="J68" s="163"/>
      <c r="K68" s="163"/>
      <c r="L68" s="163"/>
      <c r="M68" s="163"/>
      <c r="N68" s="163"/>
      <c r="O68" s="163"/>
      <c r="P68" s="262"/>
      <c r="Q68" s="59"/>
      <c r="R68" s="59"/>
      <c r="V68" s="21"/>
    </row>
    <row r="69" spans="1:23">
      <c r="A69" s="117" t="s">
        <v>68</v>
      </c>
      <c r="B69" s="176"/>
      <c r="C69" s="163"/>
      <c r="D69" s="163"/>
      <c r="E69" s="163"/>
      <c r="F69" s="163"/>
      <c r="G69" s="163"/>
      <c r="H69" s="163"/>
      <c r="I69" s="163"/>
      <c r="J69" s="163"/>
      <c r="K69" s="163"/>
      <c r="L69" s="163"/>
      <c r="M69" s="163"/>
      <c r="N69" s="163"/>
      <c r="O69" s="163"/>
      <c r="P69" s="262"/>
      <c r="Q69" s="59"/>
      <c r="R69" s="59"/>
      <c r="S69" s="21"/>
      <c r="V69" s="21"/>
    </row>
    <row r="70" spans="1:23">
      <c r="A70" s="120" t="s">
        <v>69</v>
      </c>
      <c r="B70" s="176">
        <v>129.49332954791797</v>
      </c>
      <c r="C70" s="163">
        <v>100.82982084102706</v>
      </c>
      <c r="D70" s="163">
        <v>112.8735332207023</v>
      </c>
      <c r="E70" s="163">
        <v>141.59531175073289</v>
      </c>
      <c r="F70" s="163">
        <v>133.51325826325191</v>
      </c>
      <c r="G70" s="163">
        <v>142.40716139260005</v>
      </c>
      <c r="H70" s="163">
        <v>111.704421274002</v>
      </c>
      <c r="I70" s="163">
        <v>154.162868091148</v>
      </c>
      <c r="J70" s="163">
        <v>141.28027737670016</v>
      </c>
      <c r="K70" s="163">
        <v>103.14814418036664</v>
      </c>
      <c r="L70" s="163">
        <v>121.31825092302932</v>
      </c>
      <c r="M70" s="163">
        <v>112.00899246761173</v>
      </c>
      <c r="N70" s="163">
        <v>96.94217565000001</v>
      </c>
      <c r="O70" s="163">
        <v>73.248797280000005</v>
      </c>
      <c r="P70" s="262">
        <v>78.153474739999993</v>
      </c>
      <c r="Q70" s="59"/>
      <c r="R70" s="59"/>
      <c r="V70" s="21"/>
    </row>
    <row r="71" spans="1:23" ht="17.25">
      <c r="A71" s="120" t="s">
        <v>70</v>
      </c>
      <c r="B71" s="176">
        <v>318.25407140333465</v>
      </c>
      <c r="C71" s="163">
        <v>365.05282908798301</v>
      </c>
      <c r="D71" s="163">
        <v>405.2847512831662</v>
      </c>
      <c r="E71" s="163">
        <v>377.74879139792506</v>
      </c>
      <c r="F71" s="163">
        <v>323.52336033417703</v>
      </c>
      <c r="G71" s="163">
        <v>428.45236623997027</v>
      </c>
      <c r="H71" s="163">
        <v>349.31680936607103</v>
      </c>
      <c r="I71" s="163">
        <v>514.81420083515604</v>
      </c>
      <c r="J71" s="163">
        <v>485.96337258260996</v>
      </c>
      <c r="K71" s="163">
        <v>1106.6996836193264</v>
      </c>
      <c r="L71" s="163">
        <v>638.42067206639263</v>
      </c>
      <c r="M71" s="163">
        <v>315.63553843650806</v>
      </c>
      <c r="N71" s="163">
        <v>346.61046132999996</v>
      </c>
      <c r="O71" s="163">
        <v>573.32818348000001</v>
      </c>
      <c r="P71" s="262">
        <v>406.25211548000004</v>
      </c>
      <c r="Q71" s="59"/>
      <c r="R71" s="59"/>
      <c r="V71" s="21"/>
    </row>
    <row r="72" spans="1:23" ht="17.25">
      <c r="A72" s="120" t="s">
        <v>71</v>
      </c>
      <c r="B72" s="176">
        <v>175.74592859666535</v>
      </c>
      <c r="C72" s="163">
        <v>184.94717091201701</v>
      </c>
      <c r="D72" s="163">
        <v>163.71524871683377</v>
      </c>
      <c r="E72" s="163">
        <v>174.23563072320133</v>
      </c>
      <c r="F72" s="163">
        <v>175.97697554423974</v>
      </c>
      <c r="G72" s="163">
        <v>189.51807050856746</v>
      </c>
      <c r="H72" s="163">
        <v>205.44290449815031</v>
      </c>
      <c r="I72" s="163">
        <v>237.88878312631931</v>
      </c>
      <c r="J72" s="163">
        <v>257.51858351219693</v>
      </c>
      <c r="K72" s="163">
        <v>270.58356427520783</v>
      </c>
      <c r="L72" s="163">
        <v>280.74594360090384</v>
      </c>
      <c r="M72" s="163">
        <v>317.39427831528513</v>
      </c>
      <c r="N72" s="163">
        <v>294.04730427999999</v>
      </c>
      <c r="O72" s="163">
        <v>300.20713360000002</v>
      </c>
      <c r="P72" s="262">
        <v>278.57635980000003</v>
      </c>
      <c r="Q72" s="59"/>
      <c r="R72" s="59"/>
      <c r="V72" s="21"/>
    </row>
    <row r="73" spans="1:23">
      <c r="A73" s="120" t="s">
        <v>72</v>
      </c>
      <c r="B73" s="176">
        <v>16.109546280811134</v>
      </c>
      <c r="C73" s="163">
        <v>9.3712798802386086</v>
      </c>
      <c r="D73" s="163">
        <v>5.1994084439642414</v>
      </c>
      <c r="E73" s="163">
        <v>5.9865775843655165</v>
      </c>
      <c r="F73" s="163">
        <v>7.1220362034461449</v>
      </c>
      <c r="G73" s="163">
        <v>7.8331305329437235</v>
      </c>
      <c r="H73" s="163">
        <v>5.2751332818660677</v>
      </c>
      <c r="I73" s="163">
        <v>3.8476610075002218</v>
      </c>
      <c r="J73" s="163">
        <v>2.6396398852465106</v>
      </c>
      <c r="K73" s="163">
        <v>3.198677595935707</v>
      </c>
      <c r="L73" s="163">
        <v>10.026974218917902</v>
      </c>
      <c r="M73" s="163">
        <v>2.3053216577440456</v>
      </c>
      <c r="N73" s="163">
        <v>25.176983010000001</v>
      </c>
      <c r="O73" s="163">
        <v>9.1730881400000008</v>
      </c>
      <c r="P73" s="262">
        <v>17.019750510000001</v>
      </c>
      <c r="Q73" s="59"/>
      <c r="R73" s="59"/>
      <c r="V73" s="21"/>
    </row>
    <row r="74" spans="1:23">
      <c r="A74" s="120" t="s">
        <v>73</v>
      </c>
      <c r="B74" s="176">
        <v>74.068993000000006</v>
      </c>
      <c r="C74" s="163">
        <v>92.676231000000001</v>
      </c>
      <c r="D74" s="163">
        <v>34.426481000000003</v>
      </c>
      <c r="E74" s="163">
        <v>51.07208</v>
      </c>
      <c r="F74" s="163">
        <v>41.778250999999997</v>
      </c>
      <c r="G74" s="163">
        <v>90.487936000000005</v>
      </c>
      <c r="H74" s="163">
        <v>116.54341599999999</v>
      </c>
      <c r="I74" s="163">
        <v>28.358801</v>
      </c>
      <c r="J74" s="163">
        <v>28.358801</v>
      </c>
      <c r="K74" s="163">
        <v>39.266074000000003</v>
      </c>
      <c r="L74" s="163">
        <v>0</v>
      </c>
      <c r="M74" s="163">
        <v>0</v>
      </c>
      <c r="N74" s="163">
        <v>0</v>
      </c>
      <c r="O74" s="163">
        <v>0</v>
      </c>
      <c r="P74" s="262">
        <v>0</v>
      </c>
      <c r="Q74" s="59"/>
      <c r="R74" s="59"/>
      <c r="T74" s="21"/>
      <c r="V74" s="21"/>
    </row>
    <row r="75" spans="1:23">
      <c r="A75" s="120" t="s">
        <v>74</v>
      </c>
      <c r="B75" s="176">
        <v>283.17498503466652</v>
      </c>
      <c r="C75" s="163">
        <v>267.89228448370403</v>
      </c>
      <c r="D75" s="163">
        <v>312.50114220967725</v>
      </c>
      <c r="E75" s="163">
        <v>343.18483999104797</v>
      </c>
      <c r="F75" s="163">
        <v>396.48226434370667</v>
      </c>
      <c r="G75" s="163">
        <v>368.20704779097588</v>
      </c>
      <c r="H75" s="163">
        <v>352.23806606408323</v>
      </c>
      <c r="I75" s="163">
        <v>440.42353503433782</v>
      </c>
      <c r="J75" s="163">
        <v>570.79223981052371</v>
      </c>
      <c r="K75" s="163">
        <v>596.7805152256982</v>
      </c>
      <c r="L75" s="163">
        <v>647.23650537525577</v>
      </c>
      <c r="M75" s="163">
        <v>478.6700990450704</v>
      </c>
      <c r="N75" s="163">
        <v>643.92423285000007</v>
      </c>
      <c r="O75" s="163">
        <v>639.00033452000002</v>
      </c>
      <c r="P75" s="262">
        <v>645.93271585000002</v>
      </c>
      <c r="Q75" s="59"/>
      <c r="R75" s="59"/>
      <c r="S75" s="21"/>
      <c r="V75" s="21"/>
    </row>
    <row r="76" spans="1:23">
      <c r="A76" s="122" t="s">
        <v>75</v>
      </c>
      <c r="B76" s="173">
        <v>997.5771488890706</v>
      </c>
      <c r="C76" s="174">
        <v>1020.2881350190967</v>
      </c>
      <c r="D76" s="174">
        <v>1033.7051024796403</v>
      </c>
      <c r="E76" s="174">
        <v>1093.8232314472727</v>
      </c>
      <c r="F76" s="174">
        <v>1078.3961456888214</v>
      </c>
      <c r="G76" s="174">
        <v>1226.9057124650574</v>
      </c>
      <c r="H76" s="174">
        <v>1140.5207504841726</v>
      </c>
      <c r="I76" s="174">
        <v>1379.4958490944614</v>
      </c>
      <c r="J76" s="174">
        <v>1486.5529141672773</v>
      </c>
      <c r="K76" s="174">
        <v>2119.6766588965352</v>
      </c>
      <c r="L76" s="174">
        <v>1697.7483461844997</v>
      </c>
      <c r="M76" s="174">
        <v>1226.0142299222193</v>
      </c>
      <c r="N76" s="174">
        <v>1406.7011571099999</v>
      </c>
      <c r="O76" s="174">
        <v>1594.9575370299999</v>
      </c>
      <c r="P76" s="261">
        <v>1425.9344163800001</v>
      </c>
      <c r="Q76" s="136"/>
      <c r="R76" s="136"/>
      <c r="S76" s="21"/>
      <c r="V76" s="21"/>
    </row>
    <row r="77" spans="1:23">
      <c r="A77" s="122" t="s">
        <v>76</v>
      </c>
      <c r="B77" s="173">
        <v>7586.2823344132839</v>
      </c>
      <c r="C77" s="174">
        <v>7440.674428798402</v>
      </c>
      <c r="D77" s="174">
        <v>7537.314014533632</v>
      </c>
      <c r="E77" s="174">
        <v>7628.4999852854198</v>
      </c>
      <c r="F77" s="174">
        <v>7611.9024415379481</v>
      </c>
      <c r="G77" s="174">
        <v>7601.6914966812692</v>
      </c>
      <c r="H77" s="174">
        <v>7506.9664980322368</v>
      </c>
      <c r="I77" s="174">
        <v>7794.471671388259</v>
      </c>
      <c r="J77" s="174">
        <v>7929.3486880584369</v>
      </c>
      <c r="K77" s="174">
        <v>8050.8865910660243</v>
      </c>
      <c r="L77" s="174">
        <v>8392.8885526660742</v>
      </c>
      <c r="M77" s="174">
        <v>8393.6070089999994</v>
      </c>
      <c r="N77" s="174">
        <v>8566.159968420001</v>
      </c>
      <c r="O77" s="174">
        <v>8375.6937490199998</v>
      </c>
      <c r="P77" s="261">
        <v>8617.6799109500007</v>
      </c>
      <c r="Q77" s="136"/>
      <c r="R77" s="136"/>
      <c r="S77" s="21"/>
      <c r="V77" s="21"/>
      <c r="W77" s="21"/>
    </row>
    <row r="78" spans="1:23" ht="24.6" customHeight="1">
      <c r="A78" s="160" t="s">
        <v>77</v>
      </c>
      <c r="B78" s="163"/>
      <c r="C78" s="161"/>
      <c r="D78" s="161"/>
      <c r="E78" s="161"/>
      <c r="F78" s="161"/>
      <c r="G78" s="161"/>
      <c r="H78" s="161"/>
      <c r="I78" s="161"/>
      <c r="J78" s="161"/>
      <c r="K78" s="161"/>
      <c r="L78" s="161"/>
      <c r="M78" s="161"/>
      <c r="N78" s="161"/>
      <c r="O78" s="161"/>
      <c r="P78" s="260"/>
      <c r="Q78" s="21"/>
    </row>
    <row r="79" spans="1:23" ht="14.45" customHeight="1">
      <c r="A79" s="160" t="s">
        <v>78</v>
      </c>
      <c r="B79" s="163"/>
      <c r="C79" s="161"/>
      <c r="D79" s="161"/>
      <c r="E79" s="161"/>
      <c r="F79" s="161"/>
      <c r="G79" s="161"/>
      <c r="H79" s="161"/>
      <c r="I79" s="161"/>
      <c r="J79" s="161"/>
      <c r="K79" s="161"/>
      <c r="L79" s="161"/>
      <c r="M79" s="161"/>
      <c r="N79" s="161"/>
      <c r="O79" s="161"/>
      <c r="P79" s="260"/>
    </row>
    <row r="80" spans="1:23" ht="15" customHeight="1">
      <c r="A80" s="160" t="s">
        <v>79</v>
      </c>
      <c r="B80" s="163"/>
      <c r="C80" s="161"/>
      <c r="D80" s="161"/>
      <c r="E80" s="161"/>
      <c r="F80" s="161"/>
      <c r="G80" s="161"/>
      <c r="H80" s="161"/>
      <c r="I80" s="161"/>
      <c r="J80" s="161"/>
      <c r="K80" s="161"/>
      <c r="L80" s="161"/>
      <c r="M80" s="161"/>
      <c r="N80" s="161"/>
      <c r="O80" s="161"/>
      <c r="P80" s="260"/>
    </row>
    <row r="81" spans="1:28" ht="36.6" customHeight="1">
      <c r="A81" s="8" t="s">
        <v>80</v>
      </c>
      <c r="B81" s="161"/>
      <c r="C81" s="161"/>
      <c r="D81" s="161"/>
      <c r="E81" s="161"/>
      <c r="F81" s="161"/>
      <c r="G81" s="161"/>
      <c r="H81" s="161"/>
      <c r="I81" s="161"/>
      <c r="J81" s="161"/>
      <c r="K81" s="164"/>
      <c r="L81" s="165"/>
      <c r="M81" s="165"/>
      <c r="N81" s="165"/>
      <c r="O81" s="165"/>
      <c r="P81" s="161"/>
      <c r="Q81" s="21"/>
    </row>
    <row r="82" spans="1:28">
      <c r="A82" s="116"/>
      <c r="B82" s="161"/>
      <c r="C82" s="161"/>
      <c r="D82" s="161"/>
      <c r="E82" s="161"/>
      <c r="F82" s="161"/>
      <c r="G82" s="161"/>
      <c r="H82" s="161"/>
      <c r="I82" s="161"/>
      <c r="J82" s="161"/>
      <c r="K82" s="161"/>
      <c r="L82" s="161"/>
      <c r="M82" s="161"/>
      <c r="N82" s="161"/>
      <c r="O82" s="161"/>
      <c r="P82" s="161"/>
    </row>
    <row r="83" spans="1:28" ht="15.75" thickBot="1">
      <c r="A83" s="232" t="s">
        <v>1</v>
      </c>
      <c r="B83" s="239" t="s">
        <v>2</v>
      </c>
      <c r="C83" s="239" t="s">
        <v>3</v>
      </c>
      <c r="D83" s="239" t="s">
        <v>4</v>
      </c>
      <c r="E83" s="239" t="s">
        <v>5</v>
      </c>
      <c r="F83" s="239" t="s">
        <v>6</v>
      </c>
      <c r="G83" s="239" t="s">
        <v>7</v>
      </c>
      <c r="H83" s="239" t="s">
        <v>8</v>
      </c>
      <c r="I83" s="239" t="s">
        <v>9</v>
      </c>
      <c r="J83" s="239" t="s">
        <v>10</v>
      </c>
      <c r="K83" s="239" t="s">
        <v>11</v>
      </c>
      <c r="L83" s="239" t="s">
        <v>12</v>
      </c>
      <c r="M83" s="239" t="str">
        <f>M5</f>
        <v>Q4 2022</v>
      </c>
      <c r="N83" s="239" t="s">
        <v>14</v>
      </c>
      <c r="O83" s="239" t="s">
        <v>15</v>
      </c>
      <c r="P83" s="272" t="s">
        <v>16</v>
      </c>
    </row>
    <row r="84" spans="1:28">
      <c r="A84" s="116"/>
      <c r="B84" s="161"/>
      <c r="C84" s="161"/>
      <c r="D84" s="161"/>
      <c r="E84" s="161"/>
      <c r="F84" s="161"/>
      <c r="G84" s="161"/>
      <c r="H84" s="161"/>
      <c r="I84" s="161"/>
      <c r="J84" s="161"/>
      <c r="K84" s="161"/>
      <c r="L84" s="161"/>
      <c r="M84" s="161"/>
      <c r="N84" s="161"/>
      <c r="O84" s="161"/>
      <c r="P84" s="265"/>
    </row>
    <row r="85" spans="1:28">
      <c r="A85" s="123" t="s">
        <v>81</v>
      </c>
      <c r="B85" s="162"/>
      <c r="C85" s="162"/>
      <c r="D85" s="162"/>
      <c r="E85" s="162"/>
      <c r="F85" s="162"/>
      <c r="G85" s="162"/>
      <c r="H85" s="162"/>
      <c r="I85" s="162"/>
      <c r="J85" s="162"/>
      <c r="K85" s="162"/>
      <c r="L85" s="162"/>
      <c r="M85" s="162"/>
      <c r="N85" s="162"/>
      <c r="O85" s="162"/>
      <c r="P85" s="270"/>
    </row>
    <row r="86" spans="1:28">
      <c r="A86" s="179" t="s">
        <v>82</v>
      </c>
      <c r="B86" s="184">
        <v>-284.63967057785533</v>
      </c>
      <c r="C86" s="163">
        <v>-74.984556426287099</v>
      </c>
      <c r="D86" s="163">
        <v>4.1701201415353353</v>
      </c>
      <c r="E86" s="163">
        <v>49.728921436487497</v>
      </c>
      <c r="F86" s="163">
        <v>-1.7951696009741172</v>
      </c>
      <c r="G86" s="163">
        <v>20.178137663498095</v>
      </c>
      <c r="H86" s="163">
        <v>66.429904709546548</v>
      </c>
      <c r="I86" s="163">
        <v>114.47669158636907</v>
      </c>
      <c r="J86" s="163">
        <v>180.41800358388994</v>
      </c>
      <c r="K86" s="163">
        <v>129.65348453502818</v>
      </c>
      <c r="L86" s="163">
        <v>254.41441248407665</v>
      </c>
      <c r="M86" s="163">
        <v>264.46650613000003</v>
      </c>
      <c r="N86" s="163">
        <v>193.34043151</v>
      </c>
      <c r="O86" s="163">
        <v>335.05904800000002</v>
      </c>
      <c r="P86" s="262">
        <v>335.00903011999998</v>
      </c>
      <c r="Q86" s="21"/>
      <c r="S86" s="139"/>
      <c r="T86" s="139"/>
      <c r="U86" s="140"/>
    </row>
    <row r="87" spans="1:28">
      <c r="A87" s="179" t="s">
        <v>83</v>
      </c>
      <c r="B87" s="184">
        <v>153.12907586037701</v>
      </c>
      <c r="C87" s="163">
        <v>30.269589185035755</v>
      </c>
      <c r="D87" s="163">
        <v>36.390499406181164</v>
      </c>
      <c r="E87" s="163">
        <v>3.2732689971037985</v>
      </c>
      <c r="F87" s="163">
        <v>14.948128727040263</v>
      </c>
      <c r="G87" s="163">
        <v>44.80828372667014</v>
      </c>
      <c r="H87" s="163">
        <v>41.689324286994669</v>
      </c>
      <c r="I87" s="163">
        <v>6.6561582218399735</v>
      </c>
      <c r="J87" s="163">
        <v>-2.3589835271320094</v>
      </c>
      <c r="K87" s="163">
        <v>57.580695639535705</v>
      </c>
      <c r="L87" s="163">
        <v>51.211997266065282</v>
      </c>
      <c r="M87" s="163">
        <v>-2.5103179999999998</v>
      </c>
      <c r="N87" s="163">
        <v>57.547932000000003</v>
      </c>
      <c r="O87" s="163">
        <v>33.338092000000003</v>
      </c>
      <c r="P87" s="262">
        <v>50.261924999999998</v>
      </c>
    </row>
    <row r="88" spans="1:28" ht="30">
      <c r="A88" s="179" t="s">
        <v>84</v>
      </c>
      <c r="B88" s="184">
        <v>-0.12774071608622301</v>
      </c>
      <c r="C88" s="163">
        <v>-0.13500528391377697</v>
      </c>
      <c r="D88" s="163">
        <v>-0.23644300000000001</v>
      </c>
      <c r="E88" s="163">
        <v>-0.43994999999999995</v>
      </c>
      <c r="F88" s="163">
        <v>-0.34392200000000001</v>
      </c>
      <c r="G88" s="163">
        <v>-0.59147657187601288</v>
      </c>
      <c r="H88" s="163">
        <v>-0.19524586876401706</v>
      </c>
      <c r="I88" s="163">
        <v>-0.26765561831267015</v>
      </c>
      <c r="J88" s="163">
        <v>-0.65426991158334602</v>
      </c>
      <c r="K88" s="163">
        <v>-0.553339752822264</v>
      </c>
      <c r="L88" s="163">
        <v>-0.34112124912289987</v>
      </c>
      <c r="M88" s="163">
        <v>-0.49834200000000001</v>
      </c>
      <c r="N88" s="163">
        <v>-0.52276800000000001</v>
      </c>
      <c r="O88" s="163">
        <v>-0.56982699999999997</v>
      </c>
      <c r="P88" s="262">
        <v>-0.72921000000000002</v>
      </c>
    </row>
    <row r="89" spans="1:28">
      <c r="A89" s="179" t="s">
        <v>21</v>
      </c>
      <c r="B89" s="184">
        <v>116.64953282902201</v>
      </c>
      <c r="C89" s="163">
        <v>112.35146405746471</v>
      </c>
      <c r="D89" s="163">
        <v>110.19729797168907</v>
      </c>
      <c r="E89" s="163">
        <v>111.49830910131776</v>
      </c>
      <c r="F89" s="163">
        <v>112.54369142524092</v>
      </c>
      <c r="G89" s="163">
        <v>119.13611026997705</v>
      </c>
      <c r="H89" s="163">
        <v>118.8187881020624</v>
      </c>
      <c r="I89" s="163">
        <v>132.21365360058502</v>
      </c>
      <c r="J89" s="163">
        <v>127.87767038511956</v>
      </c>
      <c r="K89" s="163">
        <v>132.54438068081302</v>
      </c>
      <c r="L89" s="163">
        <v>136.82941226425538</v>
      </c>
      <c r="M89" s="163">
        <v>144.02662900000001</v>
      </c>
      <c r="N89" s="163">
        <v>144.70312300000001</v>
      </c>
      <c r="O89" s="163">
        <v>144.507454</v>
      </c>
      <c r="P89" s="262">
        <v>143.04785899999999</v>
      </c>
    </row>
    <row r="90" spans="1:28">
      <c r="A90" s="179" t="s">
        <v>85</v>
      </c>
      <c r="B90" s="184">
        <v>84.4</v>
      </c>
      <c r="C90" s="163">
        <v>0</v>
      </c>
      <c r="D90" s="163">
        <v>0</v>
      </c>
      <c r="E90" s="163">
        <v>5.5611732080512501</v>
      </c>
      <c r="F90" s="163">
        <v>0</v>
      </c>
      <c r="G90" s="163">
        <v>-13.798822868441688</v>
      </c>
      <c r="H90" s="163">
        <v>-4.0360277147044599E-6</v>
      </c>
      <c r="I90" s="163">
        <v>76.216994689922217</v>
      </c>
      <c r="J90" s="163">
        <v>0</v>
      </c>
      <c r="K90" s="163">
        <v>0</v>
      </c>
      <c r="L90" s="163">
        <v>0</v>
      </c>
      <c r="M90" s="163">
        <v>29</v>
      </c>
      <c r="N90" s="163">
        <v>0</v>
      </c>
      <c r="O90" s="163">
        <v>0</v>
      </c>
      <c r="P90" s="262">
        <v>0</v>
      </c>
    </row>
    <row r="91" spans="1:28">
      <c r="A91" s="179" t="s">
        <v>86</v>
      </c>
      <c r="B91" s="184">
        <v>2.3973094967488691</v>
      </c>
      <c r="C91" s="163">
        <v>5.4836861532760413</v>
      </c>
      <c r="D91" s="163">
        <v>-0.78218069260893408</v>
      </c>
      <c r="E91" s="163">
        <v>0.10585420245940469</v>
      </c>
      <c r="F91" s="163">
        <v>0.402185023872763</v>
      </c>
      <c r="G91" s="163">
        <v>-0.11068263995591987</v>
      </c>
      <c r="H91" s="163">
        <v>-1.794966842807292</v>
      </c>
      <c r="I91" s="163">
        <v>1.1810943261040872</v>
      </c>
      <c r="J91" s="163">
        <v>-7.30646181592431</v>
      </c>
      <c r="K91" s="163">
        <v>-8.7267230376280978</v>
      </c>
      <c r="L91" s="163">
        <v>3.2012715528574986E-2</v>
      </c>
      <c r="M91" s="163">
        <v>-9.7199999999999999E-4</v>
      </c>
      <c r="N91" s="163">
        <v>-0.165463</v>
      </c>
      <c r="O91" s="163">
        <v>-0.76067700000000005</v>
      </c>
      <c r="P91" s="262">
        <v>0.65461599999999998</v>
      </c>
    </row>
    <row r="92" spans="1:28">
      <c r="A92" s="179" t="s">
        <v>87</v>
      </c>
      <c r="B92" s="184">
        <v>-4.1687449237214809</v>
      </c>
      <c r="C92" s="163">
        <v>2.8704666996535027</v>
      </c>
      <c r="D92" s="163">
        <v>1.1039901446899405</v>
      </c>
      <c r="E92" s="163">
        <v>1.8656451988229419</v>
      </c>
      <c r="F92" s="163">
        <v>4.0127282342318322</v>
      </c>
      <c r="G92" s="163">
        <v>0.36381592041731547</v>
      </c>
      <c r="H92" s="163">
        <v>-6.2328407613569023</v>
      </c>
      <c r="I92" s="163">
        <v>-6.6264014481400295</v>
      </c>
      <c r="J92" s="163">
        <v>-0.47225628406470765</v>
      </c>
      <c r="K92" s="163">
        <v>-5.722592648674893</v>
      </c>
      <c r="L92" s="163">
        <v>-2.9477033163289272</v>
      </c>
      <c r="M92" s="163">
        <v>-2.8688319999999998</v>
      </c>
      <c r="N92" s="163">
        <v>-2.013989</v>
      </c>
      <c r="O92" s="163">
        <v>-1.5588550000000001</v>
      </c>
      <c r="P92" s="262">
        <v>0.82335400000000003</v>
      </c>
    </row>
    <row r="93" spans="1:28">
      <c r="A93" s="179" t="s">
        <v>88</v>
      </c>
      <c r="B93" s="184">
        <v>60.621000000000009</v>
      </c>
      <c r="C93" s="163">
        <v>-25.748000000000005</v>
      </c>
      <c r="D93" s="163">
        <v>0.78466000000000236</v>
      </c>
      <c r="E93" s="163">
        <v>-19.549660000000003</v>
      </c>
      <c r="F93" s="163">
        <v>6.1530000000000058</v>
      </c>
      <c r="G93" s="163">
        <v>0.12299999999999045</v>
      </c>
      <c r="H93" s="163">
        <v>-3.9209999999999923</v>
      </c>
      <c r="I93" s="163">
        <v>-23.769999999999996</v>
      </c>
      <c r="J93" s="163">
        <v>3.3669999999999902</v>
      </c>
      <c r="K93" s="163">
        <v>-8.1879999999999882</v>
      </c>
      <c r="L93" s="163">
        <v>-2.1430000000000007</v>
      </c>
      <c r="M93" s="163">
        <v>53.842233999999998</v>
      </c>
      <c r="N93" s="163">
        <v>2.8041209999999999</v>
      </c>
      <c r="O93" s="163">
        <v>-35.514488</v>
      </c>
      <c r="P93" s="262">
        <v>-49.777633000000002</v>
      </c>
    </row>
    <row r="94" spans="1:28">
      <c r="A94" s="179" t="s">
        <v>89</v>
      </c>
      <c r="B94" s="184">
        <v>-25.346549719684795</v>
      </c>
      <c r="C94" s="163">
        <v>180.4451969066414</v>
      </c>
      <c r="D94" s="163">
        <v>-0.78077744543588778</v>
      </c>
      <c r="E94" s="163">
        <v>-12.848121027802932</v>
      </c>
      <c r="F94" s="163">
        <v>-44.942484476567337</v>
      </c>
      <c r="G94" s="163">
        <v>-22.172276478276594</v>
      </c>
      <c r="H94" s="163">
        <v>-46.803629736778063</v>
      </c>
      <c r="I94" s="163">
        <v>-59.28881999699189</v>
      </c>
      <c r="J94" s="163">
        <v>-23.8401292357084</v>
      </c>
      <c r="K94" s="163">
        <v>-140.74357137787513</v>
      </c>
      <c r="L94" s="163">
        <v>-99.512768758816748</v>
      </c>
      <c r="M94" s="163">
        <v>75.929574000000002</v>
      </c>
      <c r="N94" s="163">
        <v>73.852844000000005</v>
      </c>
      <c r="O94" s="163">
        <v>-61.366767000000003</v>
      </c>
      <c r="P94" s="262">
        <v>-71.185416000000004</v>
      </c>
    </row>
    <row r="95" spans="1:28">
      <c r="A95" s="179" t="s">
        <v>90</v>
      </c>
      <c r="B95" s="184">
        <v>-5.2429999999999977E-2</v>
      </c>
      <c r="C95" s="163">
        <v>-1.4274174192016604</v>
      </c>
      <c r="D95" s="163">
        <v>-5.6478801597488824</v>
      </c>
      <c r="E95" s="163">
        <v>-1.6740171672343767</v>
      </c>
      <c r="F95" s="163">
        <v>-6.4434255417656896</v>
      </c>
      <c r="G95" s="163">
        <v>-2.757796468120576</v>
      </c>
      <c r="H95" s="163">
        <v>-2.3748089512697348</v>
      </c>
      <c r="I95" s="163">
        <v>-12.684506038843999</v>
      </c>
      <c r="J95" s="163">
        <v>-6.7910000000000004</v>
      </c>
      <c r="K95" s="163">
        <v>-1.001824</v>
      </c>
      <c r="L95" s="163">
        <v>-5.5364510000000005</v>
      </c>
      <c r="M95" s="163">
        <v>-21.694105</v>
      </c>
      <c r="N95" s="163">
        <v>-0.89822999999999997</v>
      </c>
      <c r="O95" s="163">
        <v>-17.338412999999999</v>
      </c>
      <c r="P95" s="262">
        <v>-2.0389949999999999</v>
      </c>
    </row>
    <row r="96" spans="1:28">
      <c r="A96" s="180" t="s">
        <v>91</v>
      </c>
      <c r="B96" s="185">
        <v>102.86178224880054</v>
      </c>
      <c r="C96" s="174">
        <v>229.12542387266885</v>
      </c>
      <c r="D96" s="174">
        <v>145.19928636630178</v>
      </c>
      <c r="E96" s="174">
        <v>137.52169094920504</v>
      </c>
      <c r="F96" s="174">
        <v>84.534731791078656</v>
      </c>
      <c r="G96" s="174">
        <v>145.17829255389185</v>
      </c>
      <c r="H96" s="174">
        <v>165.61552090159992</v>
      </c>
      <c r="I96" s="174">
        <v>228.10720932253173</v>
      </c>
      <c r="J96" s="174">
        <v>270.2395731945968</v>
      </c>
      <c r="K96" s="174">
        <v>154.7875100383763</v>
      </c>
      <c r="L96" s="174">
        <v>332.00679040565734</v>
      </c>
      <c r="M96" s="174">
        <v>539.69237412999996</v>
      </c>
      <c r="N96" s="174">
        <v>468.64800150999997</v>
      </c>
      <c r="O96" s="174">
        <v>395.79556700000001</v>
      </c>
      <c r="P96" s="261">
        <v>406.06553012000001</v>
      </c>
      <c r="Q96" s="128"/>
      <c r="R96" s="128"/>
      <c r="S96" s="128"/>
      <c r="T96" s="128"/>
      <c r="U96" s="128"/>
      <c r="V96" s="132"/>
      <c r="W96" s="128"/>
      <c r="X96" s="132"/>
      <c r="Y96" s="132"/>
      <c r="Z96" s="128"/>
      <c r="AA96" s="128"/>
      <c r="AB96" s="128"/>
    </row>
    <row r="97" spans="1:28">
      <c r="A97" s="179" t="s">
        <v>92</v>
      </c>
      <c r="B97" s="184"/>
      <c r="C97" s="163"/>
      <c r="D97" s="163"/>
      <c r="E97" s="163"/>
      <c r="F97" s="163"/>
      <c r="G97" s="163"/>
      <c r="H97" s="163"/>
      <c r="I97" s="163"/>
      <c r="J97" s="163"/>
      <c r="K97" s="163"/>
      <c r="L97" s="163"/>
      <c r="M97" s="163"/>
      <c r="N97" s="163"/>
      <c r="O97" s="163"/>
      <c r="P97" s="262"/>
      <c r="R97" s="21"/>
    </row>
    <row r="98" spans="1:28">
      <c r="A98" s="12" t="s">
        <v>93</v>
      </c>
      <c r="B98" s="184"/>
      <c r="C98" s="163"/>
      <c r="D98" s="163"/>
      <c r="E98" s="163"/>
      <c r="F98" s="163"/>
      <c r="G98" s="163"/>
      <c r="H98" s="163"/>
      <c r="I98" s="163"/>
      <c r="J98" s="163"/>
      <c r="K98" s="163"/>
      <c r="L98" s="163"/>
      <c r="M98" s="163"/>
      <c r="N98" s="163"/>
      <c r="O98" s="163"/>
      <c r="P98" s="262"/>
    </row>
    <row r="99" spans="1:28">
      <c r="A99" s="179" t="s">
        <v>94</v>
      </c>
      <c r="B99" s="184">
        <v>0</v>
      </c>
      <c r="C99" s="163">
        <v>0</v>
      </c>
      <c r="D99" s="163">
        <v>0</v>
      </c>
      <c r="E99" s="163">
        <v>0</v>
      </c>
      <c r="F99" s="163">
        <v>0</v>
      </c>
      <c r="G99" s="163"/>
      <c r="H99" s="163">
        <v>0</v>
      </c>
      <c r="I99" s="163">
        <v>0</v>
      </c>
      <c r="J99" s="163">
        <v>0</v>
      </c>
      <c r="K99" s="163">
        <v>0.19108231866549702</v>
      </c>
      <c r="L99" s="163">
        <v>0.12534016334178999</v>
      </c>
      <c r="M99" s="163">
        <v>7.3410677992712947E-2</v>
      </c>
      <c r="N99" s="163">
        <v>0</v>
      </c>
      <c r="O99" s="163">
        <v>0</v>
      </c>
      <c r="P99" s="262">
        <v>0.106506</v>
      </c>
      <c r="U99" s="21"/>
      <c r="AB99" s="129"/>
    </row>
    <row r="100" spans="1:28">
      <c r="A100" s="179" t="s">
        <v>95</v>
      </c>
      <c r="B100" s="184">
        <v>0.34747978336234425</v>
      </c>
      <c r="C100" s="163">
        <v>3.1393802098867369</v>
      </c>
      <c r="D100" s="163">
        <v>5.201799840562459</v>
      </c>
      <c r="E100" s="163">
        <v>-0.28400335111721375</v>
      </c>
      <c r="F100" s="163">
        <v>3.711811603617087</v>
      </c>
      <c r="G100" s="163">
        <v>0.22555064542584979</v>
      </c>
      <c r="H100" s="163">
        <v>0.75065377444166526</v>
      </c>
      <c r="I100" s="163">
        <v>0.63310736779364341</v>
      </c>
      <c r="J100" s="163">
        <v>21.614422916927911</v>
      </c>
      <c r="K100" s="163">
        <v>20.507627955722345</v>
      </c>
      <c r="L100" s="163">
        <v>2.7605434036993399</v>
      </c>
      <c r="M100" s="163">
        <v>0.47141117001946498</v>
      </c>
      <c r="N100" s="163">
        <v>0.57127899999999998</v>
      </c>
      <c r="O100" s="163">
        <v>0.31873200000000002</v>
      </c>
      <c r="P100" s="262">
        <v>0</v>
      </c>
      <c r="AB100" s="129"/>
    </row>
    <row r="101" spans="1:28" ht="30">
      <c r="A101" s="179" t="s">
        <v>96</v>
      </c>
      <c r="B101" s="184">
        <v>-18.379716420697505</v>
      </c>
      <c r="C101" s="163">
        <v>-16.878275283469215</v>
      </c>
      <c r="D101" s="163">
        <v>-72.768804873967298</v>
      </c>
      <c r="E101" s="163">
        <v>-26.497378102517317</v>
      </c>
      <c r="F101" s="163">
        <v>-10.357160648355173</v>
      </c>
      <c r="G101" s="163">
        <v>-28.784803020431188</v>
      </c>
      <c r="H101" s="163">
        <v>-28.813440973412952</v>
      </c>
      <c r="I101" s="163">
        <v>-72.708930805309791</v>
      </c>
      <c r="J101" s="163">
        <v>-17.476580597188761</v>
      </c>
      <c r="K101" s="163">
        <v>-27.211766882926842</v>
      </c>
      <c r="L101" s="163">
        <v>-20.582598965078354</v>
      </c>
      <c r="M101" s="163">
        <v>-46.305235915192313</v>
      </c>
      <c r="N101" s="163">
        <v>-28.209837</v>
      </c>
      <c r="O101" s="163">
        <v>-28.358051</v>
      </c>
      <c r="P101" s="262">
        <v>-28.341543999999999</v>
      </c>
    </row>
    <row r="102" spans="1:28">
      <c r="A102" s="179" t="s">
        <v>97</v>
      </c>
      <c r="B102" s="184">
        <v>0</v>
      </c>
      <c r="C102" s="163">
        <v>0</v>
      </c>
      <c r="D102" s="163">
        <v>0</v>
      </c>
      <c r="E102" s="163">
        <v>0</v>
      </c>
      <c r="F102" s="163">
        <v>0</v>
      </c>
      <c r="G102" s="163">
        <v>0</v>
      </c>
      <c r="H102" s="163">
        <v>0</v>
      </c>
      <c r="I102" s="163">
        <v>0</v>
      </c>
      <c r="J102" s="163">
        <v>-9.9162010000000009</v>
      </c>
      <c r="K102" s="163">
        <v>0</v>
      </c>
      <c r="L102" s="163">
        <v>0</v>
      </c>
      <c r="M102" s="163">
        <v>-1.0971749891800329</v>
      </c>
      <c r="N102" s="163">
        <v>-12.823581000000001</v>
      </c>
      <c r="O102" s="163">
        <v>0</v>
      </c>
      <c r="P102" s="262">
        <v>-0.16735900000000001</v>
      </c>
    </row>
    <row r="103" spans="1:28">
      <c r="A103" s="179" t="s">
        <v>98</v>
      </c>
      <c r="B103" s="184">
        <v>-6.1414511252939201</v>
      </c>
      <c r="C103" s="163">
        <v>-1.9242416650149492</v>
      </c>
      <c r="D103" s="163">
        <v>-4.6142096911303554E-3</v>
      </c>
      <c r="E103" s="163">
        <v>0</v>
      </c>
      <c r="F103" s="163">
        <v>-8.0703069999999997</v>
      </c>
      <c r="G103" s="163">
        <v>0</v>
      </c>
      <c r="H103" s="163">
        <v>0</v>
      </c>
      <c r="I103" s="163">
        <v>8.0703069999999997</v>
      </c>
      <c r="J103" s="163">
        <v>0</v>
      </c>
      <c r="K103" s="163">
        <v>0</v>
      </c>
      <c r="L103" s="163">
        <v>0</v>
      </c>
      <c r="M103" s="163">
        <v>0</v>
      </c>
      <c r="N103" s="163">
        <v>0</v>
      </c>
      <c r="O103" s="163">
        <v>0</v>
      </c>
      <c r="P103" s="262">
        <v>0</v>
      </c>
    </row>
    <row r="104" spans="1:28">
      <c r="A104" s="179" t="s">
        <v>99</v>
      </c>
      <c r="B104" s="184">
        <v>0</v>
      </c>
      <c r="C104" s="163">
        <v>0</v>
      </c>
      <c r="D104" s="163">
        <v>0</v>
      </c>
      <c r="E104" s="163">
        <v>0</v>
      </c>
      <c r="F104" s="163">
        <v>0</v>
      </c>
      <c r="G104" s="163">
        <v>0</v>
      </c>
      <c r="H104" s="163">
        <v>0</v>
      </c>
      <c r="I104" s="163">
        <v>-6.8194020000000002</v>
      </c>
      <c r="J104" s="163">
        <v>0</v>
      </c>
      <c r="K104" s="163">
        <v>0</v>
      </c>
      <c r="L104" s="163">
        <v>0</v>
      </c>
      <c r="M104" s="163">
        <v>0</v>
      </c>
      <c r="N104" s="163">
        <v>0</v>
      </c>
      <c r="O104" s="163">
        <v>0</v>
      </c>
      <c r="P104" s="262">
        <v>0</v>
      </c>
    </row>
    <row r="105" spans="1:28">
      <c r="A105" s="179" t="s">
        <v>100</v>
      </c>
      <c r="B105" s="184">
        <v>1.57712150690412</v>
      </c>
      <c r="C105" s="163">
        <v>0.85665165188590997</v>
      </c>
      <c r="D105" s="163">
        <v>0.75537850453732736</v>
      </c>
      <c r="E105" s="163">
        <v>1.1924507487048324</v>
      </c>
      <c r="F105" s="163">
        <v>0.41806598840074899</v>
      </c>
      <c r="G105" s="163">
        <v>0.45637829192054097</v>
      </c>
      <c r="H105" s="163">
        <v>0.44635221779674006</v>
      </c>
      <c r="I105" s="163">
        <v>0.65756405215090985</v>
      </c>
      <c r="J105" s="163">
        <v>0.32974999763097601</v>
      </c>
      <c r="K105" s="163">
        <v>1.2062368045243441</v>
      </c>
      <c r="L105" s="163">
        <v>4.1954438466774402</v>
      </c>
      <c r="M105" s="163">
        <v>8.8926585137647081</v>
      </c>
      <c r="N105" s="163">
        <v>18.617616999999999</v>
      </c>
      <c r="O105" s="163">
        <v>13.023652999999999</v>
      </c>
      <c r="P105" s="262">
        <v>17.087368999999999</v>
      </c>
    </row>
    <row r="106" spans="1:28">
      <c r="A106" s="180" t="s">
        <v>101</v>
      </c>
      <c r="B106" s="185">
        <v>-22.596566255724959</v>
      </c>
      <c r="C106" s="174">
        <v>-14.806485086711517</v>
      </c>
      <c r="D106" s="174">
        <v>-66.816240738558633</v>
      </c>
      <c r="E106" s="174">
        <v>-25.588930704929698</v>
      </c>
      <c r="F106" s="174">
        <v>-14.297590056337338</v>
      </c>
      <c r="G106" s="174">
        <v>-27.847874083084797</v>
      </c>
      <c r="H106" s="174">
        <v>-27.616434981174546</v>
      </c>
      <c r="I106" s="174">
        <v>-70.167354385365215</v>
      </c>
      <c r="J106" s="174">
        <v>-5.4486086826298754</v>
      </c>
      <c r="K106" s="174">
        <v>-5.3068198040146548</v>
      </c>
      <c r="L106" s="174">
        <v>-13.501271551359787</v>
      </c>
      <c r="M106" s="174">
        <v>-37.964930542595461</v>
      </c>
      <c r="N106" s="174">
        <v>-21.844522000000001</v>
      </c>
      <c r="O106" s="174">
        <v>-15.015666</v>
      </c>
      <c r="P106" s="175">
        <v>-11.315028</v>
      </c>
      <c r="Q106" s="21"/>
    </row>
    <row r="107" spans="1:28">
      <c r="A107" s="179" t="s">
        <v>92</v>
      </c>
      <c r="B107" s="184"/>
      <c r="C107" s="163"/>
      <c r="D107" s="163"/>
      <c r="E107" s="163"/>
      <c r="F107" s="163"/>
      <c r="G107" s="163"/>
      <c r="H107" s="163"/>
      <c r="I107" s="163"/>
      <c r="J107" s="163"/>
      <c r="K107" s="163"/>
      <c r="L107" s="163"/>
      <c r="M107" s="163"/>
      <c r="N107" s="163"/>
      <c r="O107" s="163"/>
      <c r="P107" s="262"/>
    </row>
    <row r="108" spans="1:28">
      <c r="A108" s="12" t="s">
        <v>102</v>
      </c>
      <c r="B108" s="184"/>
      <c r="C108" s="163"/>
      <c r="D108" s="163"/>
      <c r="E108" s="163"/>
      <c r="F108" s="163"/>
      <c r="G108" s="163"/>
      <c r="H108" s="163"/>
      <c r="I108" s="163"/>
      <c r="J108" s="163"/>
      <c r="K108" s="163"/>
      <c r="L108" s="163"/>
      <c r="M108" s="163"/>
      <c r="N108" s="163"/>
      <c r="O108" s="163"/>
      <c r="P108" s="262"/>
    </row>
    <row r="109" spans="1:28">
      <c r="A109" s="179" t="s">
        <v>103</v>
      </c>
      <c r="B109" s="184">
        <v>140.62899999999999</v>
      </c>
      <c r="C109" s="163">
        <v>39.164236999999986</v>
      </c>
      <c r="D109" s="163">
        <v>260.17834269357724</v>
      </c>
      <c r="E109" s="163">
        <v>117.44324175857292</v>
      </c>
      <c r="F109" s="163">
        <v>91.751243497126055</v>
      </c>
      <c r="G109" s="163">
        <v>20.641352751875118</v>
      </c>
      <c r="H109" s="163">
        <v>174.11366249848098</v>
      </c>
      <c r="I109" s="163">
        <v>187.63316341795388</v>
      </c>
      <c r="J109" s="163">
        <v>39.582123000000003</v>
      </c>
      <c r="K109" s="163">
        <v>280.59077399999995</v>
      </c>
      <c r="L109" s="163">
        <v>684.66207624509389</v>
      </c>
      <c r="M109" s="163">
        <v>-2.5723521869977048</v>
      </c>
      <c r="N109" s="163">
        <v>9.3657000000000004E-2</v>
      </c>
      <c r="O109" s="163">
        <v>75</v>
      </c>
      <c r="P109" s="262">
        <v>397.93148600000001</v>
      </c>
      <c r="Q109" s="132"/>
      <c r="S109" s="142"/>
      <c r="T109" s="132"/>
      <c r="U109" s="142"/>
      <c r="V109" s="142"/>
      <c r="W109" s="143"/>
      <c r="X109" s="21"/>
      <c r="Y109" s="21"/>
    </row>
    <row r="110" spans="1:28" ht="17.25">
      <c r="A110" s="179" t="s">
        <v>104</v>
      </c>
      <c r="B110" s="184">
        <v>-70.950467899822897</v>
      </c>
      <c r="C110" s="163">
        <v>-71.811188618839154</v>
      </c>
      <c r="D110" s="163">
        <v>-186.34479920976975</v>
      </c>
      <c r="E110" s="163">
        <v>-87.998463586852267</v>
      </c>
      <c r="F110" s="163">
        <v>-123.90088822644032</v>
      </c>
      <c r="G110" s="163">
        <v>-82.192069709084791</v>
      </c>
      <c r="H110" s="163">
        <v>-193.91325527611016</v>
      </c>
      <c r="I110" s="163">
        <v>-131.00706667346975</v>
      </c>
      <c r="J110" s="163">
        <v>-142.3161022757829</v>
      </c>
      <c r="K110" s="163">
        <v>-221.78479957977754</v>
      </c>
      <c r="L110" s="163">
        <v>-599.03652121066739</v>
      </c>
      <c r="M110" s="163">
        <v>-131.39566841698559</v>
      </c>
      <c r="N110" s="163">
        <v>-52.650499000000003</v>
      </c>
      <c r="O110" s="163">
        <v>-134.52756600000001</v>
      </c>
      <c r="P110" s="262">
        <v>-404.37709599999999</v>
      </c>
      <c r="Q110" s="132"/>
      <c r="T110" s="132"/>
      <c r="W110" s="21"/>
      <c r="X110" s="21"/>
      <c r="Y110" s="21"/>
    </row>
    <row r="111" spans="1:28" ht="17.25">
      <c r="A111" s="179" t="s">
        <v>105</v>
      </c>
      <c r="B111" s="184">
        <v>-42.049532100177103</v>
      </c>
      <c r="C111" s="163">
        <v>-50.18881138116086</v>
      </c>
      <c r="D111" s="163">
        <v>-43.655200790230239</v>
      </c>
      <c r="E111" s="163">
        <v>-44.001536413147733</v>
      </c>
      <c r="F111" s="163">
        <v>-46.962605386187015</v>
      </c>
      <c r="G111" s="163">
        <v>-47.023610331575647</v>
      </c>
      <c r="H111" s="163">
        <v>-53.997834937363876</v>
      </c>
      <c r="I111" s="163">
        <v>-55.948027882823368</v>
      </c>
      <c r="J111" s="163">
        <v>-68.98427457254067</v>
      </c>
      <c r="K111" s="163">
        <v>-51.350939823053167</v>
      </c>
      <c r="L111" s="163">
        <v>-68.890653098904764</v>
      </c>
      <c r="M111" s="163">
        <v>-163.2131875855122</v>
      </c>
      <c r="N111" s="163">
        <v>-92.625219000000001</v>
      </c>
      <c r="O111" s="163">
        <v>-72.343774999999994</v>
      </c>
      <c r="P111" s="262">
        <v>-90.767565000000005</v>
      </c>
      <c r="Q111" s="132"/>
      <c r="T111" s="132"/>
      <c r="W111" s="21"/>
      <c r="X111" s="21"/>
      <c r="Y111" s="21"/>
    </row>
    <row r="112" spans="1:28">
      <c r="A112" s="179" t="s">
        <v>106</v>
      </c>
      <c r="B112" s="184">
        <v>0</v>
      </c>
      <c r="C112" s="163">
        <v>0</v>
      </c>
      <c r="D112" s="163">
        <v>0</v>
      </c>
      <c r="E112" s="163">
        <v>0</v>
      </c>
      <c r="F112" s="163">
        <v>0</v>
      </c>
      <c r="G112" s="163">
        <v>0</v>
      </c>
      <c r="H112" s="163">
        <v>0</v>
      </c>
      <c r="I112" s="163">
        <v>0</v>
      </c>
      <c r="J112" s="163">
        <v>0</v>
      </c>
      <c r="K112" s="163">
        <v>0</v>
      </c>
      <c r="L112" s="163">
        <v>0</v>
      </c>
      <c r="M112" s="163">
        <v>0</v>
      </c>
      <c r="N112" s="163">
        <v>0</v>
      </c>
      <c r="O112" s="163">
        <v>0</v>
      </c>
      <c r="P112" s="262">
        <v>0</v>
      </c>
      <c r="Q112" s="132"/>
      <c r="T112" s="132"/>
    </row>
    <row r="113" spans="1:25">
      <c r="A113" s="179" t="s">
        <v>107</v>
      </c>
      <c r="B113" s="184">
        <v>-47.661497218377299</v>
      </c>
      <c r="C113" s="163">
        <v>-36.736577184763398</v>
      </c>
      <c r="D113" s="163">
        <v>-41.264709825222809</v>
      </c>
      <c r="E113" s="163">
        <v>-40.784009483356186</v>
      </c>
      <c r="F113" s="163">
        <v>-46.139009612572707</v>
      </c>
      <c r="G113" s="163">
        <v>-41.158586874666</v>
      </c>
      <c r="H113" s="163">
        <v>-40.457021762204789</v>
      </c>
      <c r="I113" s="163">
        <v>-37.676282857362906</v>
      </c>
      <c r="J113" s="163">
        <v>-43.708764150933106</v>
      </c>
      <c r="K113" s="163">
        <v>-42.913238806078695</v>
      </c>
      <c r="L113" s="163">
        <v>-49.002604787466396</v>
      </c>
      <c r="M113" s="163">
        <v>-53.433321473698498</v>
      </c>
      <c r="N113" s="163">
        <v>-52.851768</v>
      </c>
      <c r="O113" s="163">
        <v>-53.931480999999998</v>
      </c>
      <c r="P113" s="262">
        <v>-55.434241999999998</v>
      </c>
      <c r="Q113" s="132"/>
      <c r="T113" s="132"/>
      <c r="X113" s="21"/>
      <c r="Y113" s="21"/>
    </row>
    <row r="114" spans="1:25">
      <c r="A114" s="179" t="s">
        <v>108</v>
      </c>
      <c r="B114" s="184">
        <v>-7.3107369999999987</v>
      </c>
      <c r="C114" s="163">
        <v>-6.8124960000000003</v>
      </c>
      <c r="D114" s="163">
        <v>-4.5726639999999996</v>
      </c>
      <c r="E114" s="163">
        <v>-7.6208000000001164E-2</v>
      </c>
      <c r="F114" s="163">
        <v>1.4288380000000001</v>
      </c>
      <c r="G114" s="163">
        <v>0.97078200000000003</v>
      </c>
      <c r="H114" s="163">
        <v>-0.6937549999999999</v>
      </c>
      <c r="I114" s="163">
        <v>5.6121889999999999</v>
      </c>
      <c r="J114" s="163">
        <v>0.10455300000000001</v>
      </c>
      <c r="K114" s="163">
        <v>-2.634366</v>
      </c>
      <c r="L114" s="163">
        <v>-2.2298950000000008</v>
      </c>
      <c r="M114" s="163">
        <v>-9.6232489799999996</v>
      </c>
      <c r="N114" s="163">
        <v>-4.293501</v>
      </c>
      <c r="O114" s="163">
        <v>-5.6894340000000003</v>
      </c>
      <c r="P114" s="262">
        <v>-15.707456000000001</v>
      </c>
      <c r="T114" s="144"/>
      <c r="U114" s="19"/>
      <c r="V114" s="62"/>
      <c r="W114" s="62"/>
      <c r="X114" s="62"/>
      <c r="Y114" s="62"/>
    </row>
    <row r="115" spans="1:25">
      <c r="A115" s="179" t="s">
        <v>109</v>
      </c>
      <c r="B115" s="186">
        <v>0</v>
      </c>
      <c r="C115" s="186">
        <v>0</v>
      </c>
      <c r="D115" s="186">
        <v>0</v>
      </c>
      <c r="E115" s="186">
        <v>0</v>
      </c>
      <c r="F115" s="186">
        <v>0</v>
      </c>
      <c r="G115" s="186">
        <v>0</v>
      </c>
      <c r="H115" s="186">
        <v>0</v>
      </c>
      <c r="I115" s="186">
        <v>0</v>
      </c>
      <c r="J115" s="186">
        <v>0</v>
      </c>
      <c r="K115" s="186">
        <v>0</v>
      </c>
      <c r="L115" s="186">
        <v>-41.52</v>
      </c>
      <c r="M115" s="186">
        <v>39.790000000000006</v>
      </c>
      <c r="N115" s="186">
        <v>-19.309999999999999</v>
      </c>
      <c r="O115" s="186">
        <v>-12.01</v>
      </c>
      <c r="P115" s="262">
        <v>11.03</v>
      </c>
      <c r="T115" s="144"/>
      <c r="U115" s="19"/>
      <c r="V115" s="62"/>
      <c r="W115" s="62"/>
      <c r="X115" s="62"/>
      <c r="Y115" s="62"/>
    </row>
    <row r="116" spans="1:25">
      <c r="A116" s="179" t="s">
        <v>110</v>
      </c>
      <c r="B116" s="184">
        <v>-0.35125109999999998</v>
      </c>
      <c r="C116" s="163">
        <v>-0.44999970000000006</v>
      </c>
      <c r="D116" s="163">
        <v>-0.57004830782859983</v>
      </c>
      <c r="E116" s="163">
        <v>-1.64598499593012</v>
      </c>
      <c r="F116" s="163">
        <v>-1.9109343259557299</v>
      </c>
      <c r="G116" s="163">
        <v>-1.4336771249942901</v>
      </c>
      <c r="H116" s="163">
        <v>-2.3696616573744196</v>
      </c>
      <c r="I116" s="163">
        <v>-2.6893010288341799</v>
      </c>
      <c r="J116" s="163">
        <v>-0.79328372271039882</v>
      </c>
      <c r="K116" s="163">
        <v>-11.0576949398676</v>
      </c>
      <c r="L116" s="163">
        <v>-1.0261966583340012</v>
      </c>
      <c r="M116" s="163">
        <v>-3.596955948629299</v>
      </c>
      <c r="N116" s="163">
        <v>-2.0760890000000001</v>
      </c>
      <c r="O116" s="163">
        <v>-51.506309999999999</v>
      </c>
      <c r="P116" s="262">
        <v>-1.4639139999999999</v>
      </c>
      <c r="Q116" s="145"/>
      <c r="T116" s="144"/>
      <c r="W116" s="21"/>
    </row>
    <row r="117" spans="1:25">
      <c r="A117" s="179" t="s">
        <v>111</v>
      </c>
      <c r="B117" s="184"/>
      <c r="C117" s="163"/>
      <c r="D117" s="163"/>
      <c r="E117" s="163"/>
      <c r="F117" s="163"/>
      <c r="G117" s="163"/>
      <c r="H117" s="163"/>
      <c r="I117" s="163"/>
      <c r="J117" s="163"/>
      <c r="K117" s="163"/>
      <c r="L117" s="163"/>
      <c r="M117" s="163"/>
      <c r="N117" s="163"/>
      <c r="O117" s="163"/>
      <c r="P117" s="262">
        <v>-4.1293569999999997</v>
      </c>
      <c r="Q117" s="145"/>
      <c r="T117" s="144"/>
      <c r="W117" s="21"/>
    </row>
    <row r="118" spans="1:25">
      <c r="A118" s="179" t="s">
        <v>112</v>
      </c>
      <c r="B118" s="184">
        <v>0</v>
      </c>
      <c r="C118" s="163">
        <v>0</v>
      </c>
      <c r="D118" s="163">
        <v>0</v>
      </c>
      <c r="E118" s="163">
        <v>0</v>
      </c>
      <c r="F118" s="163">
        <v>0</v>
      </c>
      <c r="G118" s="163">
        <v>0</v>
      </c>
      <c r="H118" s="163">
        <v>0</v>
      </c>
      <c r="I118" s="163">
        <v>0</v>
      </c>
      <c r="J118" s="163">
        <v>0</v>
      </c>
      <c r="K118" s="163">
        <v>-38.016364940000003</v>
      </c>
      <c r="L118" s="163">
        <v>0</v>
      </c>
      <c r="M118" s="163">
        <v>-25.090152259228596</v>
      </c>
      <c r="N118" s="163">
        <v>0</v>
      </c>
      <c r="O118" s="163">
        <v>-218.58338699999999</v>
      </c>
      <c r="P118" s="262">
        <v>0</v>
      </c>
      <c r="Q118" s="145"/>
      <c r="T118" s="144"/>
    </row>
    <row r="119" spans="1:25">
      <c r="A119" s="180" t="s">
        <v>113</v>
      </c>
      <c r="B119" s="185">
        <v>-27.377076044514045</v>
      </c>
      <c r="C119" s="174">
        <v>-126.70368951326132</v>
      </c>
      <c r="D119" s="174">
        <v>-16.659468327097027</v>
      </c>
      <c r="E119" s="174">
        <v>-58.031658670774412</v>
      </c>
      <c r="F119" s="174">
        <v>-125.73335605402971</v>
      </c>
      <c r="G119" s="174">
        <v>-150.19580928844559</v>
      </c>
      <c r="H119" s="174">
        <v>-117.31786613457227</v>
      </c>
      <c r="I119" s="174">
        <v>-34.075326024536253</v>
      </c>
      <c r="J119" s="174">
        <v>-216.11574872196707</v>
      </c>
      <c r="K119" s="174">
        <v>-87.166630088777055</v>
      </c>
      <c r="L119" s="174">
        <v>-77.043794510278659</v>
      </c>
      <c r="M119" s="174">
        <v>-349.13488685105199</v>
      </c>
      <c r="N119" s="174">
        <v>-223.71341899999999</v>
      </c>
      <c r="O119" s="174">
        <v>-473.59195299999999</v>
      </c>
      <c r="P119" s="261">
        <v>-162.91814400000001</v>
      </c>
      <c r="Q119" s="147"/>
      <c r="T119" s="132"/>
    </row>
    <row r="120" spans="1:25">
      <c r="A120" s="179"/>
      <c r="B120" s="184"/>
      <c r="C120" s="163"/>
      <c r="D120" s="163"/>
      <c r="E120" s="163"/>
      <c r="F120" s="163"/>
      <c r="G120" s="163"/>
      <c r="H120" s="163"/>
      <c r="I120" s="163">
        <v>-7.1054273576010019E-14</v>
      </c>
      <c r="J120" s="163"/>
      <c r="K120" s="163"/>
      <c r="L120" s="163"/>
      <c r="M120" s="163"/>
      <c r="N120" s="163">
        <v>0</v>
      </c>
      <c r="O120" s="163"/>
      <c r="P120" s="262"/>
      <c r="S120" s="19"/>
      <c r="T120" s="145"/>
    </row>
    <row r="121" spans="1:25">
      <c r="A121" s="12" t="s">
        <v>114</v>
      </c>
      <c r="B121" s="184">
        <v>52.88813994856153</v>
      </c>
      <c r="C121" s="163">
        <v>87.615249272696005</v>
      </c>
      <c r="D121" s="163">
        <v>61.723577300646113</v>
      </c>
      <c r="E121" s="163">
        <v>53.901101573501954</v>
      </c>
      <c r="F121" s="163">
        <v>-55.496530946778279</v>
      </c>
      <c r="G121" s="163">
        <v>-32.865390817638541</v>
      </c>
      <c r="H121" s="163">
        <v>20.681219785853116</v>
      </c>
      <c r="I121" s="163">
        <v>123.86452891263025</v>
      </c>
      <c r="J121" s="163">
        <v>48.675215789999868</v>
      </c>
      <c r="K121" s="163">
        <v>62.314060145584591</v>
      </c>
      <c r="L121" s="163">
        <v>241.46172434401893</v>
      </c>
      <c r="M121" s="163">
        <v>152.59255712999999</v>
      </c>
      <c r="N121" s="163">
        <v>223.09006051</v>
      </c>
      <c r="O121" s="163">
        <v>-92.812051999999994</v>
      </c>
      <c r="P121" s="262">
        <v>231.83235812000001</v>
      </c>
      <c r="Q121" s="132"/>
      <c r="S121" s="19"/>
      <c r="T121" s="145"/>
    </row>
    <row r="122" spans="1:25">
      <c r="A122" s="179" t="s">
        <v>115</v>
      </c>
      <c r="B122" s="184">
        <v>398.08355416486603</v>
      </c>
      <c r="C122" s="163">
        <v>450.97169411342759</v>
      </c>
      <c r="D122" s="163">
        <v>538.58694338612372</v>
      </c>
      <c r="E122" s="163">
        <v>600.31052068676968</v>
      </c>
      <c r="F122" s="163">
        <v>654.22627671332111</v>
      </c>
      <c r="G122" s="163">
        <v>598.72974576654281</v>
      </c>
      <c r="H122" s="163">
        <v>565.86467157639413</v>
      </c>
      <c r="I122" s="163">
        <v>586.54589136224718</v>
      </c>
      <c r="J122" s="163">
        <v>710.41201621101095</v>
      </c>
      <c r="K122" s="163">
        <v>759.08723200101099</v>
      </c>
      <c r="L122" s="163">
        <v>821.45629214659539</v>
      </c>
      <c r="M122" s="163">
        <v>1062.9156620000001</v>
      </c>
      <c r="N122" s="163">
        <v>1215.517116</v>
      </c>
      <c r="O122" s="163">
        <v>1438.6072449999999</v>
      </c>
      <c r="P122" s="262">
        <v>1345.776697</v>
      </c>
      <c r="R122" s="19"/>
      <c r="S122" s="146"/>
      <c r="T122" s="147"/>
    </row>
    <row r="123" spans="1:25" ht="17.25">
      <c r="A123" s="180" t="s">
        <v>116</v>
      </c>
      <c r="B123" s="185">
        <v>450.97169411342759</v>
      </c>
      <c r="C123" s="174">
        <v>538.58694338612361</v>
      </c>
      <c r="D123" s="174">
        <v>600.31052068676979</v>
      </c>
      <c r="E123" s="174">
        <v>654.21162226027161</v>
      </c>
      <c r="F123" s="174">
        <v>598.72974576654281</v>
      </c>
      <c r="G123" s="174">
        <v>565.86435494890429</v>
      </c>
      <c r="H123" s="174">
        <v>586.54589136224729</v>
      </c>
      <c r="I123" s="174">
        <v>710.41042027487742</v>
      </c>
      <c r="J123" s="174">
        <v>759.08723200101099</v>
      </c>
      <c r="K123" s="174">
        <v>821.40129214659498</v>
      </c>
      <c r="L123" s="174">
        <v>1062.9180164906143</v>
      </c>
      <c r="M123" s="174">
        <v>1215.517116</v>
      </c>
      <c r="N123" s="174">
        <v>1438.60717651</v>
      </c>
      <c r="O123" s="174">
        <v>1345.77669681</v>
      </c>
      <c r="P123" s="263">
        <v>1577.4416983799999</v>
      </c>
    </row>
    <row r="124" spans="1:25" ht="18.95" customHeight="1">
      <c r="A124" s="160" t="s">
        <v>117</v>
      </c>
      <c r="B124" s="4"/>
      <c r="C124" s="4"/>
      <c r="D124" s="4"/>
      <c r="E124" s="4"/>
      <c r="F124" s="4"/>
      <c r="G124" s="4"/>
      <c r="H124" s="4"/>
      <c r="I124" s="4"/>
      <c r="P124" s="159"/>
    </row>
    <row r="125" spans="1:25">
      <c r="A125" s="160" t="s">
        <v>118</v>
      </c>
      <c r="B125" s="187"/>
      <c r="C125" s="187"/>
      <c r="D125" s="187"/>
      <c r="E125" s="187"/>
      <c r="F125" s="187"/>
      <c r="G125" s="187"/>
      <c r="H125" s="187"/>
      <c r="I125" s="187"/>
      <c r="J125" s="167"/>
      <c r="K125" s="167"/>
      <c r="L125" s="167"/>
      <c r="M125" s="167"/>
      <c r="N125" s="167"/>
      <c r="O125" s="167"/>
      <c r="P125" s="159"/>
      <c r="Q125" s="148"/>
      <c r="T125" s="132"/>
    </row>
    <row r="126" spans="1:25">
      <c r="A126" s="19"/>
      <c r="B126" s="130"/>
      <c r="C126" s="130"/>
      <c r="D126" s="130"/>
      <c r="E126" s="130"/>
      <c r="F126" s="130"/>
      <c r="G126" s="130"/>
      <c r="H126" s="130"/>
      <c r="I126" s="130"/>
      <c r="J126" s="130"/>
      <c r="K126" s="130"/>
      <c r="L126" s="130"/>
      <c r="M126" s="130"/>
      <c r="N126" s="130"/>
      <c r="O126" s="130"/>
      <c r="P126" s="130"/>
      <c r="Q126" s="148"/>
      <c r="R126" s="91"/>
    </row>
    <row r="127" spans="1:25">
      <c r="A127" s="19"/>
      <c r="B127" s="130"/>
      <c r="C127" s="130"/>
      <c r="D127" s="130"/>
      <c r="E127" s="130"/>
      <c r="F127" s="130"/>
      <c r="G127" s="106"/>
      <c r="H127" s="106"/>
      <c r="I127" s="106"/>
      <c r="J127" s="106"/>
      <c r="K127" s="106"/>
      <c r="L127" s="106"/>
      <c r="M127" s="106"/>
      <c r="N127" s="106"/>
      <c r="O127" s="106"/>
      <c r="P127" s="106"/>
      <c r="R127" s="91"/>
    </row>
    <row r="128" spans="1:25">
      <c r="A128" s="19"/>
      <c r="B128" s="106"/>
      <c r="C128" s="56"/>
      <c r="D128" s="56"/>
      <c r="E128" s="106"/>
      <c r="F128" s="106"/>
      <c r="G128" s="106"/>
      <c r="H128" s="106"/>
      <c r="I128" s="150"/>
      <c r="J128" s="150"/>
      <c r="K128" s="150"/>
      <c r="L128" s="150"/>
      <c r="M128" s="150"/>
      <c r="N128" s="150"/>
      <c r="O128" s="150"/>
      <c r="P128" s="106"/>
      <c r="Q128" s="37"/>
      <c r="R128" s="21"/>
      <c r="S128" s="37"/>
    </row>
    <row r="129" spans="1:20">
      <c r="A129" s="19"/>
      <c r="B129" s="106"/>
      <c r="C129" s="56"/>
      <c r="D129" s="56"/>
      <c r="E129" s="56"/>
      <c r="F129" s="56"/>
      <c r="G129" s="56"/>
      <c r="H129" s="56"/>
      <c r="I129" s="56"/>
      <c r="J129" s="106"/>
      <c r="K129" s="106"/>
      <c r="L129" s="106"/>
      <c r="M129" s="106"/>
      <c r="N129" s="106"/>
      <c r="O129" s="106"/>
      <c r="P129" s="106"/>
      <c r="Q129" s="149"/>
    </row>
    <row r="130" spans="1:20">
      <c r="A130" s="19"/>
      <c r="B130" s="110"/>
      <c r="C130" s="110"/>
      <c r="D130" s="110"/>
      <c r="E130" s="110"/>
      <c r="F130" s="110"/>
      <c r="G130" s="110"/>
      <c r="H130" s="110"/>
      <c r="I130" s="110"/>
      <c r="J130" s="151"/>
      <c r="K130" s="151"/>
      <c r="L130" s="151"/>
      <c r="M130" s="151"/>
      <c r="N130" s="151"/>
      <c r="O130" s="151"/>
      <c r="P130" s="151"/>
      <c r="Q130" s="141"/>
      <c r="S130" s="21"/>
    </row>
    <row r="131" spans="1:20">
      <c r="B131" s="152"/>
      <c r="C131" s="152"/>
      <c r="D131" s="152"/>
      <c r="E131" s="152"/>
      <c r="F131" s="152"/>
      <c r="G131" s="152"/>
      <c r="H131" s="152"/>
      <c r="I131" s="152"/>
      <c r="J131" s="33"/>
      <c r="K131" s="33"/>
      <c r="L131" s="33"/>
      <c r="M131" s="33"/>
      <c r="N131" s="33"/>
      <c r="O131" s="33"/>
      <c r="P131" s="33"/>
    </row>
    <row r="132" spans="1:20">
      <c r="A132" s="3"/>
      <c r="J132" s="19"/>
      <c r="K132" s="19"/>
      <c r="L132" s="19"/>
      <c r="M132" s="19"/>
      <c r="N132" s="19"/>
      <c r="O132" s="19"/>
      <c r="P132" s="153"/>
      <c r="Q132" s="21"/>
      <c r="R132" s="21"/>
    </row>
    <row r="133" spans="1:20">
      <c r="A133" s="123"/>
      <c r="B133" s="62"/>
      <c r="C133" s="62"/>
      <c r="D133" s="62"/>
      <c r="E133" s="62"/>
      <c r="F133" s="62"/>
      <c r="G133" s="62"/>
      <c r="H133" s="62"/>
      <c r="I133" s="62"/>
      <c r="J133" s="62"/>
      <c r="K133" s="62"/>
      <c r="L133" s="62"/>
      <c r="M133" s="62"/>
      <c r="N133" s="62"/>
      <c r="O133" s="62"/>
      <c r="P133" s="62"/>
    </row>
    <row r="135" spans="1:20">
      <c r="B135" s="20"/>
      <c r="C135" s="20"/>
      <c r="D135" s="20"/>
      <c r="E135" s="20"/>
      <c r="F135" s="20"/>
      <c r="G135" s="20"/>
      <c r="H135" s="20"/>
      <c r="I135" s="20"/>
      <c r="J135" s="20"/>
      <c r="K135" s="20"/>
      <c r="L135" s="20"/>
      <c r="M135" s="20"/>
      <c r="N135" s="20"/>
      <c r="O135" s="20"/>
      <c r="P135" s="20"/>
    </row>
    <row r="136" spans="1:20">
      <c r="A136" s="19"/>
      <c r="B136" s="20"/>
      <c r="C136" s="20"/>
      <c r="D136" s="20"/>
      <c r="E136" s="20"/>
      <c r="F136" s="20"/>
      <c r="G136" s="20"/>
      <c r="H136" s="20"/>
      <c r="I136" s="20"/>
      <c r="J136" s="20"/>
      <c r="K136" s="20"/>
      <c r="L136" s="20"/>
      <c r="M136" s="20"/>
      <c r="N136" s="20"/>
      <c r="O136" s="20"/>
      <c r="P136" s="20"/>
      <c r="T136" s="21"/>
    </row>
    <row r="137" spans="1:20">
      <c r="B137" s="17"/>
      <c r="C137" s="17"/>
      <c r="D137" s="17"/>
      <c r="E137" s="17"/>
      <c r="F137" s="17"/>
      <c r="G137" s="17"/>
      <c r="H137" s="17"/>
      <c r="I137" s="17"/>
      <c r="J137" s="17"/>
      <c r="K137" s="17"/>
      <c r="L137" s="17"/>
      <c r="M137" s="17"/>
      <c r="N137" s="17"/>
      <c r="O137" s="17"/>
      <c r="P137" s="17"/>
    </row>
    <row r="138" spans="1:20">
      <c r="B138" s="17"/>
      <c r="C138" s="17"/>
      <c r="D138" s="17"/>
      <c r="E138" s="17"/>
      <c r="F138" s="17"/>
      <c r="G138" s="17"/>
      <c r="H138" s="17"/>
      <c r="I138" s="17"/>
      <c r="J138" s="17"/>
      <c r="K138" s="17"/>
      <c r="L138" s="17"/>
      <c r="M138" s="17"/>
      <c r="N138" s="17"/>
      <c r="O138" s="17"/>
      <c r="P138" s="17"/>
    </row>
    <row r="139" spans="1:20">
      <c r="B139" s="17"/>
      <c r="C139" s="17"/>
      <c r="D139" s="17"/>
      <c r="E139" s="17"/>
      <c r="F139" s="17"/>
      <c r="G139" s="17"/>
      <c r="H139" s="17"/>
      <c r="I139" s="17"/>
      <c r="J139" s="17"/>
      <c r="K139" s="17"/>
      <c r="L139" s="17"/>
      <c r="M139" s="17"/>
      <c r="N139" s="17"/>
      <c r="O139" s="17"/>
      <c r="P139" s="17"/>
    </row>
    <row r="140" spans="1:20">
      <c r="A140" s="19"/>
      <c r="B140" s="20"/>
      <c r="C140" s="20"/>
      <c r="D140" s="20"/>
      <c r="E140" s="20"/>
      <c r="F140" s="20"/>
      <c r="G140" s="20"/>
      <c r="H140" s="20"/>
      <c r="I140" s="20"/>
      <c r="J140" s="20"/>
      <c r="K140" s="20"/>
      <c r="L140" s="20"/>
      <c r="M140" s="20"/>
      <c r="N140" s="20"/>
      <c r="O140" s="20"/>
      <c r="P140" s="20"/>
    </row>
    <row r="141" spans="1:20">
      <c r="A141" s="19"/>
      <c r="B141" s="20"/>
      <c r="C141" s="20"/>
      <c r="D141" s="20"/>
      <c r="E141" s="20"/>
      <c r="F141" s="20"/>
      <c r="G141" s="20"/>
      <c r="H141" s="20"/>
      <c r="I141" s="20"/>
      <c r="J141" s="20"/>
      <c r="K141" s="20"/>
      <c r="L141" s="20"/>
      <c r="M141" s="20"/>
      <c r="N141" s="20"/>
      <c r="O141" s="20"/>
      <c r="P141" s="20"/>
    </row>
    <row r="142" spans="1:20">
      <c r="A142" s="146"/>
      <c r="B142" s="154"/>
      <c r="C142" s="154"/>
      <c r="D142" s="154"/>
      <c r="E142" s="154"/>
      <c r="F142" s="154"/>
      <c r="G142" s="154"/>
      <c r="H142" s="154"/>
      <c r="I142" s="154"/>
      <c r="J142" s="154"/>
      <c r="K142" s="154"/>
      <c r="L142" s="154"/>
      <c r="M142" s="154"/>
      <c r="N142" s="154"/>
      <c r="O142" s="154"/>
      <c r="P142" s="154"/>
    </row>
    <row r="143" spans="1:20">
      <c r="G143" s="17"/>
      <c r="H143" s="17"/>
      <c r="I143" s="17"/>
      <c r="J143" s="17"/>
      <c r="K143" s="17"/>
      <c r="L143" s="17"/>
      <c r="M143" s="17"/>
      <c r="N143" s="17"/>
      <c r="O143" s="17"/>
      <c r="P143" s="17"/>
    </row>
    <row r="144" spans="1:20">
      <c r="G144" s="88"/>
      <c r="H144" s="88"/>
      <c r="I144" s="88"/>
      <c r="J144" s="88"/>
      <c r="K144" s="88"/>
      <c r="L144" s="88"/>
      <c r="M144" s="88"/>
      <c r="N144" s="88"/>
      <c r="O144" s="88"/>
      <c r="P144" s="88"/>
    </row>
    <row r="145" spans="1:16">
      <c r="A145" s="19"/>
      <c r="B145" s="20"/>
      <c r="C145" s="20"/>
      <c r="D145" s="20"/>
      <c r="E145" s="20"/>
      <c r="F145" s="20"/>
      <c r="G145" s="20"/>
      <c r="H145" s="20"/>
      <c r="I145" s="20"/>
      <c r="J145" s="20"/>
      <c r="K145" s="20"/>
      <c r="L145" s="20"/>
      <c r="M145" s="20"/>
      <c r="N145" s="20"/>
      <c r="O145" s="20"/>
      <c r="P145" s="20"/>
    </row>
    <row r="146" spans="1:16">
      <c r="A146" s="19"/>
      <c r="B146" s="20"/>
      <c r="C146" s="20"/>
      <c r="D146" s="20"/>
      <c r="E146" s="20"/>
      <c r="F146" s="20"/>
      <c r="G146" s="20"/>
      <c r="H146" s="20"/>
      <c r="I146" s="20"/>
      <c r="J146" s="20"/>
      <c r="K146" s="20"/>
      <c r="L146" s="20"/>
      <c r="M146" s="20"/>
      <c r="N146" s="20"/>
      <c r="O146" s="20"/>
      <c r="P146" s="20"/>
    </row>
    <row r="147" spans="1:16">
      <c r="B147" s="17"/>
      <c r="C147" s="17"/>
      <c r="D147" s="17"/>
      <c r="E147" s="17"/>
      <c r="F147" s="17"/>
      <c r="G147" s="17"/>
      <c r="H147" s="17"/>
      <c r="I147" s="17"/>
      <c r="J147" s="17"/>
      <c r="K147" s="17"/>
      <c r="L147" s="17"/>
      <c r="M147" s="17"/>
      <c r="N147" s="17"/>
      <c r="O147" s="17"/>
      <c r="P147" s="17"/>
    </row>
    <row r="148" spans="1:16">
      <c r="B148" s="17"/>
      <c r="C148" s="17"/>
      <c r="D148" s="17"/>
      <c r="E148" s="17"/>
      <c r="F148" s="17"/>
      <c r="G148" s="17"/>
      <c r="H148" s="17"/>
      <c r="I148" s="17"/>
      <c r="J148" s="17"/>
      <c r="K148" s="17"/>
      <c r="L148" s="17"/>
      <c r="M148" s="17"/>
      <c r="N148" s="17"/>
      <c r="O148" s="17"/>
      <c r="P148" s="17"/>
    </row>
    <row r="149" spans="1:16">
      <c r="B149" s="17"/>
      <c r="C149" s="17"/>
      <c r="D149" s="17"/>
      <c r="E149" s="17"/>
      <c r="F149" s="17"/>
      <c r="G149" s="17"/>
      <c r="H149" s="17"/>
      <c r="I149" s="17"/>
      <c r="J149" s="17"/>
      <c r="K149" s="17"/>
      <c r="L149" s="17"/>
      <c r="M149" s="17"/>
      <c r="N149" s="17"/>
      <c r="O149" s="17"/>
      <c r="P149" s="17"/>
    </row>
    <row r="150" spans="1:16">
      <c r="B150" s="17"/>
      <c r="C150" s="17"/>
      <c r="D150" s="17"/>
      <c r="E150" s="17"/>
      <c r="F150" s="17"/>
      <c r="G150" s="17"/>
      <c r="H150" s="17"/>
      <c r="I150" s="17"/>
      <c r="J150" s="17"/>
      <c r="K150" s="17"/>
      <c r="L150" s="17"/>
      <c r="M150" s="17"/>
      <c r="N150" s="17"/>
      <c r="O150" s="17"/>
      <c r="P150" s="17"/>
    </row>
    <row r="151" spans="1:16">
      <c r="A151" s="140"/>
      <c r="B151" s="155"/>
      <c r="C151" s="155"/>
      <c r="D151" s="155"/>
      <c r="E151" s="155"/>
      <c r="F151" s="155"/>
      <c r="G151" s="155"/>
      <c r="H151" s="155"/>
      <c r="I151" s="155"/>
      <c r="J151" s="155"/>
      <c r="K151" s="155"/>
      <c r="L151" s="155"/>
      <c r="M151" s="155"/>
      <c r="N151" s="155"/>
      <c r="O151" s="155"/>
      <c r="P151" s="155"/>
    </row>
    <row r="152" spans="1:16">
      <c r="A152" s="19"/>
      <c r="B152" s="20"/>
      <c r="C152" s="20"/>
      <c r="D152" s="20"/>
      <c r="E152" s="20"/>
      <c r="F152" s="20"/>
      <c r="G152" s="20"/>
      <c r="H152" s="20"/>
      <c r="I152" s="20"/>
      <c r="J152" s="20"/>
      <c r="K152" s="20"/>
      <c r="L152" s="20"/>
      <c r="M152" s="20"/>
      <c r="N152" s="20"/>
      <c r="O152" s="20"/>
      <c r="P152" s="20"/>
    </row>
    <row r="153" spans="1:16">
      <c r="G153" s="17"/>
      <c r="H153" s="17"/>
      <c r="I153" s="17"/>
      <c r="J153" s="17"/>
      <c r="K153" s="17"/>
      <c r="L153" s="17"/>
      <c r="M153" s="17"/>
      <c r="N153" s="17"/>
      <c r="O153" s="17"/>
      <c r="P153" s="17"/>
    </row>
    <row r="155" spans="1:16">
      <c r="H155" s="21"/>
      <c r="I155" s="21"/>
      <c r="J155" s="21"/>
      <c r="K155" s="21"/>
      <c r="L155" s="21"/>
      <c r="M155" s="21"/>
      <c r="N155" s="21"/>
      <c r="O155" s="21"/>
      <c r="P155" s="21"/>
    </row>
    <row r="156" spans="1:16">
      <c r="D156" s="40"/>
      <c r="E156" s="40"/>
      <c r="F156" s="40"/>
      <c r="G156" s="40"/>
      <c r="H156" s="40"/>
      <c r="I156" s="40"/>
    </row>
    <row r="157" spans="1:16">
      <c r="D157" s="21"/>
      <c r="E157" s="21"/>
      <c r="F157" s="21"/>
      <c r="G157" s="21"/>
      <c r="H157" s="21"/>
      <c r="I157" s="21"/>
    </row>
    <row r="158" spans="1:16">
      <c r="B158" s="106"/>
      <c r="C158" s="46"/>
      <c r="D158" s="46"/>
      <c r="E158" s="106"/>
      <c r="F158" s="106"/>
      <c r="G158" s="106"/>
      <c r="H158" s="106"/>
      <c r="I158" s="106"/>
      <c r="J158" s="106"/>
    </row>
    <row r="159" spans="1:16">
      <c r="H159" s="21"/>
      <c r="I159" s="21"/>
    </row>
    <row r="160" spans="1:16">
      <c r="H160" s="31"/>
      <c r="I160" s="31"/>
    </row>
    <row r="161" spans="8:9">
      <c r="H161" s="130"/>
      <c r="I161" s="13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9A5CD-34B8-4B8A-A515-003303A7FA2F}">
  <dimension ref="A1:AF105"/>
  <sheetViews>
    <sheetView showGridLines="0" zoomScaleNormal="100" workbookViewId="0">
      <pane xSplit="1" ySplit="5" topLeftCell="B6" activePane="bottomRight" state="frozen"/>
      <selection pane="topRight" activeCell="B1" sqref="B1"/>
      <selection pane="bottomLeft" activeCell="A6" sqref="A6"/>
      <selection pane="bottomRight" activeCell="A9" sqref="A9"/>
    </sheetView>
  </sheetViews>
  <sheetFormatPr defaultRowHeight="15"/>
  <cols>
    <col min="1" max="1" width="50.140625" customWidth="1"/>
    <col min="2" max="2" width="16.28515625" customWidth="1"/>
    <col min="3" max="6" width="14.28515625" bestFit="1" customWidth="1"/>
    <col min="7" max="9" width="14.28515625" customWidth="1"/>
    <col min="10" max="11" width="14.28515625" bestFit="1" customWidth="1"/>
    <col min="12" max="12" width="14.28515625" customWidth="1"/>
    <col min="13" max="15" width="13.85546875" customWidth="1"/>
    <col min="16" max="16" width="13" customWidth="1"/>
    <col min="17" max="17" width="10.7109375" customWidth="1"/>
    <col min="18" max="19" width="17.28515625" customWidth="1"/>
    <col min="20" max="20" width="10.7109375" customWidth="1"/>
    <col min="21" max="23" width="16.140625" bestFit="1" customWidth="1"/>
    <col min="24" max="24" width="11.7109375" bestFit="1" customWidth="1"/>
    <col min="26" max="26" width="13.28515625" customWidth="1"/>
    <col min="27" max="30" width="11.7109375" bestFit="1" customWidth="1"/>
    <col min="31" max="32" width="10.7109375" bestFit="1" customWidth="1"/>
  </cols>
  <sheetData>
    <row r="1" spans="1:26" ht="43.5" customHeight="1"/>
    <row r="3" spans="1:26" ht="23.25">
      <c r="A3" s="168" t="s">
        <v>119</v>
      </c>
      <c r="B3" s="64"/>
      <c r="C3" s="64"/>
      <c r="D3" s="64"/>
      <c r="E3" s="64"/>
      <c r="F3" s="64"/>
      <c r="G3" s="64"/>
      <c r="H3" s="64"/>
      <c r="I3" s="64"/>
      <c r="J3" s="64"/>
      <c r="K3" s="64"/>
      <c r="L3" s="64"/>
      <c r="P3" s="21"/>
      <c r="Q3" s="21"/>
    </row>
    <row r="4" spans="1:26">
      <c r="B4" s="64"/>
      <c r="C4" s="64"/>
      <c r="D4" s="64"/>
      <c r="E4" s="64"/>
      <c r="F4" s="64"/>
      <c r="G4" s="64"/>
      <c r="H4" s="64"/>
      <c r="I4" s="64"/>
      <c r="J4" s="64"/>
      <c r="K4" s="64"/>
      <c r="L4" s="64"/>
      <c r="P4" s="21"/>
      <c r="Q4" s="21"/>
      <c r="R4" s="21"/>
      <c r="S4" s="21"/>
      <c r="Z4" s="13"/>
    </row>
    <row r="5" spans="1:26" ht="15.75" thickBot="1">
      <c r="A5" s="232" t="s">
        <v>1</v>
      </c>
      <c r="B5" s="237" t="s">
        <v>2</v>
      </c>
      <c r="C5" s="237" t="s">
        <v>3</v>
      </c>
      <c r="D5" s="237" t="s">
        <v>4</v>
      </c>
      <c r="E5" s="237" t="s">
        <v>5</v>
      </c>
      <c r="F5" s="237" t="s">
        <v>6</v>
      </c>
      <c r="G5" s="237" t="s">
        <v>7</v>
      </c>
      <c r="H5" s="237" t="s">
        <v>8</v>
      </c>
      <c r="I5" s="237" t="s">
        <v>9</v>
      </c>
      <c r="J5" s="237" t="s">
        <v>10</v>
      </c>
      <c r="K5" s="237" t="s">
        <v>11</v>
      </c>
      <c r="L5" s="237" t="s">
        <v>12</v>
      </c>
      <c r="M5" s="237" t="s">
        <v>13</v>
      </c>
      <c r="N5" s="237" t="s">
        <v>14</v>
      </c>
      <c r="O5" s="237" t="s">
        <v>15</v>
      </c>
      <c r="P5" s="238" t="s">
        <v>16</v>
      </c>
      <c r="U5" s="15"/>
      <c r="V5" s="15"/>
    </row>
    <row r="6" spans="1:26">
      <c r="C6" s="26"/>
      <c r="D6" s="26"/>
      <c r="E6" s="26"/>
      <c r="F6" s="26"/>
      <c r="G6" s="26"/>
      <c r="H6" s="26"/>
      <c r="I6" s="26"/>
      <c r="J6" s="26"/>
      <c r="K6" s="26"/>
      <c r="L6" s="26"/>
      <c r="M6" s="26"/>
      <c r="N6" s="26"/>
      <c r="O6" s="26"/>
      <c r="P6" s="169"/>
      <c r="Q6" s="32"/>
      <c r="R6" s="32"/>
      <c r="T6" s="80"/>
      <c r="U6" s="74"/>
      <c r="V6" s="74"/>
    </row>
    <row r="7" spans="1:26">
      <c r="A7" s="179" t="s">
        <v>120</v>
      </c>
      <c r="B7" s="176">
        <v>520.32620889231396</v>
      </c>
      <c r="C7" s="163">
        <v>392.38671281672407</v>
      </c>
      <c r="D7" s="163">
        <v>450.21464115690196</v>
      </c>
      <c r="E7" s="163">
        <v>567.95046266378995</v>
      </c>
      <c r="F7" s="163">
        <v>586.25724617993671</v>
      </c>
      <c r="G7" s="163">
        <v>689.92009621175805</v>
      </c>
      <c r="H7" s="163">
        <v>706.11262762715546</v>
      </c>
      <c r="I7" s="163">
        <v>759.5121513929264</v>
      </c>
      <c r="J7" s="163">
        <v>806.38579388475807</v>
      </c>
      <c r="K7" s="163">
        <v>804.23790575759006</v>
      </c>
      <c r="L7" s="163">
        <v>855.16655131283187</v>
      </c>
      <c r="M7" s="163">
        <v>823.26006843299501</v>
      </c>
      <c r="N7" s="163">
        <v>777.54614900000001</v>
      </c>
      <c r="O7" s="163">
        <v>829.38558</v>
      </c>
      <c r="P7" s="172">
        <v>843.17751499999997</v>
      </c>
      <c r="Q7" s="77"/>
      <c r="R7" s="77"/>
      <c r="S7" s="65"/>
      <c r="T7" s="65"/>
      <c r="U7" s="81"/>
      <c r="V7" s="81"/>
    </row>
    <row r="8" spans="1:26">
      <c r="A8" s="179" t="s">
        <v>365</v>
      </c>
      <c r="B8" s="176">
        <v>70.486000000000004</v>
      </c>
      <c r="C8" s="163">
        <v>56.11811999999999</v>
      </c>
      <c r="D8" s="163">
        <v>24.123850000000004</v>
      </c>
      <c r="E8" s="163">
        <v>23.575293999999985</v>
      </c>
      <c r="F8" s="163">
        <v>28.216120999999998</v>
      </c>
      <c r="G8" s="163">
        <v>54.779511999999997</v>
      </c>
      <c r="H8" s="163">
        <v>71.911270999999999</v>
      </c>
      <c r="I8" s="163">
        <v>90.954647999999992</v>
      </c>
      <c r="J8" s="163">
        <v>113.10582000000001</v>
      </c>
      <c r="K8" s="163">
        <v>153.43194799999998</v>
      </c>
      <c r="L8" s="163">
        <v>228.42271600000004</v>
      </c>
      <c r="M8" s="163">
        <v>229.52277599999996</v>
      </c>
      <c r="N8" s="163">
        <v>174.25688600000001</v>
      </c>
      <c r="O8" s="163">
        <v>154.17840100000001</v>
      </c>
      <c r="P8" s="172">
        <v>130.55458300000001</v>
      </c>
      <c r="Q8" s="77"/>
      <c r="R8" s="77"/>
      <c r="S8" s="65"/>
      <c r="T8" s="65"/>
      <c r="U8" s="82"/>
      <c r="V8" s="82"/>
    </row>
    <row r="9" spans="1:26">
      <c r="A9" s="179" t="s">
        <v>121</v>
      </c>
      <c r="B9" s="176">
        <v>16.42446956035862</v>
      </c>
      <c r="C9" s="163">
        <v>9.2883722797711101</v>
      </c>
      <c r="D9" s="163">
        <v>7.3374478845184221</v>
      </c>
      <c r="E9" s="163">
        <v>-0.88759470615089953</v>
      </c>
      <c r="F9" s="163">
        <v>6.7862549012625299</v>
      </c>
      <c r="G9" s="163">
        <v>10.110117595872154</v>
      </c>
      <c r="H9" s="163">
        <v>6.0401909801417837</v>
      </c>
      <c r="I9" s="163">
        <v>10.226204248589955</v>
      </c>
      <c r="J9" s="163">
        <v>8.7334313669125887</v>
      </c>
      <c r="K9" s="163">
        <v>8.0211603519091046</v>
      </c>
      <c r="L9" s="163">
        <v>-8.0053088940141528</v>
      </c>
      <c r="M9" s="163">
        <v>4.806952720032589</v>
      </c>
      <c r="N9" s="163">
        <v>1.927654</v>
      </c>
      <c r="O9" s="163">
        <v>1.786087</v>
      </c>
      <c r="P9" s="172">
        <v>0.66569500000000004</v>
      </c>
      <c r="Q9" s="77"/>
      <c r="R9" s="77"/>
      <c r="S9" s="65"/>
      <c r="T9" s="80"/>
      <c r="U9" s="74"/>
      <c r="V9" s="74"/>
    </row>
    <row r="10" spans="1:26">
      <c r="A10" s="179" t="s">
        <v>122</v>
      </c>
      <c r="B10" s="176">
        <v>2.7620340000000052</v>
      </c>
      <c r="C10" s="163">
        <v>0.21091900000002362</v>
      </c>
      <c r="D10" s="163">
        <v>2.9863823129495684</v>
      </c>
      <c r="E10" s="163">
        <v>2.1278212327871247</v>
      </c>
      <c r="F10" s="163">
        <v>1.9043133614559418</v>
      </c>
      <c r="G10" s="163">
        <v>2.4002098053714089</v>
      </c>
      <c r="H10" s="163">
        <v>3.1722745631747173</v>
      </c>
      <c r="I10" s="163">
        <v>0.84034628774939701</v>
      </c>
      <c r="J10" s="163">
        <v>1.6015486607924718</v>
      </c>
      <c r="K10" s="163">
        <v>2.7144741089405766</v>
      </c>
      <c r="L10" s="163">
        <v>3.8473957695270853</v>
      </c>
      <c r="M10" s="163">
        <v>2.6639203592399756</v>
      </c>
      <c r="N10" s="163">
        <v>2.7486480000000002</v>
      </c>
      <c r="O10" s="163">
        <v>1.8913489999999999</v>
      </c>
      <c r="P10" s="172">
        <v>1.8695189999999999</v>
      </c>
      <c r="Q10" s="77"/>
      <c r="R10" s="77"/>
      <c r="S10" s="65"/>
      <c r="T10" s="65"/>
      <c r="U10" s="81"/>
      <c r="V10" s="81"/>
    </row>
    <row r="11" spans="1:26">
      <c r="A11" s="180" t="s">
        <v>17</v>
      </c>
      <c r="B11" s="188">
        <v>609.99871245267252</v>
      </c>
      <c r="C11" s="174">
        <v>458.00412409649527</v>
      </c>
      <c r="D11" s="174">
        <v>484.66232135436985</v>
      </c>
      <c r="E11" s="174">
        <v>592.76598319042637</v>
      </c>
      <c r="F11" s="174">
        <v>623.1639354426552</v>
      </c>
      <c r="G11" s="174">
        <v>757.20993561300145</v>
      </c>
      <c r="H11" s="174">
        <v>787.23636417047192</v>
      </c>
      <c r="I11" s="174">
        <v>861.5333499292658</v>
      </c>
      <c r="J11" s="174">
        <v>929.82659391246307</v>
      </c>
      <c r="K11" s="174">
        <v>968.4054882184397</v>
      </c>
      <c r="L11" s="174">
        <v>1079.4313541883448</v>
      </c>
      <c r="M11" s="174">
        <v>1060.2537175122675</v>
      </c>
      <c r="N11" s="174">
        <v>956.47933599999999</v>
      </c>
      <c r="O11" s="174">
        <v>987.24141699999996</v>
      </c>
      <c r="P11" s="175">
        <v>976.26730999999995</v>
      </c>
      <c r="Q11" s="83"/>
      <c r="R11" s="83"/>
      <c r="S11" s="65"/>
      <c r="T11" s="65"/>
      <c r="U11" s="82"/>
      <c r="V11" s="82"/>
    </row>
    <row r="12" spans="1:26">
      <c r="A12" s="179" t="s">
        <v>123</v>
      </c>
      <c r="B12" s="176">
        <v>-131.30037233435087</v>
      </c>
      <c r="C12" s="163">
        <v>-91.78137558976141</v>
      </c>
      <c r="D12" s="163">
        <v>-106.97006730005893</v>
      </c>
      <c r="E12" s="163">
        <v>-146.16951539719122</v>
      </c>
      <c r="F12" s="163">
        <v>-155.52611386640086</v>
      </c>
      <c r="G12" s="163">
        <v>-177.90319770309929</v>
      </c>
      <c r="H12" s="163">
        <v>-163.81767015948395</v>
      </c>
      <c r="I12" s="163">
        <v>-162.70491067612755</v>
      </c>
      <c r="J12" s="163">
        <v>-175.81126256618751</v>
      </c>
      <c r="K12" s="163">
        <v>-164.10245122898027</v>
      </c>
      <c r="L12" s="163">
        <v>-159.1429314696806</v>
      </c>
      <c r="M12" s="163">
        <v>-153.21970187978275</v>
      </c>
      <c r="N12" s="163">
        <v>-149.58089100000001</v>
      </c>
      <c r="O12" s="163">
        <v>-157.13764399999999</v>
      </c>
      <c r="P12" s="172">
        <v>-153.88112599999999</v>
      </c>
      <c r="Q12" s="257"/>
      <c r="R12" s="257"/>
      <c r="S12" s="257"/>
      <c r="T12" s="257"/>
      <c r="U12" s="257"/>
      <c r="V12" s="257"/>
      <c r="W12" s="257"/>
    </row>
    <row r="13" spans="1:26">
      <c r="A13" s="179" t="s">
        <v>124</v>
      </c>
      <c r="B13" s="176">
        <v>-170.71176665194801</v>
      </c>
      <c r="C13" s="163">
        <v>-88.424421957679982</v>
      </c>
      <c r="D13" s="163">
        <v>-85.334063501766991</v>
      </c>
      <c r="E13" s="163">
        <v>-107.76346886074703</v>
      </c>
      <c r="F13" s="163">
        <v>-137.63461384593299</v>
      </c>
      <c r="G13" s="163">
        <v>-177.89878345377301</v>
      </c>
      <c r="H13" s="163">
        <v>-190.29466298631303</v>
      </c>
      <c r="I13" s="163">
        <v>-194.96580028480304</v>
      </c>
      <c r="J13" s="163">
        <v>-235.216109033457</v>
      </c>
      <c r="K13" s="163">
        <v>-281.39921938827399</v>
      </c>
      <c r="L13" s="163">
        <v>-307.37882558025308</v>
      </c>
      <c r="M13" s="163">
        <v>-240.86614201126008</v>
      </c>
      <c r="N13" s="163">
        <v>-221.884457</v>
      </c>
      <c r="O13" s="163">
        <v>-191.00891300000001</v>
      </c>
      <c r="P13" s="172">
        <v>-183.93151800000001</v>
      </c>
      <c r="Q13" s="77"/>
      <c r="R13" s="77"/>
      <c r="S13" s="65"/>
      <c r="T13" s="65"/>
      <c r="U13" s="81"/>
      <c r="V13" s="81"/>
    </row>
    <row r="14" spans="1:26">
      <c r="A14" s="179" t="s">
        <v>125</v>
      </c>
      <c r="B14" s="176">
        <v>-93.034859572699176</v>
      </c>
      <c r="C14" s="163">
        <v>-68.987972102123692</v>
      </c>
      <c r="D14" s="163">
        <v>-85.548492227389687</v>
      </c>
      <c r="E14" s="163">
        <v>-97.768305037699179</v>
      </c>
      <c r="F14" s="163">
        <v>-106.12637081145874</v>
      </c>
      <c r="G14" s="163">
        <v>-105.21033512924586</v>
      </c>
      <c r="H14" s="163">
        <v>-104.43455578871882</v>
      </c>
      <c r="I14" s="163">
        <v>-86.066059381397963</v>
      </c>
      <c r="J14" s="163">
        <v>-106.11320676468036</v>
      </c>
      <c r="K14" s="163">
        <v>-100.92471658457983</v>
      </c>
      <c r="L14" s="163">
        <v>-104.13648879196589</v>
      </c>
      <c r="M14" s="163">
        <v>-87.828952994862789</v>
      </c>
      <c r="N14" s="163">
        <v>-110.746365</v>
      </c>
      <c r="O14" s="163">
        <v>-100.860721</v>
      </c>
      <c r="P14" s="172">
        <v>-104.41066499999999</v>
      </c>
      <c r="Q14" s="77"/>
      <c r="R14" s="77"/>
      <c r="S14" s="65"/>
      <c r="T14" s="65"/>
      <c r="U14" s="82"/>
      <c r="V14" s="82"/>
    </row>
    <row r="15" spans="1:26">
      <c r="A15" s="179" t="s">
        <v>126</v>
      </c>
      <c r="B15" s="176">
        <v>-43.722014000000001</v>
      </c>
      <c r="C15" s="163">
        <v>-49.405569</v>
      </c>
      <c r="D15" s="163">
        <v>-45.067011000000022</v>
      </c>
      <c r="E15" s="163">
        <v>-46.997938999999974</v>
      </c>
      <c r="F15" s="163">
        <v>-46.690576999999998</v>
      </c>
      <c r="G15" s="163">
        <v>-55.515213999999993</v>
      </c>
      <c r="H15" s="163">
        <v>-52.281844000000021</v>
      </c>
      <c r="I15" s="163">
        <v>-64.433779999999956</v>
      </c>
      <c r="J15" s="163">
        <v>-55.267711000000006</v>
      </c>
      <c r="K15" s="163">
        <v>-55.925601000000015</v>
      </c>
      <c r="L15" s="163">
        <v>-57.095986999999951</v>
      </c>
      <c r="M15" s="163">
        <v>-67.253085820000024</v>
      </c>
      <c r="N15" s="163">
        <v>-60.800809999999998</v>
      </c>
      <c r="O15" s="163">
        <v>-62.469515000000001</v>
      </c>
      <c r="P15" s="172">
        <v>-66.075631000000001</v>
      </c>
      <c r="Q15" s="77"/>
      <c r="R15" s="77"/>
      <c r="S15" s="65"/>
      <c r="T15" s="65"/>
      <c r="U15" s="81"/>
      <c r="V15" s="81"/>
    </row>
    <row r="16" spans="1:26">
      <c r="A16" s="179" t="s">
        <v>127</v>
      </c>
      <c r="B16" s="176">
        <v>-32.481922984616403</v>
      </c>
      <c r="C16" s="163">
        <v>-28.896399266605911</v>
      </c>
      <c r="D16" s="163">
        <v>-25.834327375652961</v>
      </c>
      <c r="E16" s="163">
        <v>-43.641954013199012</v>
      </c>
      <c r="F16" s="163">
        <v>-45.061406606496099</v>
      </c>
      <c r="G16" s="163">
        <v>-42.451536592112838</v>
      </c>
      <c r="H16" s="163">
        <v>-46.519188476595588</v>
      </c>
      <c r="I16" s="163">
        <v>-39.048901476345037</v>
      </c>
      <c r="J16" s="163">
        <v>-44.351291405880382</v>
      </c>
      <c r="K16" s="163">
        <v>-48.630937300408448</v>
      </c>
      <c r="L16" s="163">
        <v>-36.302919561473274</v>
      </c>
      <c r="M16" s="163">
        <v>-45.476329999999997</v>
      </c>
      <c r="N16" s="163">
        <v>-30.836449000000002</v>
      </c>
      <c r="O16" s="163">
        <v>-35.080975000000002</v>
      </c>
      <c r="P16" s="172">
        <v>-33.602103</v>
      </c>
      <c r="Q16" s="77"/>
      <c r="R16" s="77"/>
      <c r="S16" s="65"/>
      <c r="T16" s="65"/>
      <c r="U16" s="81"/>
      <c r="V16" s="81"/>
    </row>
    <row r="17" spans="1:24">
      <c r="A17" s="179" t="s">
        <v>128</v>
      </c>
      <c r="B17" s="176">
        <v>0</v>
      </c>
      <c r="C17" s="163">
        <v>0</v>
      </c>
      <c r="D17" s="163">
        <v>0</v>
      </c>
      <c r="E17" s="163">
        <v>0</v>
      </c>
      <c r="F17" s="163">
        <v>0</v>
      </c>
      <c r="G17" s="163">
        <v>0</v>
      </c>
      <c r="H17" s="163">
        <v>0</v>
      </c>
      <c r="I17" s="163">
        <v>0</v>
      </c>
      <c r="J17" s="163">
        <v>0</v>
      </c>
      <c r="K17" s="163">
        <v>0</v>
      </c>
      <c r="L17" s="163">
        <v>0</v>
      </c>
      <c r="M17" s="163">
        <v>-0.18982499999999999</v>
      </c>
      <c r="N17" s="163">
        <v>0</v>
      </c>
      <c r="O17" s="163">
        <v>0</v>
      </c>
      <c r="P17" s="172">
        <v>-1.2281E-2</v>
      </c>
      <c r="Q17" s="84"/>
      <c r="R17" s="84"/>
      <c r="S17" s="65"/>
      <c r="T17" s="65"/>
    </row>
    <row r="18" spans="1:24">
      <c r="A18" s="179" t="s">
        <v>129</v>
      </c>
      <c r="B18" s="171">
        <v>-1.4084261318700197</v>
      </c>
      <c r="C18" s="163">
        <v>-63.822024902497027</v>
      </c>
      <c r="D18" s="163">
        <v>-1.384773426811293</v>
      </c>
      <c r="E18" s="163">
        <v>-1.8383609765228357</v>
      </c>
      <c r="F18" s="163">
        <v>-1.0448807909931703</v>
      </c>
      <c r="G18" s="163">
        <v>-35.901450618626001</v>
      </c>
      <c r="H18" s="163">
        <v>-1.5964757089076116</v>
      </c>
      <c r="I18" s="163">
        <v>-32.980885225222124</v>
      </c>
      <c r="J18" s="163">
        <v>-10.331138721909001</v>
      </c>
      <c r="K18" s="163">
        <v>-0.97995419070780798</v>
      </c>
      <c r="L18" s="163">
        <v>6.6365337124642263</v>
      </c>
      <c r="M18" s="163">
        <v>2.7644393390162945</v>
      </c>
      <c r="N18" s="163">
        <v>-1.08914</v>
      </c>
      <c r="O18" s="163">
        <v>-5.3689999999999996E-3</v>
      </c>
      <c r="P18" s="172">
        <v>0.33392699999999997</v>
      </c>
      <c r="Q18" s="77"/>
      <c r="R18" s="77"/>
      <c r="S18" s="65"/>
      <c r="T18" s="65"/>
    </row>
    <row r="19" spans="1:24">
      <c r="A19" s="179" t="s">
        <v>130</v>
      </c>
      <c r="B19" s="171">
        <v>-33.988950569494506</v>
      </c>
      <c r="C19" s="163">
        <v>-30.709253635048114</v>
      </c>
      <c r="D19" s="163">
        <v>-28.397459520494493</v>
      </c>
      <c r="E19" s="163">
        <v>-37.018662585662625</v>
      </c>
      <c r="F19" s="163">
        <v>-31.226411152664895</v>
      </c>
      <c r="G19" s="163">
        <v>-34.37536936155648</v>
      </c>
      <c r="H19" s="163">
        <v>-33.265692171921827</v>
      </c>
      <c r="I19" s="163">
        <v>-34.412119849356685</v>
      </c>
      <c r="J19" s="163">
        <v>-34.954001421689782</v>
      </c>
      <c r="K19" s="163">
        <v>-36.589332436568938</v>
      </c>
      <c r="L19" s="163">
        <v>-37.053072497358883</v>
      </c>
      <c r="M19" s="163">
        <v>-41.552174737647078</v>
      </c>
      <c r="N19" s="163">
        <v>-40.796838999999999</v>
      </c>
      <c r="O19" s="163">
        <v>-38.380794999999999</v>
      </c>
      <c r="P19" s="172">
        <v>-43.012017</v>
      </c>
      <c r="Q19" s="77"/>
      <c r="R19" s="77"/>
      <c r="S19" s="65"/>
      <c r="T19" s="65"/>
    </row>
    <row r="20" spans="1:24">
      <c r="A20" s="180" t="s">
        <v>131</v>
      </c>
      <c r="B20" s="188">
        <v>-506.61175779642156</v>
      </c>
      <c r="C20" s="174">
        <v>-422.06357063606208</v>
      </c>
      <c r="D20" s="174">
        <v>-378.53120802410649</v>
      </c>
      <c r="E20" s="174">
        <v>-481.26247476105982</v>
      </c>
      <c r="F20" s="174">
        <v>-523.31037446753805</v>
      </c>
      <c r="G20" s="174">
        <v>-629.25204554671745</v>
      </c>
      <c r="H20" s="174">
        <v>-592.21393003612604</v>
      </c>
      <c r="I20" s="174">
        <v>-614.6124573860767</v>
      </c>
      <c r="J20" s="174">
        <v>-662.02891844944349</v>
      </c>
      <c r="K20" s="174">
        <v>-688.57226983245891</v>
      </c>
      <c r="L20" s="174">
        <v>-694.27730209102447</v>
      </c>
      <c r="M20" s="174">
        <v>-633.62177299999996</v>
      </c>
      <c r="N20" s="174">
        <v>-615.73495100000002</v>
      </c>
      <c r="O20" s="174">
        <v>-584.94393200000002</v>
      </c>
      <c r="P20" s="175">
        <v>-584.59141399999999</v>
      </c>
      <c r="Q20" s="83"/>
      <c r="R20" s="83"/>
      <c r="S20" s="66"/>
      <c r="T20" s="65"/>
    </row>
    <row r="21" spans="1:24" ht="30">
      <c r="A21" s="180" t="s">
        <v>132</v>
      </c>
      <c r="B21" s="173">
        <v>103.38695465625096</v>
      </c>
      <c r="C21" s="174">
        <v>35.940553460433193</v>
      </c>
      <c r="D21" s="174">
        <v>106.13111333026336</v>
      </c>
      <c r="E21" s="174">
        <v>111.503508429367</v>
      </c>
      <c r="F21" s="174">
        <v>99.853560975117148</v>
      </c>
      <c r="G21" s="174">
        <v>127.95789006628399</v>
      </c>
      <c r="H21" s="174">
        <v>195.02243413434587</v>
      </c>
      <c r="I21" s="174">
        <v>246.9208925431891</v>
      </c>
      <c r="J21" s="174">
        <v>267.79767546301957</v>
      </c>
      <c r="K21" s="174">
        <v>279.83321838598079</v>
      </c>
      <c r="L21" s="174">
        <v>385.15405209732035</v>
      </c>
      <c r="M21" s="174">
        <v>426.63194299999998</v>
      </c>
      <c r="N21" s="174">
        <v>340.74438500000002</v>
      </c>
      <c r="O21" s="174">
        <v>402.29748499999999</v>
      </c>
      <c r="P21" s="175">
        <v>391.67589700000002</v>
      </c>
      <c r="Q21" s="83"/>
      <c r="R21" s="83"/>
      <c r="S21" s="48"/>
      <c r="T21" s="65"/>
    </row>
    <row r="22" spans="1:24">
      <c r="A22" s="179" t="s">
        <v>20</v>
      </c>
      <c r="B22" s="176">
        <v>-60.621000000000002</v>
      </c>
      <c r="C22" s="163">
        <v>25.748000000000005</v>
      </c>
      <c r="D22" s="163">
        <v>-1.0960000000000036</v>
      </c>
      <c r="E22" s="163">
        <v>19.861000000000001</v>
      </c>
      <c r="F22" s="163">
        <v>-6.1529999999999996</v>
      </c>
      <c r="G22" s="163">
        <v>-0.12300000000000022</v>
      </c>
      <c r="H22" s="163">
        <v>3.9209999999999998</v>
      </c>
      <c r="I22" s="163">
        <v>23.77</v>
      </c>
      <c r="J22" s="163">
        <v>-3.367</v>
      </c>
      <c r="K22" s="163">
        <v>8.1879999999999988</v>
      </c>
      <c r="L22" s="163">
        <v>2.1430000000000007</v>
      </c>
      <c r="M22" s="163">
        <v>-53.842233999999998</v>
      </c>
      <c r="N22" s="163">
        <v>-2.8041209999999999</v>
      </c>
      <c r="O22" s="163">
        <v>35.514488</v>
      </c>
      <c r="P22" s="172">
        <v>49.777633000000002</v>
      </c>
      <c r="Q22" s="67"/>
      <c r="R22" s="67"/>
      <c r="T22" s="48"/>
    </row>
    <row r="23" spans="1:24">
      <c r="A23" s="179" t="s">
        <v>133</v>
      </c>
      <c r="B23" s="176">
        <v>-83.179939997801412</v>
      </c>
      <c r="C23" s="163">
        <v>-79.702230399511492</v>
      </c>
      <c r="D23" s="163">
        <v>-77.883112503912088</v>
      </c>
      <c r="E23" s="163">
        <v>-78.335436592942045</v>
      </c>
      <c r="F23" s="163">
        <v>-79.774582078510889</v>
      </c>
      <c r="G23" s="163">
        <v>-80.27522401855262</v>
      </c>
      <c r="H23" s="163">
        <v>-83.858749543983805</v>
      </c>
      <c r="I23" s="163">
        <v>-95.942377437250684</v>
      </c>
      <c r="J23" s="163">
        <v>-92.097191151409703</v>
      </c>
      <c r="K23" s="163">
        <v>-96.145532314976094</v>
      </c>
      <c r="L23" s="163">
        <v>-100.60728863165022</v>
      </c>
      <c r="M23" s="163">
        <v>-105.99298659089948</v>
      </c>
      <c r="N23" s="163">
        <v>-108.080468</v>
      </c>
      <c r="O23" s="163">
        <v>-107.200474</v>
      </c>
      <c r="P23" s="172">
        <v>-106.058646</v>
      </c>
      <c r="Q23" s="67"/>
      <c r="R23" s="67"/>
    </row>
    <row r="24" spans="1:24">
      <c r="A24" s="179" t="s">
        <v>134</v>
      </c>
      <c r="B24" s="176">
        <v>-0.23341691461641501</v>
      </c>
      <c r="C24" s="163">
        <v>-0.26567735396866998</v>
      </c>
      <c r="D24" s="163">
        <v>-0.39098935719098504</v>
      </c>
      <c r="E24" s="163">
        <v>-1.2800658031325998</v>
      </c>
      <c r="F24" s="163">
        <v>-0.77401315327728504</v>
      </c>
      <c r="G24" s="163">
        <v>-0.73362547516792509</v>
      </c>
      <c r="H24" s="163">
        <v>-0.74009550149314984</v>
      </c>
      <c r="I24" s="163">
        <v>-1.6958768901794801</v>
      </c>
      <c r="J24" s="163">
        <v>-0.80281382470863294</v>
      </c>
      <c r="K24" s="163">
        <v>-0.87332708885379695</v>
      </c>
      <c r="L24" s="163">
        <v>-0.92155137054692027</v>
      </c>
      <c r="M24" s="163">
        <v>-1.8928344524520919</v>
      </c>
      <c r="N24" s="163">
        <v>-1.170844</v>
      </c>
      <c r="O24" s="163">
        <v>-1.164404</v>
      </c>
      <c r="P24" s="172">
        <v>-1.157851</v>
      </c>
      <c r="Q24" s="67"/>
      <c r="R24" s="67"/>
    </row>
    <row r="25" spans="1:24" ht="12.95" customHeight="1">
      <c r="A25" s="179" t="s">
        <v>22</v>
      </c>
      <c r="B25" s="176">
        <v>-17.899999999999999</v>
      </c>
      <c r="C25" s="163">
        <v>0</v>
      </c>
      <c r="D25" s="163">
        <v>0</v>
      </c>
      <c r="E25" s="163">
        <v>-0.11537500000000023</v>
      </c>
      <c r="F25" s="163">
        <v>0</v>
      </c>
      <c r="G25" s="163">
        <v>0</v>
      </c>
      <c r="H25" s="163">
        <v>0</v>
      </c>
      <c r="I25" s="163">
        <v>-76.216999999999999</v>
      </c>
      <c r="J25" s="163">
        <v>0</v>
      </c>
      <c r="K25" s="163">
        <v>0</v>
      </c>
      <c r="L25" s="163">
        <v>0</v>
      </c>
      <c r="M25" s="163">
        <v>-5E-15</v>
      </c>
      <c r="N25" s="163">
        <v>0</v>
      </c>
      <c r="O25" s="163">
        <v>0</v>
      </c>
      <c r="P25" s="172">
        <v>0</v>
      </c>
      <c r="Q25" s="67"/>
      <c r="R25" s="67"/>
    </row>
    <row r="26" spans="1:24">
      <c r="A26" s="180" t="s">
        <v>135</v>
      </c>
      <c r="B26" s="173">
        <v>-58.547402256166862</v>
      </c>
      <c r="C26" s="174">
        <v>-18.279354293046964</v>
      </c>
      <c r="D26" s="174">
        <v>26.761011469160287</v>
      </c>
      <c r="E26" s="174">
        <v>51.633631033291891</v>
      </c>
      <c r="F26" s="174">
        <v>13.151965743328969</v>
      </c>
      <c r="G26" s="174">
        <v>46.826040572563443</v>
      </c>
      <c r="H26" s="174">
        <v>114.34458908886891</v>
      </c>
      <c r="I26" s="174">
        <v>96.83563821575892</v>
      </c>
      <c r="J26" s="174">
        <v>171.53067048690122</v>
      </c>
      <c r="K26" s="174">
        <v>191.00235898215089</v>
      </c>
      <c r="L26" s="174">
        <v>285.7682120951232</v>
      </c>
      <c r="M26" s="174">
        <v>264.90388799999999</v>
      </c>
      <c r="N26" s="174">
        <v>228.688952</v>
      </c>
      <c r="O26" s="174">
        <v>329.44709499999999</v>
      </c>
      <c r="P26" s="175">
        <v>334.237033</v>
      </c>
      <c r="Q26" s="83"/>
      <c r="R26" s="67"/>
    </row>
    <row r="27" spans="1:24" ht="30">
      <c r="A27" s="179" t="s">
        <v>24</v>
      </c>
      <c r="B27" s="176">
        <v>0</v>
      </c>
      <c r="C27" s="163">
        <v>0</v>
      </c>
      <c r="D27" s="163">
        <v>0</v>
      </c>
      <c r="E27" s="163">
        <v>0</v>
      </c>
      <c r="F27" s="163">
        <v>0</v>
      </c>
      <c r="G27" s="163">
        <v>0</v>
      </c>
      <c r="H27" s="163">
        <v>0</v>
      </c>
      <c r="I27" s="163">
        <v>0</v>
      </c>
      <c r="J27" s="163">
        <v>0</v>
      </c>
      <c r="K27" s="163">
        <v>0</v>
      </c>
      <c r="L27" s="163">
        <v>0</v>
      </c>
      <c r="M27" s="163">
        <v>0</v>
      </c>
      <c r="N27" s="163">
        <v>0</v>
      </c>
      <c r="O27" s="163">
        <v>0</v>
      </c>
      <c r="P27" s="172">
        <v>0</v>
      </c>
      <c r="Q27" s="67"/>
      <c r="R27" s="67"/>
    </row>
    <row r="28" spans="1:24">
      <c r="A28" s="179" t="s">
        <v>136</v>
      </c>
      <c r="B28" s="176">
        <v>-102.04805802767864</v>
      </c>
      <c r="C28" s="163">
        <v>-25.101470098922292</v>
      </c>
      <c r="D28" s="163">
        <v>-26.171661736830288</v>
      </c>
      <c r="E28" s="163">
        <v>-11.348642745728625</v>
      </c>
      <c r="F28" s="163">
        <v>-11.815230454049084</v>
      </c>
      <c r="G28" s="163">
        <v>-28.125324389158187</v>
      </c>
      <c r="H28" s="163">
        <v>-24.944531657857063</v>
      </c>
      <c r="I28" s="163">
        <v>-1.4996969986602835</v>
      </c>
      <c r="J28" s="163">
        <v>-0.51529121294337166</v>
      </c>
      <c r="K28" s="163">
        <v>-30.153739146605229</v>
      </c>
      <c r="L28" s="163">
        <v>-38.309248003868007</v>
      </c>
      <c r="M28" s="163">
        <v>6.3719306024370468</v>
      </c>
      <c r="N28" s="163">
        <v>-35.288505000000001</v>
      </c>
      <c r="O28" s="163">
        <v>-27.304624</v>
      </c>
      <c r="P28" s="172">
        <v>-26.843156</v>
      </c>
      <c r="Q28" s="67"/>
      <c r="R28" s="67"/>
    </row>
    <row r="29" spans="1:24">
      <c r="A29" s="180" t="s">
        <v>28</v>
      </c>
      <c r="B29" s="173">
        <v>-160.59546028384551</v>
      </c>
      <c r="C29" s="174">
        <v>-43.380824391969242</v>
      </c>
      <c r="D29" s="174">
        <v>0.58934973232999255</v>
      </c>
      <c r="E29" s="174">
        <v>40.284988287563266</v>
      </c>
      <c r="F29" s="174">
        <v>1.3367352892798845</v>
      </c>
      <c r="G29" s="174">
        <v>18.700716183405255</v>
      </c>
      <c r="H29" s="174">
        <v>89.400057431011845</v>
      </c>
      <c r="I29" s="174">
        <v>95.335941217098636</v>
      </c>
      <c r="J29" s="174">
        <v>171.01537927395785</v>
      </c>
      <c r="K29" s="174">
        <v>160.84861983554566</v>
      </c>
      <c r="L29" s="174">
        <v>247.45896409125521</v>
      </c>
      <c r="M29" s="174">
        <v>271.27581900000001</v>
      </c>
      <c r="N29" s="174">
        <v>193.40044800000001</v>
      </c>
      <c r="O29" s="174">
        <v>302.142471</v>
      </c>
      <c r="P29" s="175">
        <v>307.39387799999997</v>
      </c>
      <c r="Q29" s="67"/>
      <c r="R29" s="67"/>
    </row>
    <row r="30" spans="1:24">
      <c r="A30" s="179" t="s">
        <v>29</v>
      </c>
      <c r="B30" s="176">
        <v>-1.5878504035950101</v>
      </c>
      <c r="C30" s="163">
        <v>-0.44644611033822978</v>
      </c>
      <c r="D30" s="163">
        <v>-1.0447072650837099</v>
      </c>
      <c r="E30" s="163">
        <v>-13.66691643809245</v>
      </c>
      <c r="F30" s="163">
        <v>-3.51459895950277</v>
      </c>
      <c r="G30" s="163">
        <v>-2.9770166769058903</v>
      </c>
      <c r="H30" s="163">
        <v>-3.766228179938139</v>
      </c>
      <c r="I30" s="163">
        <v>-19.797522636758</v>
      </c>
      <c r="J30" s="163">
        <v>-6.5273801781523897</v>
      </c>
      <c r="K30" s="163">
        <v>-5.6566282711973095</v>
      </c>
      <c r="L30" s="163">
        <v>-9.2641385492501858</v>
      </c>
      <c r="M30" s="163">
        <v>-22.979561972316102</v>
      </c>
      <c r="N30" s="163">
        <v>-18.062566</v>
      </c>
      <c r="O30" s="163">
        <v>-1.48594</v>
      </c>
      <c r="P30" s="172">
        <v>-3.7912110000000001</v>
      </c>
      <c r="S30" s="30"/>
      <c r="U30" s="67"/>
      <c r="V30" s="67"/>
      <c r="W30" s="67"/>
      <c r="X30" s="67"/>
    </row>
    <row r="31" spans="1:24">
      <c r="A31" s="180" t="s">
        <v>30</v>
      </c>
      <c r="B31" s="173">
        <v>-162.18331068744052</v>
      </c>
      <c r="C31" s="174">
        <v>-43.827270502307471</v>
      </c>
      <c r="D31" s="174">
        <v>-0.45535753275370894</v>
      </c>
      <c r="E31" s="174">
        <v>26.618071849470795</v>
      </c>
      <c r="F31" s="174">
        <v>-2.1778636702228855</v>
      </c>
      <c r="G31" s="174">
        <v>15.723699506499365</v>
      </c>
      <c r="H31" s="174">
        <v>85.633829251073706</v>
      </c>
      <c r="I31" s="174">
        <v>75.538418580340633</v>
      </c>
      <c r="J31" s="174">
        <v>164.48799909580546</v>
      </c>
      <c r="K31" s="174">
        <v>155.19199156434834</v>
      </c>
      <c r="L31" s="174">
        <v>238.19482554200502</v>
      </c>
      <c r="M31" s="174">
        <v>248.296257</v>
      </c>
      <c r="N31" s="174">
        <v>175.33788100000001</v>
      </c>
      <c r="O31" s="174">
        <v>300.65653099999997</v>
      </c>
      <c r="P31" s="175">
        <v>303.602666</v>
      </c>
      <c r="S31" s="21"/>
      <c r="U31" s="67"/>
      <c r="V31" s="67"/>
      <c r="W31" s="67"/>
      <c r="X31" s="67"/>
    </row>
    <row r="32" spans="1:24">
      <c r="A32" s="179"/>
      <c r="B32" s="176"/>
      <c r="C32" s="163"/>
      <c r="D32" s="163"/>
      <c r="E32" s="163"/>
      <c r="F32" s="163"/>
      <c r="G32" s="163"/>
      <c r="H32" s="163"/>
      <c r="I32" s="163"/>
      <c r="J32" s="163"/>
      <c r="K32" s="163"/>
      <c r="L32" s="163"/>
      <c r="M32" s="163"/>
      <c r="N32" s="163"/>
      <c r="O32" s="163"/>
      <c r="P32" s="172"/>
      <c r="Q32" s="32"/>
      <c r="R32" s="32"/>
      <c r="S32" s="65"/>
      <c r="T32" s="13"/>
    </row>
    <row r="33" spans="1:32">
      <c r="A33" s="180" t="s">
        <v>35</v>
      </c>
      <c r="B33" s="188">
        <v>103.38695465625096</v>
      </c>
      <c r="C33" s="188">
        <v>98.272553460433187</v>
      </c>
      <c r="D33" s="188">
        <v>106.13111333026336</v>
      </c>
      <c r="E33" s="188">
        <v>111.50350842936655</v>
      </c>
      <c r="F33" s="188">
        <v>99.853560975117148</v>
      </c>
      <c r="G33" s="188">
        <v>162.95789006628399</v>
      </c>
      <c r="H33" s="188">
        <v>195.02243413434587</v>
      </c>
      <c r="I33" s="188">
        <v>279</v>
      </c>
      <c r="J33" s="174">
        <f>+J21-J18</f>
        <v>278.12881418492856</v>
      </c>
      <c r="K33" s="174">
        <v>279.83321838598079</v>
      </c>
      <c r="L33" s="174">
        <v>379.06471209732035</v>
      </c>
      <c r="M33" s="174">
        <f>M21</f>
        <v>426.63194299999998</v>
      </c>
      <c r="N33" s="174">
        <v>340.74438500000002</v>
      </c>
      <c r="O33" s="174">
        <v>402.29748499999999</v>
      </c>
      <c r="P33" s="175">
        <v>391.67589700000002</v>
      </c>
      <c r="Q33" s="83"/>
      <c r="R33" s="83"/>
      <c r="S33" s="48"/>
      <c r="T33" s="69"/>
      <c r="Z33" s="65"/>
    </row>
    <row r="34" spans="1:32" ht="20.45" customHeight="1">
      <c r="A34" s="189" t="s">
        <v>137</v>
      </c>
      <c r="B34" s="190"/>
      <c r="C34" s="190"/>
      <c r="D34" s="190"/>
      <c r="E34" s="190"/>
      <c r="F34" s="191"/>
      <c r="G34" s="191"/>
      <c r="H34" s="191"/>
      <c r="I34" s="191"/>
      <c r="J34" s="192"/>
      <c r="K34" s="192"/>
      <c r="L34" s="191"/>
      <c r="P34" s="67"/>
      <c r="Q34" s="67"/>
      <c r="R34" s="67"/>
      <c r="Z34" s="48"/>
    </row>
    <row r="35" spans="1:32">
      <c r="A35" s="111"/>
      <c r="B35" s="112"/>
      <c r="C35" s="112"/>
      <c r="D35" s="112"/>
      <c r="E35" s="112"/>
      <c r="F35" s="112"/>
      <c r="G35" s="112"/>
      <c r="H35" s="112"/>
      <c r="I35" s="112"/>
      <c r="J35" s="112"/>
      <c r="K35" s="112"/>
      <c r="L35" s="112"/>
      <c r="M35" s="7"/>
      <c r="N35" s="7"/>
      <c r="O35" s="7"/>
      <c r="P35" s="85"/>
      <c r="Q35" s="68"/>
      <c r="R35" s="67"/>
    </row>
    <row r="36" spans="1:32">
      <c r="B36" s="67"/>
      <c r="C36" s="67"/>
      <c r="D36" s="67"/>
      <c r="F36" s="67"/>
      <c r="G36" s="67"/>
      <c r="H36" s="67"/>
      <c r="I36" s="67"/>
      <c r="J36" s="67"/>
      <c r="K36" s="67"/>
      <c r="L36" s="67"/>
      <c r="P36" s="67"/>
      <c r="Q36" s="67"/>
      <c r="R36" s="67"/>
    </row>
    <row r="37" spans="1:32">
      <c r="B37" s="68"/>
      <c r="C37" s="68"/>
      <c r="D37" s="68"/>
      <c r="E37" s="68"/>
      <c r="F37" s="68"/>
      <c r="G37" s="68"/>
      <c r="H37" s="68"/>
      <c r="I37" s="68"/>
      <c r="J37" s="68"/>
      <c r="K37" s="68"/>
      <c r="L37" s="68"/>
      <c r="P37" s="67"/>
      <c r="Q37" s="67"/>
      <c r="R37" s="67"/>
    </row>
    <row r="38" spans="1:32">
      <c r="B38" s="70"/>
      <c r="C38" s="70"/>
      <c r="D38" s="70"/>
      <c r="E38" s="70"/>
      <c r="F38" s="70"/>
      <c r="G38" s="70"/>
      <c r="H38" s="70"/>
      <c r="I38" s="70"/>
      <c r="J38" s="71"/>
      <c r="K38" s="71"/>
      <c r="L38" s="70"/>
      <c r="P38" s="67"/>
      <c r="Q38" s="67"/>
      <c r="R38" s="67"/>
    </row>
    <row r="39" spans="1:32">
      <c r="B39" s="67"/>
      <c r="C39" s="67"/>
      <c r="D39" s="67"/>
      <c r="F39" s="67"/>
      <c r="G39" s="67"/>
      <c r="H39" s="68"/>
      <c r="I39" s="68"/>
      <c r="J39" s="68"/>
      <c r="K39" s="68"/>
      <c r="L39" s="68"/>
      <c r="P39" s="67"/>
      <c r="Q39" s="67"/>
      <c r="R39" s="67"/>
    </row>
    <row r="40" spans="1:32" ht="23.25">
      <c r="A40" s="168" t="s">
        <v>138</v>
      </c>
      <c r="D40" s="29"/>
      <c r="E40" s="29"/>
      <c r="F40" s="29"/>
      <c r="G40" s="29"/>
      <c r="H40" s="29"/>
      <c r="I40" s="29"/>
      <c r="J40" s="29"/>
      <c r="K40" s="29"/>
      <c r="L40" s="29"/>
      <c r="P40" s="67"/>
      <c r="Q40" s="67"/>
      <c r="R40" s="67"/>
      <c r="V40" s="89"/>
      <c r="W40" s="89"/>
      <c r="X40" s="89"/>
      <c r="Y40" s="89"/>
      <c r="Z40" s="89"/>
      <c r="AA40" s="89"/>
      <c r="AB40" s="89"/>
      <c r="AC40" s="89"/>
      <c r="AD40" s="89"/>
      <c r="AE40" s="89"/>
      <c r="AF40" s="89"/>
    </row>
    <row r="41" spans="1:32">
      <c r="D41" s="29"/>
      <c r="E41" s="29"/>
      <c r="F41" s="29"/>
      <c r="G41" s="29"/>
      <c r="H41" s="29"/>
      <c r="I41" s="72"/>
      <c r="J41" s="29"/>
      <c r="K41" s="29"/>
      <c r="L41" s="29"/>
      <c r="P41" s="67"/>
      <c r="Q41" s="67"/>
      <c r="R41" s="67"/>
      <c r="V41" s="89"/>
      <c r="W41" s="89"/>
      <c r="X41" s="89"/>
      <c r="Y41" s="89"/>
      <c r="Z41" s="89"/>
      <c r="AA41" s="89"/>
      <c r="AB41" s="89"/>
      <c r="AC41" s="89"/>
      <c r="AD41" s="89"/>
      <c r="AE41" s="89"/>
      <c r="AF41" s="89"/>
    </row>
    <row r="42" spans="1:32" ht="15.75" thickBot="1">
      <c r="A42" s="234"/>
      <c r="B42" s="237" t="s">
        <v>2</v>
      </c>
      <c r="C42" s="237" t="s">
        <v>3</v>
      </c>
      <c r="D42" s="237" t="s">
        <v>4</v>
      </c>
      <c r="E42" s="237" t="s">
        <v>5</v>
      </c>
      <c r="F42" s="237" t="s">
        <v>6</v>
      </c>
      <c r="G42" s="237" t="s">
        <v>7</v>
      </c>
      <c r="H42" s="237" t="s">
        <v>8</v>
      </c>
      <c r="I42" s="237" t="s">
        <v>9</v>
      </c>
      <c r="J42" s="237" t="s">
        <v>10</v>
      </c>
      <c r="K42" s="237" t="s">
        <v>11</v>
      </c>
      <c r="L42" s="237" t="s">
        <v>12</v>
      </c>
      <c r="M42" s="237" t="s">
        <v>13</v>
      </c>
      <c r="N42" s="237" t="s">
        <v>14</v>
      </c>
      <c r="O42" s="237" t="s">
        <v>15</v>
      </c>
      <c r="P42" s="238" t="s">
        <v>16</v>
      </c>
      <c r="Q42" s="86"/>
      <c r="R42" s="86"/>
      <c r="S42" s="65"/>
      <c r="T42" s="13"/>
      <c r="U42" s="90"/>
      <c r="V42" s="90"/>
      <c r="W42" s="90"/>
      <c r="X42" s="90"/>
      <c r="Y42" s="90"/>
      <c r="Z42" s="90"/>
      <c r="AA42" s="90"/>
      <c r="AB42" s="90"/>
      <c r="AC42" s="90"/>
      <c r="AD42" s="90"/>
      <c r="AE42" s="90"/>
      <c r="AF42" s="90"/>
    </row>
    <row r="43" spans="1:32">
      <c r="A43" s="4"/>
      <c r="B43" s="4"/>
      <c r="C43" s="4"/>
      <c r="D43" s="193"/>
      <c r="E43" s="193"/>
      <c r="F43" s="193"/>
      <c r="G43" s="193"/>
      <c r="H43" s="193"/>
      <c r="I43" s="193"/>
      <c r="J43" s="193"/>
      <c r="K43" s="193"/>
      <c r="L43" s="193"/>
      <c r="M43" s="193"/>
      <c r="N43" s="193"/>
      <c r="O43" s="193"/>
      <c r="P43" s="194"/>
      <c r="Q43" s="81"/>
      <c r="R43" s="81"/>
      <c r="T43" s="54"/>
      <c r="U43" s="90"/>
      <c r="V43" s="90"/>
      <c r="W43" s="90"/>
      <c r="X43" s="90"/>
      <c r="Y43" s="90"/>
      <c r="Z43" s="90"/>
      <c r="AA43" s="90"/>
      <c r="AB43" s="90"/>
      <c r="AC43" s="90"/>
      <c r="AD43" s="90"/>
      <c r="AE43" s="90"/>
      <c r="AF43" s="90"/>
    </row>
    <row r="44" spans="1:32">
      <c r="A44" s="179" t="s">
        <v>139</v>
      </c>
      <c r="B44" s="195">
        <v>2200.0910917472834</v>
      </c>
      <c r="C44" s="195">
        <v>2003.0329952339164</v>
      </c>
      <c r="D44" s="195">
        <v>1926.1637341299042</v>
      </c>
      <c r="E44" s="195">
        <v>2247.6515677348598</v>
      </c>
      <c r="F44" s="195">
        <v>2369.5569766555768</v>
      </c>
      <c r="G44" s="195">
        <v>2704.0108973083479</v>
      </c>
      <c r="H44" s="195">
        <v>2818.5881057067863</v>
      </c>
      <c r="I44" s="195">
        <v>2818.9298024990549</v>
      </c>
      <c r="J44" s="195">
        <v>2859.0907700355997</v>
      </c>
      <c r="K44" s="195">
        <v>2590.8786118667595</v>
      </c>
      <c r="L44" s="195">
        <v>2814.5657844360344</v>
      </c>
      <c r="M44" s="195">
        <v>2527</v>
      </c>
      <c r="N44" s="195">
        <v>2661.2411700000002</v>
      </c>
      <c r="O44" s="195">
        <v>3024.7750000000001</v>
      </c>
      <c r="P44" s="196">
        <v>2539</v>
      </c>
      <c r="Q44" s="77"/>
      <c r="R44" s="77"/>
      <c r="T44" s="54"/>
      <c r="U44" s="90"/>
      <c r="V44" s="90"/>
      <c r="W44" s="90"/>
      <c r="X44" s="90"/>
      <c r="Y44" s="90"/>
      <c r="Z44" s="90"/>
      <c r="AA44" s="90"/>
      <c r="AB44" s="90"/>
      <c r="AC44" s="90"/>
      <c r="AD44" s="90"/>
      <c r="AE44" s="90"/>
      <c r="AF44" s="90"/>
    </row>
    <row r="45" spans="1:32">
      <c r="A45" s="179" t="s">
        <v>140</v>
      </c>
      <c r="B45" s="195">
        <v>2251.0300000000002</v>
      </c>
      <c r="C45" s="195">
        <v>1222.9134000000004</v>
      </c>
      <c r="D45" s="195">
        <v>2341.1085999999996</v>
      </c>
      <c r="E45" s="195">
        <v>2570.9049999999997</v>
      </c>
      <c r="F45" s="195">
        <v>2031.9871000000003</v>
      </c>
      <c r="G45" s="195">
        <v>2064.1385</v>
      </c>
      <c r="H45" s="195">
        <v>1633.8090000000002</v>
      </c>
      <c r="I45" s="195">
        <v>2024.3971000000001</v>
      </c>
      <c r="J45" s="195">
        <v>1579.1425999999999</v>
      </c>
      <c r="K45" s="195">
        <v>1948.4070000000002</v>
      </c>
      <c r="L45" s="195">
        <v>1859.797</v>
      </c>
      <c r="M45" s="195">
        <v>2010</v>
      </c>
      <c r="N45" s="195">
        <v>1999.9460999999999</v>
      </c>
      <c r="O45" s="195">
        <v>1995.6030000000001</v>
      </c>
      <c r="P45" s="196">
        <v>1983</v>
      </c>
      <c r="Q45" s="82"/>
      <c r="R45" s="82"/>
      <c r="T45" s="54"/>
      <c r="U45" s="90"/>
      <c r="V45" s="90"/>
      <c r="W45" s="90"/>
      <c r="X45" s="90"/>
      <c r="Y45" s="90"/>
      <c r="Z45" s="90"/>
      <c r="AA45" s="90"/>
      <c r="AB45" s="90"/>
      <c r="AC45" s="90"/>
      <c r="AD45" s="90"/>
      <c r="AE45" s="90"/>
      <c r="AF45" s="90"/>
    </row>
    <row r="46" spans="1:32">
      <c r="A46" s="179" t="s">
        <v>141</v>
      </c>
      <c r="B46" s="195">
        <v>2522.6895092940322</v>
      </c>
      <c r="C46" s="195">
        <v>1897.7535633274069</v>
      </c>
      <c r="D46" s="195">
        <v>2345.9253040134422</v>
      </c>
      <c r="E46" s="195">
        <v>2713.3211691144934</v>
      </c>
      <c r="F46" s="195">
        <v>2744.9759581010808</v>
      </c>
      <c r="G46" s="195">
        <v>2814.2805039154046</v>
      </c>
      <c r="H46" s="195">
        <v>2524.3663567016592</v>
      </c>
      <c r="I46" s="195">
        <v>2673.4375150108326</v>
      </c>
      <c r="J46" s="195">
        <v>2773.1218322662339</v>
      </c>
      <c r="K46" s="195">
        <v>2802.0279754516591</v>
      </c>
      <c r="L46" s="195">
        <v>2957.8925464773165</v>
      </c>
      <c r="M46" s="195">
        <v>3139</v>
      </c>
      <c r="N46" s="195">
        <v>3188.1386600000001</v>
      </c>
      <c r="O46" s="195">
        <v>3823.4560000000001</v>
      </c>
      <c r="P46" s="196">
        <v>3620</v>
      </c>
      <c r="Q46" s="82"/>
      <c r="R46" s="82"/>
      <c r="T46" s="54"/>
      <c r="U46" s="90"/>
      <c r="V46" s="90"/>
      <c r="W46" s="90"/>
      <c r="X46" s="90"/>
      <c r="Y46" s="90"/>
      <c r="Z46" s="90"/>
      <c r="AA46" s="90"/>
      <c r="AB46" s="90"/>
      <c r="AC46" s="90"/>
      <c r="AD46" s="90"/>
      <c r="AE46" s="90"/>
      <c r="AF46" s="90"/>
    </row>
    <row r="47" spans="1:32">
      <c r="A47" s="179" t="s">
        <v>142</v>
      </c>
      <c r="B47" s="195">
        <v>1078.412209959029</v>
      </c>
      <c r="C47" s="195">
        <v>708.51441116189812</v>
      </c>
      <c r="D47" s="195">
        <v>966.05922869872961</v>
      </c>
      <c r="E47" s="195">
        <v>1182.3381022567739</v>
      </c>
      <c r="F47" s="195">
        <v>1139.7970363616932</v>
      </c>
      <c r="G47" s="195">
        <v>1391.829768341064</v>
      </c>
      <c r="H47" s="195">
        <v>1291.2679463272084</v>
      </c>
      <c r="I47" s="195">
        <v>1017.7721026763908</v>
      </c>
      <c r="J47" s="195">
        <v>1187.7668526458733</v>
      </c>
      <c r="K47" s="195">
        <v>1752.2116045532214</v>
      </c>
      <c r="L47" s="195">
        <v>1642.5444852428427</v>
      </c>
      <c r="M47" s="195">
        <v>1318</v>
      </c>
      <c r="N47" s="195">
        <v>1559.48072</v>
      </c>
      <c r="O47" s="195">
        <v>1444.2760000000001</v>
      </c>
      <c r="P47" s="196">
        <v>1496</v>
      </c>
      <c r="Q47" s="82"/>
      <c r="R47" s="82"/>
      <c r="T47" s="54"/>
      <c r="U47" s="90"/>
      <c r="V47" s="90"/>
      <c r="W47" s="90"/>
      <c r="X47" s="90"/>
      <c r="Y47" s="90"/>
      <c r="Z47" s="90"/>
      <c r="AA47" s="90"/>
      <c r="AB47" s="90"/>
      <c r="AC47" s="90"/>
      <c r="AD47" s="90"/>
      <c r="AE47" s="90"/>
      <c r="AF47" s="90"/>
    </row>
    <row r="48" spans="1:32">
      <c r="A48" s="179" t="s">
        <v>143</v>
      </c>
      <c r="B48" s="195">
        <v>2196.5306357736567</v>
      </c>
      <c r="C48" s="195">
        <v>1087.9161921184048</v>
      </c>
      <c r="D48" s="195">
        <v>2008.8634960772379</v>
      </c>
      <c r="E48" s="195">
        <v>2588.089569422481</v>
      </c>
      <c r="F48" s="195">
        <v>2279.8036031486072</v>
      </c>
      <c r="G48" s="195">
        <v>2283.3484066848732</v>
      </c>
      <c r="H48" s="195">
        <v>1617.5434996628139</v>
      </c>
      <c r="I48" s="195">
        <v>2063.1114077799302</v>
      </c>
      <c r="J48" s="195">
        <v>2431.7262684714774</v>
      </c>
      <c r="K48" s="195">
        <v>2299.2650142126063</v>
      </c>
      <c r="L48" s="195">
        <v>2138.8961622189258</v>
      </c>
      <c r="M48" s="195">
        <v>2246</v>
      </c>
      <c r="N48" s="195">
        <v>2140.0621999999998</v>
      </c>
      <c r="O48" s="195">
        <v>2473.9499999999998</v>
      </c>
      <c r="P48" s="196">
        <v>2190</v>
      </c>
      <c r="Q48" s="82"/>
      <c r="R48" s="82"/>
      <c r="T48" s="54"/>
      <c r="U48" s="90"/>
      <c r="V48" s="90"/>
      <c r="W48" s="90"/>
      <c r="X48" s="90"/>
      <c r="Y48" s="90"/>
      <c r="Z48" s="90"/>
      <c r="AA48" s="90"/>
      <c r="AB48" s="90"/>
      <c r="AC48" s="90"/>
      <c r="AD48" s="90"/>
      <c r="AE48" s="90"/>
      <c r="AF48" s="90"/>
    </row>
    <row r="49" spans="1:32">
      <c r="A49" s="179" t="s">
        <v>144</v>
      </c>
      <c r="B49" s="195">
        <v>781.15</v>
      </c>
      <c r="C49" s="195">
        <v>620.01850000000002</v>
      </c>
      <c r="D49" s="195">
        <v>367.89350000000002</v>
      </c>
      <c r="E49" s="195">
        <v>1046.8444</v>
      </c>
      <c r="F49" s="195">
        <v>1190.0221999999999</v>
      </c>
      <c r="G49" s="195">
        <v>1624.2465999999999</v>
      </c>
      <c r="H49" s="195">
        <v>1799.6360999999997</v>
      </c>
      <c r="I49" s="195">
        <v>1659.4227000000001</v>
      </c>
      <c r="J49" s="195">
        <v>1610.5047999999999</v>
      </c>
      <c r="K49" s="195">
        <v>1475.5119</v>
      </c>
      <c r="L49" s="195">
        <v>1490.8657000000001</v>
      </c>
      <c r="M49" s="195">
        <v>1337</v>
      </c>
      <c r="N49" s="195">
        <v>1035.5546999999999</v>
      </c>
      <c r="O49" s="195">
        <v>1343.414</v>
      </c>
      <c r="P49" s="196">
        <v>1273</v>
      </c>
      <c r="Q49" s="82"/>
      <c r="R49" s="82"/>
      <c r="T49" s="54"/>
      <c r="U49" s="90"/>
      <c r="V49" s="90"/>
      <c r="W49" s="90"/>
      <c r="X49" s="90"/>
      <c r="Y49" s="90"/>
      <c r="Z49" s="90"/>
      <c r="AA49" s="90"/>
      <c r="AB49" s="90"/>
      <c r="AC49" s="90"/>
      <c r="AD49" s="90"/>
      <c r="AE49" s="90"/>
      <c r="AF49" s="90"/>
    </row>
    <row r="50" spans="1:32">
      <c r="A50" s="179" t="s">
        <v>145</v>
      </c>
      <c r="B50" s="195">
        <v>1618.0991898070847</v>
      </c>
      <c r="C50" s="195">
        <v>1499.6176613451701</v>
      </c>
      <c r="D50" s="195">
        <v>1947.6495869603136</v>
      </c>
      <c r="E50" s="195">
        <v>2451.9496273004506</v>
      </c>
      <c r="F50" s="195">
        <v>2486.5786943008402</v>
      </c>
      <c r="G50" s="195">
        <v>3234.861266775511</v>
      </c>
      <c r="H50" s="195">
        <v>2863.6569653608294</v>
      </c>
      <c r="I50" s="195">
        <v>3030.6518966520284</v>
      </c>
      <c r="J50" s="195">
        <v>2781.8777839559298</v>
      </c>
      <c r="K50" s="195">
        <v>2778.4418061298352</v>
      </c>
      <c r="L50" s="195">
        <v>3232.6383069704934</v>
      </c>
      <c r="M50" s="195">
        <v>3203</v>
      </c>
      <c r="N50" s="195">
        <v>2591.8648199999998</v>
      </c>
      <c r="O50" s="195">
        <v>2477.1790000000001</v>
      </c>
      <c r="P50" s="196">
        <v>3019</v>
      </c>
      <c r="Q50" s="82"/>
      <c r="R50" s="82"/>
      <c r="T50" s="54"/>
      <c r="U50" s="90"/>
      <c r="V50" s="90"/>
      <c r="W50" s="90"/>
      <c r="X50" s="90"/>
      <c r="Y50" s="90"/>
      <c r="Z50" s="90"/>
      <c r="AA50" s="90"/>
      <c r="AB50" s="90"/>
      <c r="AC50" s="90"/>
      <c r="AD50" s="90"/>
      <c r="AE50" s="90"/>
      <c r="AF50" s="90"/>
    </row>
    <row r="51" spans="1:32">
      <c r="A51" s="180" t="s">
        <v>146</v>
      </c>
      <c r="B51" s="197">
        <v>12648.002636581086</v>
      </c>
      <c r="C51" s="197">
        <v>9039.7667231867963</v>
      </c>
      <c r="D51" s="198">
        <v>11903.663449879628</v>
      </c>
      <c r="E51" s="198">
        <v>14801.099435829059</v>
      </c>
      <c r="F51" s="198">
        <v>14242.721568567797</v>
      </c>
      <c r="G51" s="198">
        <v>16116.715943025201</v>
      </c>
      <c r="H51" s="198">
        <v>14548.867973759297</v>
      </c>
      <c r="I51" s="198">
        <v>15287.722524618237</v>
      </c>
      <c r="J51" s="198">
        <v>15223.230907375113</v>
      </c>
      <c r="K51" s="198">
        <v>15646.74391221408</v>
      </c>
      <c r="L51" s="198">
        <f>SUM(L44:L50)</f>
        <v>16137.199985345613</v>
      </c>
      <c r="M51" s="198">
        <v>15780</v>
      </c>
      <c r="N51" s="198">
        <v>15176.288370000002</v>
      </c>
      <c r="O51" s="198">
        <v>16582.652999999998</v>
      </c>
      <c r="P51" s="199">
        <v>16120</v>
      </c>
      <c r="Q51" s="76"/>
      <c r="R51" s="76"/>
      <c r="S51" s="21"/>
      <c r="T51" s="54"/>
      <c r="U51" s="90"/>
      <c r="V51" s="90"/>
      <c r="W51" s="90"/>
      <c r="X51" s="90"/>
      <c r="Y51" s="90"/>
      <c r="Z51" s="90"/>
      <c r="AA51" s="90"/>
      <c r="AB51" s="90"/>
      <c r="AC51" s="90"/>
      <c r="AD51" s="90"/>
      <c r="AE51" s="90"/>
      <c r="AF51" s="90"/>
    </row>
    <row r="52" spans="1:32" ht="21" customHeight="1">
      <c r="A52" s="160" t="s">
        <v>147</v>
      </c>
      <c r="B52" s="191"/>
      <c r="C52" s="191"/>
      <c r="D52" s="134"/>
      <c r="E52" s="134"/>
      <c r="F52" s="134"/>
      <c r="G52" s="134"/>
      <c r="H52" s="134"/>
      <c r="I52" s="134"/>
      <c r="J52" s="134"/>
      <c r="K52" s="134"/>
      <c r="L52" s="134"/>
      <c r="M52" s="134"/>
      <c r="N52" s="134"/>
      <c r="O52" s="134"/>
      <c r="P52" s="200"/>
      <c r="Q52" s="75"/>
      <c r="R52" s="76"/>
      <c r="S52" s="21"/>
    </row>
    <row r="53" spans="1:32">
      <c r="A53" s="4"/>
      <c r="B53" s="4"/>
      <c r="C53" s="4"/>
      <c r="D53" s="4"/>
      <c r="E53" s="4"/>
      <c r="F53" s="4"/>
      <c r="G53" s="4"/>
      <c r="H53" s="4"/>
      <c r="I53" s="4"/>
      <c r="J53" s="4"/>
      <c r="K53" s="4"/>
      <c r="L53" s="4"/>
      <c r="M53" s="4"/>
      <c r="N53" s="4"/>
      <c r="O53" s="4"/>
      <c r="P53" s="200"/>
      <c r="Q53" s="82"/>
      <c r="R53" s="82"/>
    </row>
    <row r="54" spans="1:32">
      <c r="A54" s="4"/>
      <c r="B54" s="4"/>
      <c r="C54" s="4"/>
      <c r="D54" s="4"/>
      <c r="E54" s="4"/>
      <c r="F54" s="4"/>
      <c r="G54" s="4"/>
      <c r="H54" s="4"/>
      <c r="I54" s="4"/>
      <c r="J54" s="4"/>
      <c r="K54" s="4"/>
      <c r="L54" s="4"/>
      <c r="M54" s="4"/>
      <c r="N54" s="4"/>
      <c r="O54" s="4"/>
      <c r="P54" s="200"/>
      <c r="Q54" s="82"/>
      <c r="R54" s="82"/>
      <c r="S54" s="78"/>
      <c r="T54" s="58"/>
      <c r="U54" s="90"/>
      <c r="V54" s="90"/>
      <c r="W54" s="90"/>
      <c r="X54" s="90"/>
      <c r="Y54" s="90"/>
      <c r="Z54" s="90"/>
      <c r="AA54" s="90"/>
      <c r="AB54" s="90"/>
      <c r="AC54" s="90"/>
      <c r="AD54" s="90"/>
      <c r="AE54" s="90"/>
      <c r="AF54" s="90"/>
    </row>
    <row r="55" spans="1:32">
      <c r="A55" s="179" t="s">
        <v>148</v>
      </c>
      <c r="B55" s="201">
        <v>8799.90409</v>
      </c>
      <c r="C55" s="201">
        <v>4887.0145760000014</v>
      </c>
      <c r="D55" s="193">
        <v>9073.4431729999978</v>
      </c>
      <c r="E55" s="193">
        <v>10416.535736000002</v>
      </c>
      <c r="F55" s="193">
        <v>10058.838344000002</v>
      </c>
      <c r="G55" s="193">
        <v>10751.973666999998</v>
      </c>
      <c r="H55" s="193">
        <v>8885.5869349999975</v>
      </c>
      <c r="I55" s="193">
        <v>10232.973287999999</v>
      </c>
      <c r="J55" s="193">
        <v>10012.992506000001</v>
      </c>
      <c r="K55" s="193">
        <v>10234</v>
      </c>
      <c r="L55" s="193">
        <v>10555</v>
      </c>
      <c r="M55" s="193">
        <v>10506</v>
      </c>
      <c r="N55" s="193">
        <v>10548</v>
      </c>
      <c r="O55" s="193">
        <v>11085</v>
      </c>
      <c r="P55" s="196">
        <v>10789</v>
      </c>
      <c r="Q55" s="82"/>
      <c r="R55" s="82"/>
      <c r="S55" s="21"/>
      <c r="T55" s="21"/>
      <c r="U55" s="90"/>
      <c r="V55" s="90"/>
      <c r="W55" s="90"/>
      <c r="X55" s="90"/>
      <c r="Y55" s="90"/>
      <c r="Z55" s="90"/>
      <c r="AA55" s="90"/>
      <c r="AB55" s="90"/>
      <c r="AC55" s="90"/>
      <c r="AD55" s="90"/>
      <c r="AE55" s="90"/>
      <c r="AF55" s="90"/>
    </row>
    <row r="56" spans="1:32">
      <c r="A56" s="179" t="s">
        <v>149</v>
      </c>
      <c r="B56" s="195">
        <v>3808.7701070000003</v>
      </c>
      <c r="C56" s="195">
        <v>2972.3762379999994</v>
      </c>
      <c r="D56" s="193">
        <v>3416.5164060000006</v>
      </c>
      <c r="E56" s="193">
        <v>3786.7080820000006</v>
      </c>
      <c r="F56" s="193">
        <v>4145.0725579999998</v>
      </c>
      <c r="G56" s="193">
        <v>5085.9874260000015</v>
      </c>
      <c r="H56" s="193">
        <v>4520.0702669999991</v>
      </c>
      <c r="I56" s="193">
        <v>4740.0625550000013</v>
      </c>
      <c r="J56" s="193">
        <v>4805.2325129999999</v>
      </c>
      <c r="K56" s="193">
        <v>4776</v>
      </c>
      <c r="L56" s="193">
        <v>4903</v>
      </c>
      <c r="M56" s="193">
        <v>4184</v>
      </c>
      <c r="N56" s="193">
        <v>4241</v>
      </c>
      <c r="O56" s="193">
        <v>4277</v>
      </c>
      <c r="P56" s="196">
        <v>4014</v>
      </c>
      <c r="Q56" s="67"/>
      <c r="R56" s="77"/>
      <c r="U56" s="90"/>
      <c r="V56" s="90"/>
      <c r="W56" s="90"/>
      <c r="X56" s="90"/>
      <c r="Y56" s="90"/>
      <c r="Z56" s="90"/>
      <c r="AA56" s="90"/>
      <c r="AB56" s="90"/>
      <c r="AC56" s="90"/>
      <c r="AD56" s="90"/>
      <c r="AE56" s="90"/>
      <c r="AF56" s="90"/>
    </row>
    <row r="57" spans="1:32">
      <c r="A57" s="180" t="s">
        <v>150</v>
      </c>
      <c r="B57" s="202">
        <v>0.30207538457185501</v>
      </c>
      <c r="C57" s="202">
        <v>0.37819422756090459</v>
      </c>
      <c r="D57" s="202">
        <v>0.27354102984803591</v>
      </c>
      <c r="E57" s="202">
        <v>0.26660867971590008</v>
      </c>
      <c r="F57" s="202">
        <v>0.29182614468641499</v>
      </c>
      <c r="G57" s="202">
        <v>0.32112639980204816</v>
      </c>
      <c r="H57" s="202">
        <v>0.33717632779134826</v>
      </c>
      <c r="I57" s="202">
        <v>0.31657324571329426</v>
      </c>
      <c r="J57" s="202">
        <v>0.32427854934303585</v>
      </c>
      <c r="K57" s="202">
        <v>0.31818787475016658</v>
      </c>
      <c r="L57" s="202">
        <v>0.31718204166127573</v>
      </c>
      <c r="M57" s="202">
        <v>0.28481960517358745</v>
      </c>
      <c r="N57" s="202">
        <v>0.28676719183176685</v>
      </c>
      <c r="O57" s="202">
        <v>0.27841426897539384</v>
      </c>
      <c r="P57" s="203">
        <v>0.27116125109775047</v>
      </c>
      <c r="Q57" s="67"/>
      <c r="R57" s="67"/>
      <c r="S57" s="87"/>
      <c r="T57" s="91"/>
      <c r="U57" s="92"/>
      <c r="V57" s="90"/>
      <c r="W57" s="90"/>
      <c r="X57" s="90"/>
      <c r="Y57" s="90"/>
      <c r="Z57" s="90"/>
      <c r="AA57" s="90"/>
      <c r="AB57" s="90"/>
      <c r="AC57" s="90"/>
      <c r="AD57" s="90"/>
      <c r="AE57" s="90"/>
      <c r="AF57" s="90"/>
    </row>
    <row r="58" spans="1:32">
      <c r="A58" s="204"/>
      <c r="B58" s="205"/>
      <c r="C58" s="205"/>
      <c r="D58" s="205"/>
      <c r="E58" s="205"/>
      <c r="F58" s="205"/>
      <c r="G58" s="205"/>
      <c r="H58" s="205"/>
      <c r="I58" s="205"/>
      <c r="J58" s="206"/>
      <c r="K58" s="206"/>
      <c r="L58" s="206"/>
      <c r="M58" s="206"/>
      <c r="N58" s="206"/>
      <c r="O58" s="206"/>
      <c r="P58" s="200"/>
      <c r="Q58" s="67"/>
      <c r="R58" s="67"/>
      <c r="U58" s="13"/>
      <c r="V58" s="32"/>
      <c r="W58" s="32"/>
      <c r="X58" s="32"/>
      <c r="Y58" s="32"/>
      <c r="Z58" s="32"/>
      <c r="AA58" s="32"/>
      <c r="AB58" s="32"/>
      <c r="AC58" s="32"/>
      <c r="AD58" s="32"/>
      <c r="AE58" s="32"/>
      <c r="AF58" s="32"/>
    </row>
    <row r="59" spans="1:32">
      <c r="A59" s="179" t="s">
        <v>151</v>
      </c>
      <c r="B59" s="195">
        <v>72</v>
      </c>
      <c r="C59" s="195">
        <v>71</v>
      </c>
      <c r="D59" s="193">
        <v>71</v>
      </c>
      <c r="E59" s="193">
        <v>72</v>
      </c>
      <c r="F59" s="193">
        <v>72</v>
      </c>
      <c r="G59" s="193">
        <v>73</v>
      </c>
      <c r="H59" s="193">
        <v>73</v>
      </c>
      <c r="I59" s="193">
        <v>73</v>
      </c>
      <c r="J59" s="193">
        <v>72</v>
      </c>
      <c r="K59" s="193">
        <v>72</v>
      </c>
      <c r="L59" s="193">
        <v>73</v>
      </c>
      <c r="M59" s="193">
        <v>74</v>
      </c>
      <c r="N59" s="193">
        <v>74</v>
      </c>
      <c r="O59" s="193">
        <v>74</v>
      </c>
      <c r="P59" s="194">
        <v>76</v>
      </c>
      <c r="Q59" s="21"/>
      <c r="S59" s="87"/>
      <c r="T59" s="91"/>
      <c r="X59" s="26"/>
      <c r="Y59" s="26"/>
      <c r="Z59" s="26"/>
      <c r="AA59" s="26"/>
      <c r="AB59" s="26"/>
      <c r="AC59" s="26"/>
      <c r="AD59" s="26"/>
      <c r="AE59" s="26"/>
      <c r="AF59" s="26"/>
    </row>
    <row r="60" spans="1:32">
      <c r="A60" s="179" t="s">
        <v>152</v>
      </c>
      <c r="B60" s="195">
        <v>40</v>
      </c>
      <c r="C60" s="195">
        <v>37</v>
      </c>
      <c r="D60" s="193">
        <v>37</v>
      </c>
      <c r="E60" s="193">
        <v>37</v>
      </c>
      <c r="F60" s="193">
        <v>37</v>
      </c>
      <c r="G60" s="193">
        <v>39</v>
      </c>
      <c r="H60" s="193">
        <v>39</v>
      </c>
      <c r="I60" s="193">
        <v>43</v>
      </c>
      <c r="J60" s="193">
        <v>44</v>
      </c>
      <c r="K60" s="193">
        <v>44</v>
      </c>
      <c r="L60" s="193">
        <v>46</v>
      </c>
      <c r="M60" s="193">
        <v>45</v>
      </c>
      <c r="N60" s="193">
        <v>45</v>
      </c>
      <c r="O60" s="193">
        <v>43</v>
      </c>
      <c r="P60" s="194">
        <v>41</v>
      </c>
      <c r="S60" s="87"/>
      <c r="T60" s="91"/>
      <c r="U60" s="65"/>
      <c r="V60" s="93"/>
      <c r="W60" s="93"/>
      <c r="X60" s="93"/>
      <c r="Y60" s="93"/>
      <c r="Z60" s="93"/>
      <c r="AA60" s="93"/>
      <c r="AB60" s="93"/>
      <c r="AC60" s="93"/>
      <c r="AD60" s="93"/>
      <c r="AE60" s="93"/>
      <c r="AF60" s="93"/>
    </row>
    <row r="61" spans="1:32">
      <c r="A61" s="179" t="s">
        <v>153</v>
      </c>
      <c r="B61" s="195">
        <v>2</v>
      </c>
      <c r="C61" s="195">
        <v>0</v>
      </c>
      <c r="D61" s="193">
        <v>8</v>
      </c>
      <c r="E61" s="193">
        <v>20</v>
      </c>
      <c r="F61" s="193">
        <v>11</v>
      </c>
      <c r="G61" s="193">
        <v>13</v>
      </c>
      <c r="H61" s="193">
        <v>10</v>
      </c>
      <c r="I61" s="193">
        <v>6</v>
      </c>
      <c r="J61" s="193">
        <v>5</v>
      </c>
      <c r="K61" s="193">
        <v>6</v>
      </c>
      <c r="L61" s="193">
        <v>1</v>
      </c>
      <c r="M61" s="193">
        <v>0</v>
      </c>
      <c r="N61" s="193">
        <v>0</v>
      </c>
      <c r="O61" s="193">
        <v>0</v>
      </c>
      <c r="P61" s="194">
        <v>0</v>
      </c>
      <c r="S61" s="87"/>
      <c r="T61" s="91"/>
      <c r="U61" s="65"/>
      <c r="V61" s="93"/>
      <c r="W61" s="93"/>
      <c r="X61" s="93"/>
      <c r="Y61" s="93"/>
      <c r="Z61" s="93"/>
      <c r="AA61" s="93"/>
      <c r="AB61" s="93"/>
      <c r="AC61" s="93"/>
      <c r="AD61" s="93"/>
      <c r="AE61" s="93"/>
      <c r="AF61" s="93"/>
    </row>
    <row r="62" spans="1:32">
      <c r="A62" s="180" t="s">
        <v>154</v>
      </c>
      <c r="B62" s="197">
        <v>114</v>
      </c>
      <c r="C62" s="197">
        <v>108</v>
      </c>
      <c r="D62" s="198">
        <v>116</v>
      </c>
      <c r="E62" s="198">
        <v>129</v>
      </c>
      <c r="F62" s="198">
        <v>120</v>
      </c>
      <c r="G62" s="198">
        <v>125</v>
      </c>
      <c r="H62" s="198">
        <v>122</v>
      </c>
      <c r="I62" s="198">
        <v>122</v>
      </c>
      <c r="J62" s="198">
        <v>121</v>
      </c>
      <c r="K62" s="198">
        <v>122</v>
      </c>
      <c r="L62" s="198">
        <v>120</v>
      </c>
      <c r="M62" s="198">
        <v>119</v>
      </c>
      <c r="N62" s="198">
        <v>119</v>
      </c>
      <c r="O62" s="198">
        <v>117</v>
      </c>
      <c r="P62" s="199">
        <v>117</v>
      </c>
      <c r="S62" s="87"/>
      <c r="T62" s="91"/>
      <c r="U62" s="65"/>
      <c r="V62" s="93"/>
      <c r="W62" s="93"/>
      <c r="X62" s="93"/>
      <c r="Y62" s="93"/>
      <c r="Z62" s="93"/>
      <c r="AA62" s="93"/>
      <c r="AB62" s="93"/>
      <c r="AC62" s="93"/>
      <c r="AD62" s="93"/>
      <c r="AE62" s="93"/>
      <c r="AF62" s="93"/>
    </row>
    <row r="63" spans="1:32">
      <c r="A63" s="179"/>
      <c r="B63" s="195"/>
      <c r="C63" s="195"/>
      <c r="D63" s="193"/>
      <c r="E63" s="193"/>
      <c r="F63" s="193"/>
      <c r="G63" s="193"/>
      <c r="H63" s="193"/>
      <c r="I63" s="193"/>
      <c r="J63" s="193"/>
      <c r="K63" s="193"/>
      <c r="L63" s="193"/>
      <c r="M63" s="193"/>
      <c r="N63" s="193"/>
      <c r="O63" s="193"/>
      <c r="P63" s="200"/>
      <c r="S63" s="87"/>
      <c r="T63" s="91"/>
      <c r="U63" s="65"/>
      <c r="V63" s="93"/>
      <c r="W63" s="93"/>
      <c r="X63" s="93"/>
      <c r="Y63" s="93"/>
      <c r="Z63" s="93"/>
      <c r="AA63" s="93"/>
      <c r="AB63" s="93"/>
      <c r="AC63" s="93"/>
      <c r="AD63" s="93"/>
      <c r="AE63" s="93"/>
      <c r="AF63" s="93"/>
    </row>
    <row r="64" spans="1:32">
      <c r="A64" s="180" t="s">
        <v>155</v>
      </c>
      <c r="B64" s="197">
        <v>778.4</v>
      </c>
      <c r="C64" s="197">
        <v>751.19999999999993</v>
      </c>
      <c r="D64" s="198">
        <v>751.19999999999993</v>
      </c>
      <c r="E64" s="198">
        <v>759.19999999999993</v>
      </c>
      <c r="F64" s="198">
        <v>759.19999999999993</v>
      </c>
      <c r="G64" s="198">
        <v>776.5</v>
      </c>
      <c r="H64" s="198">
        <v>776.5</v>
      </c>
      <c r="I64" s="198">
        <v>801.9</v>
      </c>
      <c r="J64" s="198">
        <v>800.8</v>
      </c>
      <c r="K64" s="198">
        <v>801.7</v>
      </c>
      <c r="L64" s="198">
        <v>816.7</v>
      </c>
      <c r="M64" s="198">
        <v>816.7</v>
      </c>
      <c r="N64" s="198">
        <v>816</v>
      </c>
      <c r="O64" s="198">
        <v>809.8</v>
      </c>
      <c r="P64" s="199">
        <v>818</v>
      </c>
      <c r="Q64" s="76"/>
      <c r="R64" s="76"/>
      <c r="S64" s="87"/>
      <c r="T64" s="91"/>
      <c r="U64" s="65"/>
      <c r="V64" s="94"/>
      <c r="W64" s="93"/>
      <c r="X64" s="93"/>
      <c r="Y64" s="93"/>
      <c r="Z64" s="93"/>
      <c r="AA64" s="93"/>
      <c r="AB64" s="93"/>
      <c r="AC64" s="93"/>
      <c r="AD64" s="93"/>
      <c r="AE64" s="93"/>
      <c r="AF64" s="93"/>
    </row>
    <row r="65" spans="1:32">
      <c r="A65" s="179"/>
      <c r="B65" s="195"/>
      <c r="C65" s="195"/>
      <c r="D65" s="193"/>
      <c r="E65" s="193"/>
      <c r="F65" s="193"/>
      <c r="G65" s="193"/>
      <c r="H65" s="193"/>
      <c r="I65" s="193"/>
      <c r="J65" s="193"/>
      <c r="K65" s="193"/>
      <c r="L65" s="193"/>
      <c r="M65" s="193"/>
      <c r="N65" s="193"/>
      <c r="O65" s="193"/>
      <c r="P65" s="200"/>
      <c r="S65" s="87"/>
      <c r="T65" s="91"/>
      <c r="U65" s="65"/>
      <c r="V65" s="93"/>
      <c r="W65" s="93"/>
      <c r="X65" s="93"/>
      <c r="Y65" s="93"/>
      <c r="Z65" s="93"/>
      <c r="AA65" s="93"/>
      <c r="AB65" s="93"/>
      <c r="AC65" s="93"/>
      <c r="AD65" s="93"/>
      <c r="AE65" s="93"/>
      <c r="AF65" s="93"/>
    </row>
    <row r="66" spans="1:32">
      <c r="A66" s="180" t="s">
        <v>156</v>
      </c>
      <c r="B66" s="207">
        <v>41.139002247469861</v>
      </c>
      <c r="C66" s="207">
        <v>43.406729933667542</v>
      </c>
      <c r="D66" s="208">
        <v>37.821519656745217</v>
      </c>
      <c r="E66" s="208">
        <v>38.372180737395141</v>
      </c>
      <c r="F66" s="208">
        <v>41.161883517665991</v>
      </c>
      <c r="G66" s="208">
        <v>42.80773444482859</v>
      </c>
      <c r="H66" s="208">
        <v>48.533853554841372</v>
      </c>
      <c r="I66" s="208">
        <v>49.681183719148699</v>
      </c>
      <c r="J66" s="209">
        <v>52.970739180872101</v>
      </c>
      <c r="K66" s="209">
        <v>51.399697615667506</v>
      </c>
      <c r="L66" s="209">
        <v>52.993490326042874</v>
      </c>
      <c r="M66" s="209">
        <v>52.171106998288657</v>
      </c>
      <c r="N66" s="209">
        <v>51.234276131509745</v>
      </c>
      <c r="O66" s="209">
        <v>50.015252686044875</v>
      </c>
      <c r="P66" s="210">
        <v>52.306297456575685</v>
      </c>
      <c r="S66" s="87"/>
      <c r="T66" s="91"/>
      <c r="U66" s="65"/>
      <c r="V66" s="93"/>
      <c r="W66" s="93"/>
      <c r="X66" s="93"/>
      <c r="Y66" s="93"/>
      <c r="Z66" s="93"/>
      <c r="AA66" s="93"/>
      <c r="AB66" s="93"/>
      <c r="AC66" s="93"/>
      <c r="AD66" s="93"/>
      <c r="AE66" s="93"/>
      <c r="AF66" s="93"/>
    </row>
    <row r="67" spans="1:32">
      <c r="A67" s="180" t="s">
        <v>157</v>
      </c>
      <c r="B67" s="197">
        <v>6204</v>
      </c>
      <c r="C67" s="197">
        <v>6016</v>
      </c>
      <c r="D67" s="198">
        <v>6506</v>
      </c>
      <c r="E67" s="198">
        <v>6942</v>
      </c>
      <c r="F67" s="198">
        <v>6838</v>
      </c>
      <c r="G67" s="198">
        <v>7218</v>
      </c>
      <c r="H67" s="198">
        <v>7026</v>
      </c>
      <c r="I67" s="198">
        <v>7089</v>
      </c>
      <c r="J67" s="198">
        <v>7218</v>
      </c>
      <c r="K67" s="198">
        <v>7276</v>
      </c>
      <c r="L67" s="198">
        <v>7024</v>
      </c>
      <c r="M67" s="198">
        <v>7612</v>
      </c>
      <c r="N67" s="198">
        <v>7563</v>
      </c>
      <c r="O67" s="198">
        <v>7611</v>
      </c>
      <c r="P67" s="199">
        <v>7933.6666670000004</v>
      </c>
      <c r="S67" s="87"/>
      <c r="T67" s="91"/>
      <c r="U67" s="80"/>
      <c r="V67" s="95"/>
      <c r="W67" s="95"/>
      <c r="X67" s="73"/>
      <c r="Y67" s="73"/>
      <c r="Z67" s="73"/>
      <c r="AA67" s="73"/>
      <c r="AB67" s="73"/>
      <c r="AC67" s="73"/>
      <c r="AD67" s="73"/>
      <c r="AE67" s="73"/>
      <c r="AF67" s="73"/>
    </row>
    <row r="68" spans="1:32" ht="30">
      <c r="A68" s="180" t="s">
        <v>158</v>
      </c>
      <c r="B68" s="197">
        <v>19.580122053416037</v>
      </c>
      <c r="C68" s="197">
        <v>17.9112177015509</v>
      </c>
      <c r="D68" s="198">
        <v>21.262170578258107</v>
      </c>
      <c r="E68" s="198">
        <v>22.905907794302809</v>
      </c>
      <c r="F68" s="198">
        <v>20.888827692302382</v>
      </c>
      <c r="G68" s="198">
        <v>22.362375416982854</v>
      </c>
      <c r="H68" s="198">
        <v>29.299150746216515</v>
      </c>
      <c r="I68" s="198">
        <v>32.943276518593805</v>
      </c>
      <c r="J68" s="198">
        <v>35.116282381508526</v>
      </c>
      <c r="K68" s="198">
        <v>37.219786770108229</v>
      </c>
      <c r="L68" s="198">
        <v>46.30014615531509</v>
      </c>
      <c r="M68" s="198">
        <v>52.092876762362565</v>
      </c>
      <c r="N68" s="198">
        <v>43.786371800583822</v>
      </c>
      <c r="O68" s="198">
        <v>49.791819634353615</v>
      </c>
      <c r="P68" s="199">
        <v>49.985217669172933</v>
      </c>
      <c r="S68" s="87"/>
      <c r="T68" s="91"/>
      <c r="U68" s="96"/>
      <c r="V68" s="97"/>
      <c r="W68" s="97"/>
      <c r="X68" s="97"/>
      <c r="Y68" s="97"/>
      <c r="Z68" s="97"/>
      <c r="AA68" s="97"/>
      <c r="AB68" s="97"/>
      <c r="AC68" s="97"/>
      <c r="AD68" s="97"/>
      <c r="AE68" s="97"/>
      <c r="AF68" s="97"/>
    </row>
    <row r="69" spans="1:32">
      <c r="A69" s="179"/>
      <c r="B69" s="195"/>
      <c r="C69" s="195"/>
      <c r="D69" s="193"/>
      <c r="E69" s="193"/>
      <c r="F69" s="193"/>
      <c r="G69" s="193"/>
      <c r="H69" s="193"/>
      <c r="I69" s="193"/>
      <c r="J69" s="193"/>
      <c r="K69" s="193"/>
      <c r="L69" s="193"/>
      <c r="M69" s="193"/>
      <c r="N69" s="193"/>
      <c r="O69" s="193"/>
      <c r="P69" s="199"/>
      <c r="Q69" s="76"/>
      <c r="R69" s="76"/>
      <c r="S69" s="87"/>
      <c r="T69" s="91"/>
      <c r="U69" s="98"/>
      <c r="V69" s="94"/>
      <c r="W69" s="94"/>
      <c r="X69" s="38"/>
      <c r="Y69" s="38"/>
      <c r="Z69" s="38"/>
      <c r="AA69" s="38"/>
      <c r="AB69" s="38"/>
      <c r="AC69" s="38"/>
      <c r="AD69" s="38"/>
      <c r="AE69" s="38"/>
      <c r="AF69" s="93"/>
    </row>
    <row r="70" spans="1:32">
      <c r="A70" s="180" t="s">
        <v>159</v>
      </c>
      <c r="B70" s="197">
        <v>566.0561064919475</v>
      </c>
      <c r="C70" s="197">
        <v>412.61401827169936</v>
      </c>
      <c r="D70" s="198">
        <v>314.49591466582757</v>
      </c>
      <c r="E70" s="198">
        <v>309.50416266466874</v>
      </c>
      <c r="F70" s="198">
        <v>403.52944891016688</v>
      </c>
      <c r="G70" s="198">
        <v>492.45337980283182</v>
      </c>
      <c r="H70" s="198">
        <v>563.41702315111729</v>
      </c>
      <c r="I70" s="198">
        <v>543.62081592224865</v>
      </c>
      <c r="J70" s="211">
        <v>675.30291529851684</v>
      </c>
      <c r="K70" s="211">
        <v>872.88592704301789</v>
      </c>
      <c r="L70" s="211">
        <v>908.66551054690137</v>
      </c>
      <c r="M70" s="211">
        <v>697.33805242281619</v>
      </c>
      <c r="N70" s="211">
        <v>661.11810082831778</v>
      </c>
      <c r="O70" s="211">
        <v>580.27436582920677</v>
      </c>
      <c r="P70" s="212">
        <v>593.20309612500603</v>
      </c>
      <c r="S70" s="87"/>
      <c r="T70" s="91"/>
      <c r="U70" s="98"/>
      <c r="V70" s="94"/>
      <c r="W70" s="94"/>
      <c r="X70" s="38"/>
      <c r="Y70" s="38"/>
      <c r="Z70" s="38"/>
      <c r="AA70" s="38"/>
      <c r="AB70" s="38"/>
      <c r="AC70" s="38"/>
      <c r="AD70" s="38"/>
      <c r="AE70" s="38"/>
      <c r="AF70" s="93"/>
    </row>
    <row r="71" spans="1:32">
      <c r="A71" s="180" t="s">
        <v>160</v>
      </c>
      <c r="B71" s="197">
        <v>301581</v>
      </c>
      <c r="C71" s="197">
        <v>214303</v>
      </c>
      <c r="D71" s="197">
        <v>271336</v>
      </c>
      <c r="E71" s="198">
        <v>348181</v>
      </c>
      <c r="F71" s="198">
        <v>341077</v>
      </c>
      <c r="G71" s="198">
        <v>361250</v>
      </c>
      <c r="H71" s="198">
        <v>337751</v>
      </c>
      <c r="I71" s="198">
        <v>358643</v>
      </c>
      <c r="J71" s="198">
        <v>348312</v>
      </c>
      <c r="K71" s="198">
        <v>322378</v>
      </c>
      <c r="L71" s="198">
        <v>338275</v>
      </c>
      <c r="M71" s="198">
        <v>345408</v>
      </c>
      <c r="N71" s="198">
        <v>335620</v>
      </c>
      <c r="O71" s="198">
        <v>329170</v>
      </c>
      <c r="P71" s="199">
        <v>311903</v>
      </c>
      <c r="R71" s="135"/>
      <c r="S71" s="87"/>
      <c r="T71" s="91"/>
      <c r="U71" s="80"/>
      <c r="V71" s="99"/>
      <c r="W71" s="99"/>
      <c r="X71" s="99"/>
      <c r="Y71" s="99"/>
      <c r="Z71" s="99"/>
      <c r="AA71" s="99"/>
      <c r="AB71" s="99"/>
      <c r="AC71" s="99"/>
      <c r="AD71" s="99"/>
      <c r="AE71" s="99"/>
      <c r="AF71" s="99"/>
    </row>
    <row r="72" spans="1:32">
      <c r="G72" s="21"/>
      <c r="H72" s="21"/>
      <c r="I72" s="21"/>
      <c r="J72" s="21"/>
      <c r="K72" s="21"/>
      <c r="L72" s="211"/>
      <c r="M72" s="211"/>
      <c r="N72" s="277"/>
      <c r="O72" s="277"/>
      <c r="P72" s="21"/>
      <c r="S72" s="87"/>
      <c r="T72" s="91"/>
      <c r="U72" s="91"/>
      <c r="V72" s="100"/>
      <c r="W72" s="100"/>
      <c r="X72" s="100"/>
      <c r="Y72" s="100"/>
      <c r="Z72" s="100"/>
      <c r="AA72" s="100"/>
      <c r="AB72" s="100"/>
      <c r="AC72" s="100"/>
      <c r="AD72" s="100"/>
      <c r="AE72" s="100"/>
      <c r="AF72" s="100"/>
    </row>
    <row r="73" spans="1:32">
      <c r="A73" s="197" t="s">
        <v>161</v>
      </c>
      <c r="B73" s="197">
        <v>9926.2294520547948</v>
      </c>
      <c r="C73" s="197">
        <v>7564.4794520547948</v>
      </c>
      <c r="D73" s="197">
        <v>9175.9726027397264</v>
      </c>
      <c r="E73" s="197">
        <v>10389.726027397261</v>
      </c>
      <c r="F73" s="197">
        <v>10251.479452054795</v>
      </c>
      <c r="G73" s="197">
        <v>11080.479452054795</v>
      </c>
      <c r="H73" s="197">
        <v>10849.479452054795</v>
      </c>
      <c r="I73" s="197">
        <v>11345.232876712329</v>
      </c>
      <c r="J73" s="197">
        <v>11163.479452054795</v>
      </c>
      <c r="K73" s="197">
        <v>11022.726027397261</v>
      </c>
      <c r="L73" s="197">
        <v>11221.726027397261</v>
      </c>
      <c r="M73" s="198">
        <v>11011.726027397261</v>
      </c>
      <c r="N73" s="198">
        <v>10699.726027397261</v>
      </c>
      <c r="O73" s="198">
        <v>10816</v>
      </c>
      <c r="P73" s="199">
        <v>10640</v>
      </c>
    </row>
    <row r="74" spans="1:32">
      <c r="A74" s="160" t="s">
        <v>162</v>
      </c>
      <c r="B74" s="160"/>
      <c r="C74" s="160"/>
      <c r="D74" s="160"/>
      <c r="E74" s="160"/>
      <c r="F74" s="160"/>
      <c r="G74" s="160"/>
      <c r="H74" s="160"/>
      <c r="I74" s="160"/>
      <c r="J74" s="160"/>
      <c r="K74" s="28"/>
      <c r="L74" s="28"/>
      <c r="M74" s="245"/>
      <c r="N74" s="245"/>
      <c r="O74" s="245"/>
      <c r="U74" s="65"/>
      <c r="V74" s="94"/>
      <c r="W74" s="94"/>
      <c r="X74" s="38"/>
      <c r="Y74" s="38"/>
      <c r="Z74" s="38"/>
      <c r="AA74" s="38"/>
      <c r="AB74" s="38"/>
      <c r="AC74" s="38"/>
      <c r="AD74" s="26"/>
      <c r="AE74" s="26"/>
      <c r="AF74" s="26"/>
    </row>
    <row r="75" spans="1:32">
      <c r="A75" s="160" t="s">
        <v>163</v>
      </c>
      <c r="B75" s="160"/>
      <c r="C75" s="160"/>
      <c r="D75" s="160"/>
      <c r="E75" s="160"/>
      <c r="F75" s="160"/>
      <c r="G75" s="160"/>
      <c r="H75" s="160"/>
      <c r="I75" s="160"/>
      <c r="J75" s="160"/>
      <c r="K75" s="28"/>
      <c r="L75" s="28"/>
      <c r="M75" s="28"/>
      <c r="N75" s="28"/>
      <c r="O75" s="28"/>
      <c r="U75" s="65"/>
      <c r="V75" s="94"/>
      <c r="W75" s="94"/>
      <c r="X75" s="38"/>
      <c r="Y75" s="38"/>
      <c r="Z75" s="38"/>
      <c r="AA75" s="38"/>
      <c r="AB75" s="38"/>
      <c r="AC75" s="38"/>
      <c r="AD75" s="26"/>
      <c r="AE75" s="26"/>
      <c r="AF75" s="101"/>
    </row>
    <row r="76" spans="1:32">
      <c r="A76" s="160" t="s">
        <v>164</v>
      </c>
      <c r="B76" s="160"/>
      <c r="C76" s="160"/>
      <c r="D76" s="160"/>
      <c r="E76" s="160"/>
      <c r="F76" s="160"/>
      <c r="G76" s="160"/>
      <c r="H76" s="160"/>
      <c r="I76" s="160"/>
      <c r="J76" s="160"/>
      <c r="K76" s="28"/>
      <c r="L76" s="28"/>
      <c r="M76" s="114"/>
      <c r="N76" s="114"/>
      <c r="O76" s="114"/>
      <c r="U76" s="65"/>
      <c r="V76" s="94"/>
      <c r="W76" s="94"/>
      <c r="X76" s="38"/>
      <c r="Y76" s="38"/>
      <c r="Z76" s="38"/>
      <c r="AA76" s="38"/>
      <c r="AB76" s="38"/>
      <c r="AC76" s="38"/>
      <c r="AD76" s="26"/>
      <c r="AE76" s="26"/>
      <c r="AF76" s="101"/>
    </row>
    <row r="77" spans="1:32">
      <c r="A77" s="160"/>
      <c r="B77" s="113"/>
      <c r="C77" s="113"/>
      <c r="D77" s="113"/>
      <c r="E77" s="113"/>
      <c r="F77" s="113"/>
      <c r="G77" s="113"/>
      <c r="H77" s="113"/>
      <c r="I77" s="113"/>
      <c r="J77" s="114"/>
      <c r="K77" s="114"/>
      <c r="L77" s="114"/>
      <c r="P77" s="21"/>
      <c r="U77" s="80"/>
      <c r="V77" s="95"/>
      <c r="W77" s="95"/>
      <c r="X77" s="73"/>
      <c r="Y77" s="73"/>
      <c r="Z77" s="73"/>
      <c r="AA77" s="73"/>
      <c r="AB77" s="73"/>
      <c r="AC77" s="73"/>
      <c r="AD77" s="73"/>
      <c r="AE77" s="73"/>
      <c r="AF77" s="73"/>
    </row>
    <row r="78" spans="1:32">
      <c r="P78" s="21"/>
      <c r="U78" s="65"/>
      <c r="V78" s="93"/>
      <c r="W78" s="93"/>
      <c r="X78" s="26"/>
      <c r="Y78" s="26"/>
      <c r="Z78" s="26"/>
      <c r="AA78" s="26"/>
      <c r="AB78" s="26"/>
      <c r="AC78" s="26"/>
      <c r="AD78" s="26"/>
      <c r="AE78" s="26"/>
      <c r="AF78" s="26"/>
    </row>
    <row r="79" spans="1:32">
      <c r="U79" s="80"/>
      <c r="V79" s="95"/>
      <c r="W79" s="95"/>
      <c r="X79" s="73"/>
      <c r="Y79" s="73"/>
      <c r="Z79" s="73"/>
      <c r="AA79" s="73"/>
      <c r="AB79" s="73"/>
      <c r="AC79" s="73"/>
      <c r="AD79" s="73"/>
      <c r="AE79" s="73"/>
      <c r="AF79" s="73"/>
    </row>
    <row r="80" spans="1:32">
      <c r="U80" s="65"/>
      <c r="V80" s="93"/>
      <c r="W80" s="93"/>
      <c r="X80" s="26"/>
      <c r="Y80" s="26"/>
      <c r="Z80" s="26"/>
      <c r="AA80" s="26"/>
      <c r="AB80" s="26"/>
      <c r="AC80" s="26"/>
      <c r="AD80" s="26"/>
      <c r="AE80" s="26"/>
      <c r="AF80" s="26"/>
    </row>
    <row r="81" spans="1:32">
      <c r="A81" s="3"/>
      <c r="B81" s="45"/>
      <c r="C81" s="45"/>
      <c r="D81" s="45"/>
      <c r="E81" s="45"/>
      <c r="F81" s="45"/>
      <c r="G81" s="45"/>
      <c r="H81" s="45"/>
      <c r="I81" s="45"/>
      <c r="J81" s="54"/>
      <c r="K81" s="45"/>
      <c r="L81" s="45"/>
      <c r="U81" s="80"/>
      <c r="V81" s="102"/>
      <c r="W81" s="102"/>
      <c r="X81" s="103"/>
      <c r="Y81" s="103"/>
      <c r="Z81" s="103"/>
      <c r="AA81" s="103"/>
      <c r="AB81" s="103"/>
      <c r="AC81" s="103"/>
      <c r="AD81" s="104"/>
      <c r="AE81" s="104"/>
      <c r="AF81" s="104"/>
    </row>
    <row r="82" spans="1:32">
      <c r="A82" s="3"/>
      <c r="B82" s="45"/>
      <c r="C82" s="45"/>
      <c r="D82" s="45"/>
      <c r="E82" s="45"/>
      <c r="F82" s="45"/>
      <c r="G82" s="45"/>
      <c r="H82" s="45"/>
      <c r="I82" s="45"/>
      <c r="J82" s="54"/>
      <c r="K82" s="45"/>
      <c r="L82" s="45"/>
      <c r="U82" s="80"/>
      <c r="V82" s="105"/>
      <c r="W82" s="105"/>
      <c r="X82" s="106"/>
      <c r="Y82" s="106"/>
      <c r="Z82" s="106"/>
      <c r="AA82" s="106"/>
      <c r="AB82" s="106"/>
      <c r="AC82" s="106"/>
      <c r="AD82" s="107"/>
      <c r="AE82" s="107"/>
      <c r="AF82" s="107"/>
    </row>
    <row r="83" spans="1:32">
      <c r="B83" s="45"/>
      <c r="C83" s="69"/>
      <c r="D83" s="69"/>
      <c r="E83" s="69"/>
      <c r="F83" s="69"/>
      <c r="G83" s="69"/>
      <c r="H83" s="69"/>
      <c r="I83" s="69"/>
      <c r="J83" s="63"/>
      <c r="K83" s="69"/>
      <c r="L83" s="69"/>
      <c r="U83" s="80"/>
      <c r="V83" s="105"/>
      <c r="W83" s="105"/>
      <c r="X83" s="106"/>
      <c r="Y83" s="106"/>
      <c r="Z83" s="106"/>
      <c r="AA83" s="106"/>
      <c r="AB83" s="106"/>
      <c r="AC83" s="106"/>
      <c r="AD83" s="106"/>
      <c r="AE83" s="106"/>
      <c r="AF83" s="106"/>
    </row>
    <row r="84" spans="1:32">
      <c r="B84" s="21"/>
      <c r="C84" s="21"/>
      <c r="D84" s="21"/>
      <c r="E84" s="21"/>
      <c r="F84" s="21"/>
      <c r="G84" s="21"/>
      <c r="H84" s="21"/>
      <c r="I84" s="21"/>
      <c r="J84" s="21"/>
      <c r="K84" s="21"/>
      <c r="L84" s="21"/>
      <c r="S84" s="19"/>
      <c r="T84" s="19"/>
      <c r="U84" s="65"/>
      <c r="V84" s="93"/>
      <c r="W84" s="93"/>
      <c r="X84" s="26"/>
      <c r="Y84" s="26"/>
      <c r="Z84" s="26"/>
      <c r="AA84" s="26"/>
      <c r="AB84" s="26"/>
      <c r="AC84" s="26"/>
      <c r="AD84" s="26"/>
      <c r="AE84" s="26"/>
      <c r="AF84" s="26"/>
    </row>
    <row r="85" spans="1:32">
      <c r="A85" s="19"/>
      <c r="B85" s="110"/>
      <c r="C85" s="110"/>
      <c r="D85" s="110"/>
      <c r="E85" s="110"/>
      <c r="F85" s="110"/>
      <c r="G85" s="110"/>
      <c r="H85" s="110"/>
      <c r="I85" s="110"/>
      <c r="J85" s="110"/>
      <c r="K85" s="110"/>
      <c r="L85" s="110"/>
      <c r="M85" s="21"/>
      <c r="N85" s="21"/>
      <c r="O85" s="21"/>
      <c r="P85" s="19"/>
      <c r="Q85" s="19"/>
      <c r="R85" s="19"/>
      <c r="S85" s="19"/>
      <c r="T85" s="19"/>
      <c r="U85" s="80"/>
      <c r="V85" s="105"/>
      <c r="W85" s="105"/>
      <c r="X85" s="106"/>
      <c r="Y85" s="106"/>
      <c r="Z85" s="106"/>
      <c r="AA85" s="106"/>
      <c r="AB85" s="106"/>
      <c r="AC85" s="106"/>
      <c r="AD85" s="108"/>
      <c r="AE85" s="108"/>
      <c r="AF85" s="108"/>
    </row>
    <row r="86" spans="1:32" s="19" customFormat="1">
      <c r="B86" s="110"/>
      <c r="C86" s="110"/>
      <c r="D86" s="110"/>
      <c r="E86" s="110"/>
      <c r="F86" s="110"/>
      <c r="G86" s="110"/>
      <c r="H86" s="110"/>
      <c r="I86" s="110"/>
      <c r="J86" s="110"/>
      <c r="K86" s="110"/>
      <c r="L86" s="110"/>
      <c r="M86"/>
      <c r="N86"/>
      <c r="O86"/>
      <c r="P86" s="79"/>
      <c r="Q86" s="79"/>
      <c r="R86" s="79"/>
      <c r="S86"/>
      <c r="T86"/>
      <c r="U86" s="80"/>
      <c r="V86" s="95"/>
      <c r="W86" s="95"/>
      <c r="X86" s="95"/>
      <c r="Y86" s="73"/>
      <c r="Z86" s="73"/>
      <c r="AA86" s="73"/>
      <c r="AB86" s="73"/>
      <c r="AC86" s="73"/>
      <c r="AD86" s="106"/>
      <c r="AE86" s="106"/>
      <c r="AF86" s="106"/>
    </row>
    <row r="87" spans="1:32" s="19" customFormat="1">
      <c r="A87"/>
      <c r="B87" s="78"/>
      <c r="C87" s="78"/>
      <c r="D87" s="78"/>
      <c r="E87" s="78"/>
      <c r="F87" s="78"/>
      <c r="G87" s="78"/>
      <c r="H87" s="78"/>
      <c r="I87" s="78"/>
      <c r="J87" s="58"/>
      <c r="K87" s="78"/>
      <c r="L87" s="78"/>
      <c r="M87"/>
      <c r="N87"/>
      <c r="O87"/>
      <c r="P87"/>
      <c r="Q87"/>
      <c r="R87"/>
      <c r="S87"/>
      <c r="T87"/>
      <c r="U87"/>
      <c r="V87" s="109"/>
      <c r="W87" s="109"/>
      <c r="X87" s="109"/>
      <c r="Y87" s="109"/>
      <c r="Z87" s="109"/>
      <c r="AA87" s="109"/>
      <c r="AB87" s="109"/>
      <c r="AC87" s="109"/>
      <c r="AD87" s="109"/>
      <c r="AE87" s="109"/>
      <c r="AF87" s="109"/>
    </row>
    <row r="88" spans="1:32">
      <c r="B88" s="78"/>
      <c r="C88" s="78"/>
      <c r="D88" s="78"/>
      <c r="E88" s="78"/>
      <c r="F88" s="78"/>
      <c r="G88" s="78"/>
      <c r="H88" s="78"/>
      <c r="I88" s="78"/>
    </row>
    <row r="89" spans="1:32">
      <c r="B89" s="78"/>
      <c r="C89" s="78"/>
      <c r="D89" s="78"/>
      <c r="E89" s="78"/>
      <c r="F89" s="78"/>
      <c r="G89" s="78"/>
      <c r="H89" s="78"/>
      <c r="I89" s="78"/>
      <c r="U89" s="92"/>
      <c r="V89" s="92"/>
      <c r="W89" s="92"/>
      <c r="X89" s="92"/>
      <c r="Y89" s="92"/>
      <c r="Z89" s="92"/>
      <c r="AA89" s="92"/>
      <c r="AB89" s="92"/>
      <c r="AC89" s="92"/>
      <c r="AD89" s="92"/>
    </row>
    <row r="90" spans="1:32">
      <c r="B90" s="45"/>
      <c r="C90" s="21"/>
      <c r="D90" s="21"/>
      <c r="E90" s="21"/>
      <c r="F90" s="21"/>
      <c r="G90" s="21"/>
      <c r="H90" s="21"/>
      <c r="I90" s="21"/>
      <c r="J90" s="21"/>
      <c r="K90" s="21"/>
      <c r="L90" s="21"/>
      <c r="M90" s="45"/>
      <c r="N90" s="45"/>
      <c r="O90" s="45"/>
    </row>
    <row r="91" spans="1:32">
      <c r="B91" s="78"/>
      <c r="C91" s="21"/>
      <c r="D91" s="21"/>
      <c r="E91" s="21"/>
      <c r="F91" s="21"/>
      <c r="G91" s="21"/>
      <c r="H91" s="21"/>
      <c r="I91" s="21"/>
      <c r="J91" s="21"/>
      <c r="K91" s="21"/>
      <c r="L91" s="21"/>
      <c r="M91" s="78"/>
      <c r="N91" s="78"/>
      <c r="O91" s="78"/>
      <c r="V91" s="21"/>
      <c r="W91" s="21"/>
      <c r="X91" s="21"/>
      <c r="Y91" s="21"/>
      <c r="Z91" s="21"/>
      <c r="AA91" s="21"/>
      <c r="AB91" s="21"/>
      <c r="AC91" s="21"/>
      <c r="AD91" s="21"/>
    </row>
    <row r="92" spans="1:32">
      <c r="B92" s="78"/>
      <c r="C92" s="62"/>
      <c r="D92" s="62"/>
      <c r="E92" s="62"/>
      <c r="F92" s="62"/>
      <c r="G92" s="62"/>
      <c r="H92" s="62"/>
      <c r="I92" s="62"/>
      <c r="J92" s="62"/>
      <c r="K92" s="62"/>
      <c r="L92" s="62"/>
      <c r="M92" s="78"/>
      <c r="N92" s="78"/>
      <c r="O92" s="78"/>
    </row>
    <row r="93" spans="1:32">
      <c r="C93" s="45"/>
      <c r="S93" s="45"/>
    </row>
    <row r="94" spans="1:32">
      <c r="P94" s="45"/>
      <c r="Q94" s="45"/>
      <c r="R94" s="45"/>
      <c r="S94" s="45"/>
    </row>
    <row r="95" spans="1:32">
      <c r="P95" s="45"/>
      <c r="Q95" s="45"/>
      <c r="R95" s="45"/>
      <c r="S95" s="45"/>
    </row>
    <row r="96" spans="1:32">
      <c r="A96" s="19"/>
      <c r="P96" s="45"/>
      <c r="Q96" s="45"/>
      <c r="R96" s="45"/>
      <c r="S96" s="45"/>
    </row>
    <row r="97" spans="1:19">
      <c r="P97" s="45"/>
      <c r="Q97" s="45"/>
      <c r="R97" s="45"/>
      <c r="S97" s="45"/>
    </row>
    <row r="98" spans="1:19">
      <c r="P98" s="45"/>
      <c r="Q98" s="45"/>
      <c r="R98" s="45"/>
      <c r="S98" s="45"/>
    </row>
    <row r="99" spans="1:19">
      <c r="P99" s="45"/>
      <c r="Q99" s="45"/>
      <c r="R99" s="45"/>
      <c r="S99" s="45"/>
    </row>
    <row r="100" spans="1:19">
      <c r="P100" s="27"/>
      <c r="Q100" s="27"/>
      <c r="R100" s="27"/>
      <c r="S100" s="27"/>
    </row>
    <row r="101" spans="1:19">
      <c r="A101" s="19"/>
      <c r="P101" s="27"/>
      <c r="Q101" s="27"/>
      <c r="R101" s="27"/>
      <c r="S101" s="27"/>
    </row>
    <row r="102" spans="1:19">
      <c r="P102" s="27"/>
      <c r="Q102" s="27"/>
      <c r="R102" s="27"/>
      <c r="S102" s="27"/>
    </row>
    <row r="103" spans="1:19">
      <c r="P103" s="27"/>
      <c r="Q103" s="27"/>
      <c r="R103" s="27"/>
    </row>
    <row r="105" spans="1:19">
      <c r="C105" s="27"/>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5CF77-1CE9-41E1-AF3A-4B62C153F976}">
  <dimension ref="A1:W69"/>
  <sheetViews>
    <sheetView showGridLines="0" zoomScaleNormal="100" workbookViewId="0">
      <pane xSplit="1" ySplit="5" topLeftCell="B6" activePane="bottomRight" state="frozen"/>
      <selection pane="topRight"/>
      <selection pane="bottomLeft"/>
      <selection pane="bottomRight" activeCell="A9" sqref="A9"/>
    </sheetView>
  </sheetViews>
  <sheetFormatPr defaultRowHeight="15"/>
  <cols>
    <col min="1" max="1" width="33.7109375" customWidth="1"/>
    <col min="2" max="2" width="10.42578125" customWidth="1"/>
    <col min="3" max="4" width="10.5703125" bestFit="1" customWidth="1"/>
    <col min="5" max="5" width="10.7109375" bestFit="1" customWidth="1"/>
    <col min="6" max="15" width="10.7109375" customWidth="1"/>
    <col min="16" max="16" width="11" customWidth="1"/>
    <col min="17" max="17" width="10.5703125" bestFit="1" customWidth="1"/>
    <col min="19" max="19" width="8.5703125" bestFit="1" customWidth="1"/>
    <col min="20" max="20" width="10.5703125" customWidth="1"/>
    <col min="21" max="22" width="12" bestFit="1" customWidth="1"/>
  </cols>
  <sheetData>
    <row r="1" spans="1:21" ht="43.5" customHeight="1">
      <c r="B1" s="18"/>
      <c r="C1" s="18"/>
      <c r="F1" s="18"/>
      <c r="G1" s="18"/>
      <c r="H1" s="18"/>
      <c r="I1" s="18"/>
      <c r="J1" s="43"/>
      <c r="K1" s="44"/>
      <c r="L1" s="44"/>
      <c r="M1" s="44"/>
      <c r="N1" s="44"/>
      <c r="O1" s="44"/>
    </row>
    <row r="2" spans="1:21">
      <c r="B2" s="18"/>
      <c r="C2" s="18"/>
    </row>
    <row r="3" spans="1:21" ht="23.25">
      <c r="A3" s="168" t="s">
        <v>165</v>
      </c>
      <c r="B3" s="18"/>
      <c r="C3" s="18"/>
      <c r="T3" s="58"/>
      <c r="U3" s="18"/>
    </row>
    <row r="5" spans="1:21" ht="15.75" thickBot="1">
      <c r="A5" s="232" t="s">
        <v>1</v>
      </c>
      <c r="B5" s="237" t="s">
        <v>2</v>
      </c>
      <c r="C5" s="237" t="s">
        <v>3</v>
      </c>
      <c r="D5" s="237" t="s">
        <v>4</v>
      </c>
      <c r="E5" s="237" t="s">
        <v>5</v>
      </c>
      <c r="F5" s="237" t="s">
        <v>6</v>
      </c>
      <c r="G5" s="237" t="s">
        <v>7</v>
      </c>
      <c r="H5" s="237" t="s">
        <v>8</v>
      </c>
      <c r="I5" s="237" t="s">
        <v>9</v>
      </c>
      <c r="J5" s="237" t="s">
        <v>10</v>
      </c>
      <c r="K5" s="237" t="s">
        <v>11</v>
      </c>
      <c r="L5" s="237" t="s">
        <v>12</v>
      </c>
      <c r="M5" s="237" t="s">
        <v>166</v>
      </c>
      <c r="N5" s="237" t="s">
        <v>14</v>
      </c>
      <c r="O5" s="237" t="s">
        <v>15</v>
      </c>
      <c r="P5" s="238" t="s">
        <v>16</v>
      </c>
      <c r="Q5" s="13"/>
      <c r="R5" s="13"/>
      <c r="S5" s="13"/>
    </row>
    <row r="6" spans="1:21">
      <c r="J6" s="26"/>
      <c r="K6" s="26"/>
      <c r="L6" s="26"/>
      <c r="M6" s="26"/>
      <c r="N6" s="26"/>
      <c r="O6" s="26"/>
      <c r="P6" s="169"/>
      <c r="Q6" s="54"/>
      <c r="R6" s="59"/>
      <c r="S6" s="59"/>
    </row>
    <row r="7" spans="1:21">
      <c r="A7" s="179" t="s">
        <v>120</v>
      </c>
      <c r="B7" s="176">
        <v>0</v>
      </c>
      <c r="C7" s="176">
        <v>0</v>
      </c>
      <c r="D7" s="176">
        <v>0</v>
      </c>
      <c r="E7" s="176">
        <v>0</v>
      </c>
      <c r="F7" s="176">
        <v>0</v>
      </c>
      <c r="G7" s="176">
        <v>0</v>
      </c>
      <c r="H7" s="176">
        <v>0</v>
      </c>
      <c r="I7" s="176">
        <v>0</v>
      </c>
      <c r="J7" s="163">
        <v>0</v>
      </c>
      <c r="K7" s="163">
        <v>0</v>
      </c>
      <c r="L7" s="163">
        <v>0</v>
      </c>
      <c r="M7" s="163">
        <v>0</v>
      </c>
      <c r="N7" s="163">
        <v>0</v>
      </c>
      <c r="O7" s="163">
        <v>0</v>
      </c>
      <c r="P7" s="194">
        <v>0</v>
      </c>
      <c r="Q7" s="258"/>
      <c r="R7" s="59"/>
      <c r="S7" s="59"/>
    </row>
    <row r="8" spans="1:21">
      <c r="A8" s="179" t="s">
        <v>365</v>
      </c>
      <c r="B8" s="176">
        <v>0</v>
      </c>
      <c r="C8" s="176">
        <v>0</v>
      </c>
      <c r="D8" s="176">
        <v>0</v>
      </c>
      <c r="E8" s="176">
        <v>0</v>
      </c>
      <c r="F8" s="176">
        <v>0</v>
      </c>
      <c r="G8" s="176">
        <v>0</v>
      </c>
      <c r="H8" s="176">
        <v>0</v>
      </c>
      <c r="I8" s="176">
        <v>0</v>
      </c>
      <c r="J8" s="163">
        <v>0</v>
      </c>
      <c r="K8" s="163">
        <v>0</v>
      </c>
      <c r="L8" s="163">
        <v>0</v>
      </c>
      <c r="M8" s="163">
        <v>0</v>
      </c>
      <c r="N8" s="163">
        <v>0</v>
      </c>
      <c r="O8" s="163">
        <v>0</v>
      </c>
      <c r="P8" s="194">
        <v>0</v>
      </c>
      <c r="Q8" s="258"/>
      <c r="R8" s="59"/>
      <c r="S8" s="59"/>
    </row>
    <row r="9" spans="1:21">
      <c r="A9" s="179" t="s">
        <v>121</v>
      </c>
      <c r="B9" s="176">
        <v>179.07148126442786</v>
      </c>
      <c r="C9" s="176">
        <v>108.91956759359653</v>
      </c>
      <c r="D9" s="176">
        <v>152.90432723091914</v>
      </c>
      <c r="E9" s="176">
        <v>178.87027881840129</v>
      </c>
      <c r="F9" s="176">
        <v>177.25423344527215</v>
      </c>
      <c r="G9" s="176">
        <v>176.02735161720076</v>
      </c>
      <c r="H9" s="176">
        <v>161.19719282233189</v>
      </c>
      <c r="I9" s="176">
        <v>172.11561798920775</v>
      </c>
      <c r="J9" s="163">
        <v>185.46868925546099</v>
      </c>
      <c r="K9" s="163">
        <v>180.52311040832623</v>
      </c>
      <c r="L9" s="163">
        <v>204.98722037836546</v>
      </c>
      <c r="M9" s="163">
        <v>227.62439798734658</v>
      </c>
      <c r="N9" s="163">
        <v>246.64613630000002</v>
      </c>
      <c r="O9" s="163">
        <v>255.02167299999999</v>
      </c>
      <c r="P9" s="194">
        <v>261.21633761999999</v>
      </c>
      <c r="Q9" s="258"/>
      <c r="R9" s="60"/>
      <c r="S9" s="60"/>
      <c r="U9" s="47"/>
    </row>
    <row r="10" spans="1:21">
      <c r="A10" s="179" t="s">
        <v>122</v>
      </c>
      <c r="B10" s="176">
        <v>22.137360783722013</v>
      </c>
      <c r="C10" s="176">
        <v>15.060420192594581</v>
      </c>
      <c r="D10" s="176">
        <v>20.79900304300444</v>
      </c>
      <c r="E10" s="176">
        <v>26.571403898246096</v>
      </c>
      <c r="F10" s="176">
        <v>25.428517995487194</v>
      </c>
      <c r="G10" s="176">
        <v>26.72264059873088</v>
      </c>
      <c r="H10" s="176">
        <v>23.07998431424474</v>
      </c>
      <c r="I10" s="176">
        <v>27.224842813402034</v>
      </c>
      <c r="J10" s="163">
        <v>25.73329265795681</v>
      </c>
      <c r="K10" s="163">
        <v>27.342815740559864</v>
      </c>
      <c r="L10" s="163">
        <v>25.969159614521622</v>
      </c>
      <c r="M10" s="163">
        <v>32.96212426738785</v>
      </c>
      <c r="N10" s="163">
        <v>29.897928780000001</v>
      </c>
      <c r="O10" s="163">
        <v>28.377177</v>
      </c>
      <c r="P10" s="194">
        <v>29.104105180000001</v>
      </c>
      <c r="Q10" s="258"/>
      <c r="R10" s="60"/>
      <c r="S10" s="60"/>
      <c r="U10" s="47"/>
    </row>
    <row r="11" spans="1:21">
      <c r="A11" s="180" t="s">
        <v>17</v>
      </c>
      <c r="B11" s="173">
        <v>201.20884204814988</v>
      </c>
      <c r="C11" s="173">
        <v>123.97998778619112</v>
      </c>
      <c r="D11" s="173">
        <v>173.70333027392354</v>
      </c>
      <c r="E11" s="173">
        <v>205.44168271664739</v>
      </c>
      <c r="F11" s="173">
        <v>202.68275144075935</v>
      </c>
      <c r="G11" s="173">
        <v>202.749992215932</v>
      </c>
      <c r="H11" s="173">
        <v>184.27717713657663</v>
      </c>
      <c r="I11" s="173">
        <v>199.34046080260978</v>
      </c>
      <c r="J11" s="174">
        <v>211.201981913418</v>
      </c>
      <c r="K11" s="174">
        <v>207.86592614888599</v>
      </c>
      <c r="L11" s="174">
        <v>230.95637999288709</v>
      </c>
      <c r="M11" s="174">
        <v>260.5865222547344</v>
      </c>
      <c r="N11" s="174">
        <v>276.54406508</v>
      </c>
      <c r="O11" s="174">
        <v>283.39884999999998</v>
      </c>
      <c r="P11" s="199">
        <v>290.32044280000002</v>
      </c>
      <c r="Q11" s="258"/>
      <c r="R11" s="60"/>
      <c r="S11" s="60"/>
      <c r="U11" s="47"/>
    </row>
    <row r="12" spans="1:21">
      <c r="A12" s="179" t="s">
        <v>123</v>
      </c>
      <c r="B12" s="176">
        <v>-0.79293899216443364</v>
      </c>
      <c r="C12" s="176">
        <v>0.79263216249238211</v>
      </c>
      <c r="D12" s="176">
        <v>-1.1015242781275461E-2</v>
      </c>
      <c r="E12" s="176">
        <v>1.0896550700168588E-3</v>
      </c>
      <c r="F12" s="176">
        <v>-1.07870314571532E-2</v>
      </c>
      <c r="G12" s="176">
        <v>0</v>
      </c>
      <c r="H12" s="176">
        <v>0</v>
      </c>
      <c r="I12" s="176">
        <v>0</v>
      </c>
      <c r="J12" s="163">
        <v>0</v>
      </c>
      <c r="K12" s="163">
        <v>0</v>
      </c>
      <c r="L12" s="163">
        <v>0</v>
      </c>
      <c r="M12" s="163">
        <v>7.7739999999999997E-3</v>
      </c>
      <c r="N12" s="163">
        <v>9.1054699999999992E-3</v>
      </c>
      <c r="O12" s="163">
        <v>4.2789999999999998E-3</v>
      </c>
      <c r="P12" s="194">
        <v>-6.17821E-3</v>
      </c>
      <c r="Q12" s="258"/>
      <c r="R12" s="60"/>
      <c r="S12" s="60"/>
      <c r="U12" s="47"/>
    </row>
    <row r="13" spans="1:21">
      <c r="A13" s="179" t="s">
        <v>124</v>
      </c>
      <c r="B13" s="176">
        <v>0</v>
      </c>
      <c r="C13" s="176">
        <v>0</v>
      </c>
      <c r="D13" s="176">
        <v>0</v>
      </c>
      <c r="E13" s="176">
        <v>0</v>
      </c>
      <c r="F13" s="176">
        <v>0</v>
      </c>
      <c r="G13" s="176">
        <v>0</v>
      </c>
      <c r="H13" s="176">
        <v>0</v>
      </c>
      <c r="I13" s="176">
        <v>0</v>
      </c>
      <c r="J13" s="163">
        <v>0</v>
      </c>
      <c r="K13" s="163">
        <v>0</v>
      </c>
      <c r="L13" s="163">
        <v>0</v>
      </c>
      <c r="M13" s="163">
        <v>0</v>
      </c>
      <c r="N13" s="163">
        <v>0</v>
      </c>
      <c r="O13" s="163">
        <v>0</v>
      </c>
      <c r="P13" s="194">
        <v>0</v>
      </c>
      <c r="Q13" s="258"/>
      <c r="R13" s="60"/>
      <c r="S13" s="60"/>
      <c r="U13" s="47"/>
    </row>
    <row r="14" spans="1:21">
      <c r="A14" s="179" t="s">
        <v>125</v>
      </c>
      <c r="B14" s="176">
        <v>2.01821066549089E-4</v>
      </c>
      <c r="C14" s="176">
        <v>-2.01821066549089E-4</v>
      </c>
      <c r="D14" s="176">
        <v>0</v>
      </c>
      <c r="E14" s="176">
        <v>0</v>
      </c>
      <c r="F14" s="176">
        <v>0</v>
      </c>
      <c r="G14" s="176">
        <v>0</v>
      </c>
      <c r="H14" s="176">
        <v>0</v>
      </c>
      <c r="I14" s="176">
        <v>0</v>
      </c>
      <c r="J14" s="163">
        <v>0</v>
      </c>
      <c r="K14" s="163">
        <v>0</v>
      </c>
      <c r="L14" s="163">
        <v>0</v>
      </c>
      <c r="M14" s="163">
        <v>0</v>
      </c>
      <c r="N14" s="163">
        <v>0</v>
      </c>
      <c r="O14" s="163">
        <v>0</v>
      </c>
      <c r="P14" s="194">
        <v>0</v>
      </c>
      <c r="Q14" s="258"/>
      <c r="R14" s="60"/>
      <c r="S14" s="60"/>
      <c r="U14" s="47"/>
    </row>
    <row r="15" spans="1:21">
      <c r="A15" s="179" t="s">
        <v>126</v>
      </c>
      <c r="B15" s="176">
        <v>0</v>
      </c>
      <c r="C15" s="176">
        <v>0</v>
      </c>
      <c r="D15" s="176">
        <v>0</v>
      </c>
      <c r="E15" s="176">
        <v>0</v>
      </c>
      <c r="F15" s="176">
        <v>0</v>
      </c>
      <c r="G15" s="176">
        <v>0</v>
      </c>
      <c r="H15" s="176">
        <v>0</v>
      </c>
      <c r="I15" s="176">
        <v>0</v>
      </c>
      <c r="J15" s="163">
        <v>0</v>
      </c>
      <c r="K15" s="163">
        <v>0</v>
      </c>
      <c r="L15" s="163">
        <v>0</v>
      </c>
      <c r="M15" s="163">
        <v>0</v>
      </c>
      <c r="N15" s="163">
        <v>0</v>
      </c>
      <c r="O15" s="163">
        <v>0</v>
      </c>
      <c r="P15" s="194">
        <v>0</v>
      </c>
      <c r="Q15" s="258"/>
      <c r="R15" s="60"/>
      <c r="S15" s="60"/>
      <c r="U15" s="47"/>
    </row>
    <row r="16" spans="1:21">
      <c r="A16" s="179" t="s">
        <v>127</v>
      </c>
      <c r="B16" s="176">
        <v>6.9211668556680896E-3</v>
      </c>
      <c r="C16" s="176">
        <v>-6.9211668556680896E-3</v>
      </c>
      <c r="D16" s="176">
        <v>0</v>
      </c>
      <c r="E16" s="176">
        <v>0</v>
      </c>
      <c r="F16" s="176">
        <v>0</v>
      </c>
      <c r="G16" s="176">
        <v>0</v>
      </c>
      <c r="H16" s="176">
        <v>0</v>
      </c>
      <c r="I16" s="176">
        <v>0</v>
      </c>
      <c r="J16" s="163">
        <v>0</v>
      </c>
      <c r="K16" s="163">
        <v>0</v>
      </c>
      <c r="L16" s="163">
        <v>0</v>
      </c>
      <c r="M16" s="163">
        <v>0</v>
      </c>
      <c r="N16" s="163">
        <v>0</v>
      </c>
      <c r="O16" s="163">
        <v>0</v>
      </c>
      <c r="P16" s="194">
        <v>0</v>
      </c>
      <c r="Q16" s="258"/>
      <c r="R16" s="60"/>
      <c r="S16" s="60"/>
      <c r="U16" s="47"/>
    </row>
    <row r="17" spans="1:23">
      <c r="A17" s="179" t="s">
        <v>128</v>
      </c>
      <c r="B17" s="176">
        <v>-61.7046280322797</v>
      </c>
      <c r="C17" s="176">
        <v>-44.2073071082783</v>
      </c>
      <c r="D17" s="176">
        <v>-51.697896128193008</v>
      </c>
      <c r="E17" s="176">
        <v>-61.27403647172298</v>
      </c>
      <c r="F17" s="176">
        <v>-63.928671502620702</v>
      </c>
      <c r="G17" s="176">
        <v>-64.046565138738302</v>
      </c>
      <c r="H17" s="176">
        <v>-61.747742421628004</v>
      </c>
      <c r="I17" s="176">
        <v>-64.372269810810366</v>
      </c>
      <c r="J17" s="163">
        <v>-73.400688489641738</v>
      </c>
      <c r="K17" s="163">
        <v>-74.573784281909099</v>
      </c>
      <c r="L17" s="163">
        <v>-80.766085404392555</v>
      </c>
      <c r="M17" s="163">
        <v>-85.314687298298367</v>
      </c>
      <c r="N17" s="163">
        <v>-87.846101500000003</v>
      </c>
      <c r="O17" s="163">
        <v>-94.081591000000003</v>
      </c>
      <c r="P17" s="194">
        <v>-94.705813520000007</v>
      </c>
      <c r="Q17" s="258"/>
      <c r="R17" s="60"/>
      <c r="S17" s="60"/>
      <c r="T17" s="57"/>
      <c r="U17" s="47"/>
      <c r="V17" s="49"/>
      <c r="W17" s="49"/>
    </row>
    <row r="18" spans="1:23">
      <c r="A18" s="179" t="s">
        <v>129</v>
      </c>
      <c r="B18" s="176">
        <v>-87.1900178390447</v>
      </c>
      <c r="C18" s="176">
        <v>-51.570978219337334</v>
      </c>
      <c r="D18" s="176">
        <v>-62.453646421363402</v>
      </c>
      <c r="E18" s="176">
        <v>-82.329902050449419</v>
      </c>
      <c r="F18" s="176">
        <v>-79.441583603527434</v>
      </c>
      <c r="G18" s="176">
        <v>-77.672817173057197</v>
      </c>
      <c r="H18" s="176">
        <v>-67.811164221213971</v>
      </c>
      <c r="I18" s="176">
        <v>-75.550693590768304</v>
      </c>
      <c r="J18" s="163">
        <v>-80.685711510258116</v>
      </c>
      <c r="K18" s="163">
        <v>-78.492403351365752</v>
      </c>
      <c r="L18" s="163">
        <v>-86.738932011058097</v>
      </c>
      <c r="M18" s="163">
        <v>-101.70561648431868</v>
      </c>
      <c r="N18" s="163">
        <v>-111.62396240999999</v>
      </c>
      <c r="O18" s="163">
        <v>-105.024344</v>
      </c>
      <c r="P18" s="194">
        <v>-109.10822512</v>
      </c>
      <c r="Q18" s="258"/>
      <c r="R18" s="60"/>
      <c r="S18" s="60"/>
      <c r="U18" s="47"/>
    </row>
    <row r="19" spans="1:23" ht="30">
      <c r="A19" s="179" t="s">
        <v>130</v>
      </c>
      <c r="B19" s="176">
        <v>-31.434061035694423</v>
      </c>
      <c r="C19" s="176">
        <v>-27.057561224837531</v>
      </c>
      <c r="D19" s="176">
        <v>-31.855442623375339</v>
      </c>
      <c r="E19" s="176">
        <v>-33.606916294176912</v>
      </c>
      <c r="F19" s="176">
        <v>-30.622558404666709</v>
      </c>
      <c r="G19" s="176">
        <v>-26.228934572338265</v>
      </c>
      <c r="H19" s="176">
        <v>-33.695729642569667</v>
      </c>
      <c r="I19" s="176">
        <v>-35.600791112034145</v>
      </c>
      <c r="J19" s="163">
        <v>-34.892726700947684</v>
      </c>
      <c r="K19" s="163">
        <v>-36.584479611824868</v>
      </c>
      <c r="L19" s="163">
        <v>-33.861046811702451</v>
      </c>
      <c r="M19" s="163">
        <v>-36.187972230935955</v>
      </c>
      <c r="N19" s="163">
        <v>-40.481700119999999</v>
      </c>
      <c r="O19" s="163">
        <v>-37.103876</v>
      </c>
      <c r="P19" s="194">
        <v>-38.74335997</v>
      </c>
      <c r="Q19" s="258"/>
      <c r="R19" s="60"/>
      <c r="S19" s="60"/>
      <c r="U19" s="47"/>
      <c r="V19" s="50"/>
    </row>
    <row r="20" spans="1:23">
      <c r="A20" s="180" t="s">
        <v>131</v>
      </c>
      <c r="B20" s="173">
        <v>-181.11452291126102</v>
      </c>
      <c r="C20" s="173">
        <v>-122.05033737788301</v>
      </c>
      <c r="D20" s="173">
        <v>-146.01800041571306</v>
      </c>
      <c r="E20" s="173">
        <v>-177.20976516127922</v>
      </c>
      <c r="F20" s="173">
        <v>-174.00360054227198</v>
      </c>
      <c r="G20" s="173">
        <v>-167.93802985267661</v>
      </c>
      <c r="H20" s="173">
        <v>-163.25768028541162</v>
      </c>
      <c r="I20" s="173">
        <v>-175.5237545136128</v>
      </c>
      <c r="J20" s="174">
        <v>-188.97912670084756</v>
      </c>
      <c r="K20" s="174">
        <v>-189.65198724509972</v>
      </c>
      <c r="L20" s="174">
        <v>-201.3647442271531</v>
      </c>
      <c r="M20" s="174">
        <v>-223.20050239198758</v>
      </c>
      <c r="N20" s="174">
        <v>-239.94265856000001</v>
      </c>
      <c r="O20" s="174">
        <v>-236.20553200000001</v>
      </c>
      <c r="P20" s="199">
        <v>-242.56357681</v>
      </c>
      <c r="Q20" s="258"/>
      <c r="R20" s="60"/>
      <c r="S20" s="60"/>
      <c r="T20" s="21"/>
      <c r="U20" s="47"/>
      <c r="V20" s="21"/>
    </row>
    <row r="21" spans="1:23" ht="45">
      <c r="A21" s="180" t="s">
        <v>132</v>
      </c>
      <c r="B21" s="173">
        <v>20.094319136888856</v>
      </c>
      <c r="C21" s="173">
        <v>1.9296504083081061</v>
      </c>
      <c r="D21" s="173">
        <v>27.68532985821048</v>
      </c>
      <c r="E21" s="173">
        <v>28.23191755536817</v>
      </c>
      <c r="F21" s="173">
        <v>28.679150898487364</v>
      </c>
      <c r="G21" s="173">
        <v>34.811962363254999</v>
      </c>
      <c r="H21" s="173">
        <v>21.019496851165002</v>
      </c>
      <c r="I21" s="173">
        <v>23.816706288996983</v>
      </c>
      <c r="J21" s="174">
        <v>22.222855212570199</v>
      </c>
      <c r="K21" s="174">
        <v>18.213938903786385</v>
      </c>
      <c r="L21" s="174">
        <v>29.591635765733997</v>
      </c>
      <c r="M21" s="174">
        <v>37.386019862746821</v>
      </c>
      <c r="N21" s="174">
        <v>36.601406520000005</v>
      </c>
      <c r="O21" s="174">
        <v>47.193317999999998</v>
      </c>
      <c r="P21" s="199">
        <v>47.756865990000001</v>
      </c>
      <c r="Q21" s="258"/>
      <c r="R21" s="60"/>
      <c r="S21" s="60"/>
      <c r="U21" s="47"/>
    </row>
    <row r="22" spans="1:23">
      <c r="A22" s="4" t="s">
        <v>20</v>
      </c>
      <c r="B22" s="176">
        <v>0</v>
      </c>
      <c r="C22" s="176">
        <v>0</v>
      </c>
      <c r="D22" s="176">
        <v>0</v>
      </c>
      <c r="E22" s="176">
        <v>0</v>
      </c>
      <c r="F22" s="176">
        <v>0</v>
      </c>
      <c r="G22" s="176">
        <v>0</v>
      </c>
      <c r="H22" s="176">
        <v>0</v>
      </c>
      <c r="I22" s="176">
        <v>0</v>
      </c>
      <c r="J22" s="163">
        <v>0</v>
      </c>
      <c r="K22" s="163">
        <v>0</v>
      </c>
      <c r="L22" s="163">
        <v>0</v>
      </c>
      <c r="M22" s="163">
        <v>0</v>
      </c>
      <c r="N22" s="163">
        <v>0</v>
      </c>
      <c r="O22" s="163">
        <v>0</v>
      </c>
      <c r="P22" s="194">
        <v>0</v>
      </c>
      <c r="Q22" s="258"/>
      <c r="R22" s="60"/>
      <c r="S22" s="60"/>
      <c r="U22" s="47"/>
    </row>
    <row r="23" spans="1:23">
      <c r="A23" s="179" t="s">
        <v>133</v>
      </c>
      <c r="B23" s="176">
        <v>-13.671914282865709</v>
      </c>
      <c r="C23" s="176">
        <v>-15.906147009442064</v>
      </c>
      <c r="D23" s="176">
        <v>-15.423271850888121</v>
      </c>
      <c r="E23" s="176">
        <v>-15.583319816525211</v>
      </c>
      <c r="F23" s="176">
        <v>-16.531987897465889</v>
      </c>
      <c r="G23" s="176">
        <v>-16.482387363325934</v>
      </c>
      <c r="H23" s="176">
        <v>-16.540746193885475</v>
      </c>
      <c r="I23" s="176">
        <v>-16.463829330268403</v>
      </c>
      <c r="J23" s="163">
        <v>-16.34638434864814</v>
      </c>
      <c r="K23" s="163">
        <v>-16.215025703248475</v>
      </c>
      <c r="L23" s="163">
        <v>-16.007496490387986</v>
      </c>
      <c r="M23" s="163">
        <v>-18.064065222196099</v>
      </c>
      <c r="N23" s="163">
        <v>-17.941705760000001</v>
      </c>
      <c r="O23" s="163">
        <v>-18.274891</v>
      </c>
      <c r="P23" s="194">
        <v>-19.60482124</v>
      </c>
      <c r="Q23" s="258"/>
      <c r="R23" s="60"/>
      <c r="S23" s="60"/>
      <c r="U23" s="47"/>
    </row>
    <row r="24" spans="1:23">
      <c r="A24" s="179" t="s">
        <v>134</v>
      </c>
      <c r="B24" s="176">
        <v>-9.5659694028032014</v>
      </c>
      <c r="C24" s="176">
        <v>-9.5595277710139008</v>
      </c>
      <c r="D24" s="176">
        <v>-9.5930330141619997</v>
      </c>
      <c r="E24" s="176">
        <v>-9.6227195129542942</v>
      </c>
      <c r="F24" s="176">
        <v>-8.5673111980370393</v>
      </c>
      <c r="G24" s="176">
        <v>-8.5578713576096632</v>
      </c>
      <c r="H24" s="176">
        <v>-8.5430235030118986</v>
      </c>
      <c r="I24" s="176">
        <v>-8.5344291835659014</v>
      </c>
      <c r="J24" s="163">
        <v>-8.5310600603531501</v>
      </c>
      <c r="K24" s="163">
        <v>-8.4049749116897399</v>
      </c>
      <c r="L24" s="163">
        <v>-8.6627429350513019</v>
      </c>
      <c r="M24" s="163">
        <v>-8.4420994965519611</v>
      </c>
      <c r="N24" s="163">
        <v>-8.3614492600000005</v>
      </c>
      <c r="O24" s="163">
        <v>-8.3916520000000006</v>
      </c>
      <c r="P24" s="194">
        <v>-6.8091054</v>
      </c>
      <c r="Q24" s="258"/>
      <c r="R24" s="60"/>
      <c r="S24" s="60"/>
      <c r="U24" s="47"/>
    </row>
    <row r="25" spans="1:23">
      <c r="A25" s="179" t="s">
        <v>167</v>
      </c>
      <c r="B25" s="176">
        <v>-40</v>
      </c>
      <c r="C25" s="176">
        <v>0</v>
      </c>
      <c r="D25" s="176">
        <v>0</v>
      </c>
      <c r="E25" s="176">
        <v>-8.3798208051213408E-2</v>
      </c>
      <c r="F25" s="176">
        <v>-1.1851428400936363E-3</v>
      </c>
      <c r="G25" s="176">
        <v>7.0112817804998846E-6</v>
      </c>
      <c r="H25" s="176">
        <v>4.0360277144498892E-6</v>
      </c>
      <c r="I25" s="176">
        <v>5.310077796529325E-6</v>
      </c>
      <c r="J25" s="163">
        <v>0</v>
      </c>
      <c r="K25" s="163">
        <v>0</v>
      </c>
      <c r="L25" s="163">
        <v>0</v>
      </c>
      <c r="M25" s="163">
        <v>-29</v>
      </c>
      <c r="N25" s="163">
        <v>0</v>
      </c>
      <c r="O25" s="163">
        <v>0</v>
      </c>
      <c r="P25" s="194">
        <v>0</v>
      </c>
      <c r="Q25" s="258"/>
      <c r="R25" s="60"/>
      <c r="S25" s="61"/>
      <c r="U25" s="47"/>
    </row>
    <row r="26" spans="1:23">
      <c r="A26" s="180" t="s">
        <v>23</v>
      </c>
      <c r="B26" s="173">
        <v>-43.143564548780056</v>
      </c>
      <c r="C26" s="173">
        <v>-23.536024372147857</v>
      </c>
      <c r="D26" s="173">
        <v>2.6690249931603631</v>
      </c>
      <c r="E26" s="173">
        <v>2.9420800178374478</v>
      </c>
      <c r="F26" s="173">
        <v>3.5786666601443424</v>
      </c>
      <c r="G26" s="173">
        <v>9.7717106536012324</v>
      </c>
      <c r="H26" s="173">
        <v>-4.0642688097046573</v>
      </c>
      <c r="I26" s="173">
        <v>-1.1815469147595254</v>
      </c>
      <c r="J26" s="174">
        <v>-2.6545891964310524</v>
      </c>
      <c r="K26" s="174">
        <v>-6.4060617111518301</v>
      </c>
      <c r="L26" s="174">
        <v>4.9213963402947094</v>
      </c>
      <c r="M26" s="174">
        <v>-18.120144856001239</v>
      </c>
      <c r="N26" s="174">
        <v>10.29825149</v>
      </c>
      <c r="O26" s="174">
        <v>20.526775000000001</v>
      </c>
      <c r="P26" s="199">
        <v>21.342939350000002</v>
      </c>
      <c r="Q26" s="258"/>
      <c r="R26" s="60"/>
      <c r="S26" s="60"/>
    </row>
    <row r="27" spans="1:23" ht="30">
      <c r="A27" s="179" t="s">
        <v>24</v>
      </c>
      <c r="B27" s="176">
        <v>0.12774071608622301</v>
      </c>
      <c r="C27" s="176">
        <v>0.13500517573326098</v>
      </c>
      <c r="D27" s="176">
        <v>0.23644261168064701</v>
      </c>
      <c r="E27" s="176">
        <v>0.43995013679728501</v>
      </c>
      <c r="F27" s="176">
        <v>0.34392238159055</v>
      </c>
      <c r="G27" s="176">
        <v>0.59147619028546294</v>
      </c>
      <c r="H27" s="176">
        <v>0.19524586876401706</v>
      </c>
      <c r="I27" s="176">
        <v>0.26765561831267015</v>
      </c>
      <c r="J27" s="163">
        <v>0.65426991158334602</v>
      </c>
      <c r="K27" s="163">
        <v>0.55333975282227399</v>
      </c>
      <c r="L27" s="163">
        <v>0.34112124912288988</v>
      </c>
      <c r="M27" s="163">
        <v>0.49834211238446735</v>
      </c>
      <c r="N27" s="163">
        <v>0.52276763999999998</v>
      </c>
      <c r="O27" s="163">
        <v>0.56982699999999997</v>
      </c>
      <c r="P27" s="194">
        <v>0.72920974000000005</v>
      </c>
      <c r="Q27" s="258"/>
      <c r="R27" s="60"/>
      <c r="S27" s="60"/>
    </row>
    <row r="28" spans="1:23">
      <c r="A28" s="179" t="s">
        <v>136</v>
      </c>
      <c r="B28" s="176">
        <v>-33.877045952426514</v>
      </c>
      <c r="C28" s="176">
        <v>-4.0409061145328806</v>
      </c>
      <c r="D28" s="176">
        <v>-6.3783742433884001</v>
      </c>
      <c r="E28" s="176">
        <v>1.5825585933036805</v>
      </c>
      <c r="F28" s="176">
        <v>-0.70597045329235875</v>
      </c>
      <c r="G28" s="176">
        <v>-12.878517493433169</v>
      </c>
      <c r="H28" s="176">
        <v>-8.4804815636099846</v>
      </c>
      <c r="I28" s="176">
        <v>-3.729428572848331</v>
      </c>
      <c r="J28" s="163">
        <v>6.0844461561104</v>
      </c>
      <c r="K28" s="163">
        <v>-6.5481689035226447</v>
      </c>
      <c r="L28" s="163">
        <v>-2.4131259891803674</v>
      </c>
      <c r="M28" s="163">
        <v>-7.7276375094199388</v>
      </c>
      <c r="N28" s="163">
        <v>-2.8437212500000002</v>
      </c>
      <c r="O28" s="163">
        <v>-2.912652</v>
      </c>
      <c r="P28" s="194">
        <v>-7.7563186999999996</v>
      </c>
      <c r="Q28" s="258"/>
      <c r="R28" s="60"/>
      <c r="S28" s="60"/>
    </row>
    <row r="29" spans="1:23">
      <c r="A29" s="180" t="s">
        <v>28</v>
      </c>
      <c r="B29" s="173">
        <v>-76.892869785120354</v>
      </c>
      <c r="C29" s="173">
        <v>-27.441925310947482</v>
      </c>
      <c r="D29" s="173">
        <v>-3.4729066385473857</v>
      </c>
      <c r="E29" s="173">
        <v>4.9645887479384214</v>
      </c>
      <c r="F29" s="173">
        <v>3.2166185884425333</v>
      </c>
      <c r="G29" s="173">
        <v>-2.515330649546474</v>
      </c>
      <c r="H29" s="173">
        <v>-12.349504504550625</v>
      </c>
      <c r="I29" s="173">
        <v>-4.643319869295186</v>
      </c>
      <c r="J29" s="174">
        <v>4.0841268712626935</v>
      </c>
      <c r="K29" s="174">
        <v>-12.400890861852201</v>
      </c>
      <c r="L29" s="174">
        <v>2.8493916002372317</v>
      </c>
      <c r="M29" s="174">
        <v>-25.349440253036711</v>
      </c>
      <c r="N29" s="174">
        <v>7.9772978800000001</v>
      </c>
      <c r="O29" s="174">
        <v>18.183949999999999</v>
      </c>
      <c r="P29" s="199">
        <v>14.31583039</v>
      </c>
      <c r="Q29" s="258"/>
      <c r="R29" s="60"/>
      <c r="S29" s="60"/>
      <c r="U29" s="51"/>
    </row>
    <row r="30" spans="1:23">
      <c r="A30" s="179" t="s">
        <v>29</v>
      </c>
      <c r="B30" s="176">
        <v>2.3560263105503201</v>
      </c>
      <c r="C30" s="176">
        <v>4.7704534234922207</v>
      </c>
      <c r="D30" s="176">
        <v>0.9180546865647301</v>
      </c>
      <c r="E30" s="176">
        <v>8.1309843061339286</v>
      </c>
      <c r="F30" s="176">
        <v>0.79853091017501099</v>
      </c>
      <c r="G30" s="176">
        <v>0.17768121758724797</v>
      </c>
      <c r="H30" s="176">
        <v>3.0291080342086896</v>
      </c>
      <c r="I30" s="176">
        <v>9.4952607426549207E-2</v>
      </c>
      <c r="J30" s="163">
        <v>3.07223838827804</v>
      </c>
      <c r="K30" s="163">
        <v>3.318522950867751</v>
      </c>
      <c r="L30" s="163">
        <v>5.8316674475294761E-2</v>
      </c>
      <c r="M30" s="163">
        <v>-11.008760910199598</v>
      </c>
      <c r="N30" s="163">
        <v>-2.3979574399999999</v>
      </c>
      <c r="O30" s="163">
        <v>-0.80022300000000002</v>
      </c>
      <c r="P30" s="194">
        <v>-2.5273078899999999</v>
      </c>
      <c r="Q30" s="258"/>
      <c r="R30" s="60"/>
      <c r="S30" s="60"/>
    </row>
    <row r="31" spans="1:23">
      <c r="A31" s="180" t="s">
        <v>30</v>
      </c>
      <c r="B31" s="173">
        <v>-74.536843474570034</v>
      </c>
      <c r="C31" s="173">
        <v>-22.671471887455269</v>
      </c>
      <c r="D31" s="173">
        <v>-2.5548519519826414</v>
      </c>
      <c r="E31" s="173">
        <v>13.095573054072347</v>
      </c>
      <c r="F31" s="173">
        <v>4.0151494986175447</v>
      </c>
      <c r="G31" s="173">
        <v>-2.337649431959226</v>
      </c>
      <c r="H31" s="173">
        <v>-9.3203964703419349</v>
      </c>
      <c r="I31" s="173">
        <v>-4.5483672618686368</v>
      </c>
      <c r="J31" s="174">
        <v>7.156365259540733</v>
      </c>
      <c r="K31" s="174">
        <v>-9.0823679109844502</v>
      </c>
      <c r="L31" s="174">
        <v>2.9077082747125265</v>
      </c>
      <c r="M31" s="174">
        <v>-36.358201163236309</v>
      </c>
      <c r="N31" s="174">
        <v>5.5793404400000002</v>
      </c>
      <c r="O31" s="174">
        <v>17.383728000000001</v>
      </c>
      <c r="P31" s="199">
        <v>11.78852251</v>
      </c>
      <c r="Q31" s="258"/>
      <c r="R31" s="60"/>
      <c r="S31" s="60"/>
    </row>
    <row r="32" spans="1:23">
      <c r="A32" s="179"/>
      <c r="B32" s="176"/>
      <c r="C32" s="176"/>
      <c r="D32" s="176"/>
      <c r="E32" s="176"/>
      <c r="F32" s="176"/>
      <c r="G32" s="171"/>
      <c r="H32" s="171"/>
      <c r="I32" s="171"/>
      <c r="J32" s="163"/>
      <c r="K32" s="163"/>
      <c r="L32" s="163"/>
      <c r="M32" s="163"/>
      <c r="N32" s="163">
        <v>0</v>
      </c>
      <c r="O32" s="163"/>
      <c r="P32" s="199"/>
      <c r="Q32" s="258"/>
      <c r="R32" s="60"/>
      <c r="S32" s="60"/>
    </row>
    <row r="33" spans="1:23">
      <c r="A33" s="180" t="s">
        <v>35</v>
      </c>
      <c r="B33" s="173">
        <v>20.094319136888856</v>
      </c>
      <c r="C33" s="173">
        <v>1.9296504083081061</v>
      </c>
      <c r="D33" s="173">
        <v>27.68532985821048</v>
      </c>
      <c r="E33" s="173">
        <v>28.23191755536817</v>
      </c>
      <c r="F33" s="173">
        <v>28.679150898487364</v>
      </c>
      <c r="G33" s="188">
        <v>34.811962363255049</v>
      </c>
      <c r="H33" s="188">
        <v>21.019496851165002</v>
      </c>
      <c r="I33" s="188">
        <v>23.816706288997</v>
      </c>
      <c r="J33" s="174">
        <v>22.222855212570238</v>
      </c>
      <c r="K33" s="174">
        <v>18.213938903786399</v>
      </c>
      <c r="L33" s="174">
        <f>L21</f>
        <v>29.591635765733997</v>
      </c>
      <c r="M33" s="174">
        <v>37.386019862746821</v>
      </c>
      <c r="N33" s="174">
        <v>36.601406520000005</v>
      </c>
      <c r="O33" s="174">
        <v>47.193317999999998</v>
      </c>
      <c r="P33" s="199">
        <v>47.756865990000001</v>
      </c>
      <c r="Q33" s="258"/>
      <c r="R33" s="60"/>
      <c r="S33" s="60"/>
    </row>
    <row r="34" spans="1:23">
      <c r="E34" s="52"/>
      <c r="F34" s="36"/>
      <c r="G34" s="36"/>
      <c r="H34" s="36"/>
      <c r="I34" s="36"/>
      <c r="J34" s="42"/>
      <c r="K34" s="42"/>
      <c r="L34" s="36"/>
      <c r="M34" s="36"/>
      <c r="N34" s="36"/>
      <c r="O34" s="36"/>
      <c r="Q34" s="258"/>
    </row>
    <row r="35" spans="1:23">
      <c r="E35" s="29"/>
      <c r="F35" s="29"/>
      <c r="G35" s="29"/>
      <c r="H35" s="29"/>
      <c r="I35" s="29"/>
      <c r="J35" s="29"/>
      <c r="K35" s="29"/>
      <c r="L35" s="29"/>
      <c r="M35" s="29"/>
      <c r="N35" s="29"/>
      <c r="O35" s="29"/>
      <c r="Q35" s="258"/>
    </row>
    <row r="36" spans="1:23" ht="23.25">
      <c r="A36" s="168" t="s">
        <v>168</v>
      </c>
      <c r="E36" s="29"/>
      <c r="F36" s="29"/>
      <c r="G36" s="29"/>
      <c r="H36" s="29"/>
      <c r="I36" s="29"/>
      <c r="J36" s="29"/>
      <c r="K36" s="29"/>
      <c r="L36" s="29"/>
      <c r="M36" s="29"/>
      <c r="N36" s="29"/>
      <c r="O36" s="29"/>
      <c r="Q36" s="258"/>
    </row>
    <row r="37" spans="1:23">
      <c r="E37" s="29"/>
      <c r="F37" s="29"/>
      <c r="G37" s="29"/>
      <c r="H37" s="29"/>
      <c r="I37" s="29"/>
      <c r="J37" s="29"/>
      <c r="K37" s="29"/>
      <c r="L37" s="29"/>
      <c r="M37" s="29"/>
      <c r="N37" s="29"/>
      <c r="O37" s="29"/>
      <c r="Q37" s="258"/>
    </row>
    <row r="38" spans="1:23" ht="15.75" thickBot="1">
      <c r="A38" s="232" t="s">
        <v>1</v>
      </c>
      <c r="B38" s="237" t="s">
        <v>2</v>
      </c>
      <c r="C38" s="237" t="s">
        <v>3</v>
      </c>
      <c r="D38" s="237" t="s">
        <v>4</v>
      </c>
      <c r="E38" s="237" t="s">
        <v>5</v>
      </c>
      <c r="F38" s="237" t="s">
        <v>6</v>
      </c>
      <c r="G38" s="237" t="s">
        <v>7</v>
      </c>
      <c r="H38" s="237" t="s">
        <v>8</v>
      </c>
      <c r="I38" s="237" t="s">
        <v>9</v>
      </c>
      <c r="J38" s="237" t="s">
        <v>10</v>
      </c>
      <c r="K38" s="237" t="s">
        <v>11</v>
      </c>
      <c r="L38" s="237" t="s">
        <v>12</v>
      </c>
      <c r="M38" s="237" t="s">
        <v>13</v>
      </c>
      <c r="N38" s="237" t="s">
        <v>14</v>
      </c>
      <c r="O38" s="237" t="s">
        <v>15</v>
      </c>
      <c r="P38" s="238" t="s">
        <v>16</v>
      </c>
      <c r="Q38" s="258"/>
    </row>
    <row r="39" spans="1:23">
      <c r="C39" s="26"/>
      <c r="D39" s="26"/>
      <c r="E39" s="26"/>
      <c r="F39" s="26"/>
      <c r="G39" s="26"/>
      <c r="H39" s="26"/>
      <c r="I39" s="26"/>
      <c r="J39" s="26"/>
      <c r="K39" s="26"/>
      <c r="L39" s="26"/>
      <c r="M39" s="26"/>
      <c r="N39" s="26"/>
      <c r="O39" s="26"/>
      <c r="P39" s="169"/>
      <c r="Q39" s="258"/>
      <c r="R39" s="13"/>
      <c r="S39" s="13"/>
      <c r="T39" s="13"/>
      <c r="U39" s="13"/>
      <c r="W39" s="13"/>
    </row>
    <row r="40" spans="1:23">
      <c r="A40" s="179" t="s">
        <v>169</v>
      </c>
      <c r="B40" s="213">
        <v>110.96</v>
      </c>
      <c r="C40" s="213">
        <v>51.96</v>
      </c>
      <c r="D40" s="213">
        <v>89.91</v>
      </c>
      <c r="E40" s="213">
        <v>111.28</v>
      </c>
      <c r="F40" s="213">
        <v>99.74</v>
      </c>
      <c r="G40" s="213">
        <v>88.88</v>
      </c>
      <c r="H40" s="213">
        <v>73.739999999999995</v>
      </c>
      <c r="I40" s="213">
        <v>81.400000000000006</v>
      </c>
      <c r="J40" s="213">
        <v>84.92</v>
      </c>
      <c r="K40" s="213">
        <v>76.33</v>
      </c>
      <c r="L40" s="213">
        <v>92.27</v>
      </c>
      <c r="M40" s="213">
        <v>112.086529</v>
      </c>
      <c r="N40" s="213">
        <v>117.11849599999999</v>
      </c>
      <c r="O40" s="213">
        <v>121.660099</v>
      </c>
      <c r="P40" s="214">
        <v>135.63808019999999</v>
      </c>
      <c r="Q40" s="258"/>
      <c r="R40" s="57"/>
      <c r="S40" s="57"/>
      <c r="T40" s="21"/>
      <c r="U40" s="21"/>
    </row>
    <row r="41" spans="1:23">
      <c r="A41" s="179" t="s">
        <v>170</v>
      </c>
      <c r="B41" s="213">
        <v>24.6</v>
      </c>
      <c r="C41" s="213">
        <v>22.69</v>
      </c>
      <c r="D41" s="213">
        <v>22.74</v>
      </c>
      <c r="E41" s="213">
        <v>26.36</v>
      </c>
      <c r="F41" s="213">
        <v>26.17</v>
      </c>
      <c r="G41" s="213">
        <v>26.82</v>
      </c>
      <c r="H41" s="213">
        <v>25.76</v>
      </c>
      <c r="I41" s="213">
        <v>28.37</v>
      </c>
      <c r="J41" s="213">
        <v>27.45</v>
      </c>
      <c r="K41" s="213">
        <v>29.97</v>
      </c>
      <c r="L41" s="213">
        <v>35.869999999999997</v>
      </c>
      <c r="M41" s="213">
        <v>39.971105000000001</v>
      </c>
      <c r="N41" s="213">
        <v>33.405073000000002</v>
      </c>
      <c r="O41" s="213">
        <v>36.239358000000003</v>
      </c>
      <c r="P41" s="214">
        <v>37.2487894</v>
      </c>
      <c r="Q41" s="258"/>
      <c r="R41" s="57"/>
      <c r="S41" s="57"/>
      <c r="T41" s="58"/>
      <c r="U41" s="21"/>
    </row>
    <row r="42" spans="1:23">
      <c r="A42" s="179" t="s">
        <v>171</v>
      </c>
      <c r="B42" s="213">
        <v>38.81</v>
      </c>
      <c r="C42" s="213">
        <v>27.61</v>
      </c>
      <c r="D42" s="213">
        <v>38.979999999999997</v>
      </c>
      <c r="E42" s="213">
        <v>47.59</v>
      </c>
      <c r="F42" s="213">
        <v>44.54</v>
      </c>
      <c r="G42" s="213">
        <v>50.9</v>
      </c>
      <c r="H42" s="213">
        <v>44.38</v>
      </c>
      <c r="I42" s="213">
        <v>49.25</v>
      </c>
      <c r="J42" s="213">
        <v>52.84</v>
      </c>
      <c r="K42" s="213">
        <v>51.46</v>
      </c>
      <c r="L42" s="213">
        <v>52.35</v>
      </c>
      <c r="M42" s="213">
        <v>58.709334000000005</v>
      </c>
      <c r="N42" s="213">
        <v>69.597635999999994</v>
      </c>
      <c r="O42" s="213">
        <v>65.694276000000002</v>
      </c>
      <c r="P42" s="214">
        <v>65.47186529999999</v>
      </c>
      <c r="Q42" s="258"/>
      <c r="R42" s="57"/>
      <c r="S42" s="57"/>
      <c r="T42" s="58"/>
      <c r="U42" s="21"/>
    </row>
    <row r="43" spans="1:23">
      <c r="A43" s="179" t="s">
        <v>172</v>
      </c>
      <c r="B43" s="213">
        <v>34.46</v>
      </c>
      <c r="C43" s="213">
        <v>25.59</v>
      </c>
      <c r="D43" s="213">
        <v>28.47</v>
      </c>
      <c r="E43" s="213">
        <v>27.55</v>
      </c>
      <c r="F43" s="213">
        <v>39.4</v>
      </c>
      <c r="G43" s="213">
        <v>42.49</v>
      </c>
      <c r="H43" s="213">
        <v>41.45</v>
      </c>
      <c r="I43" s="213">
        <v>41.04</v>
      </c>
      <c r="J43" s="213">
        <v>46.64</v>
      </c>
      <c r="K43" s="213">
        <v>51.16</v>
      </c>
      <c r="L43" s="213">
        <v>51.663781067386836</v>
      </c>
      <c r="M43" s="213">
        <v>51.444874000000006</v>
      </c>
      <c r="N43" s="213">
        <v>57.908464000000002</v>
      </c>
      <c r="O43" s="213">
        <v>60.708016999999998</v>
      </c>
      <c r="P43" s="214">
        <v>52.7404285</v>
      </c>
      <c r="Q43" s="258"/>
      <c r="R43" s="57"/>
      <c r="S43" s="57"/>
      <c r="T43" s="21"/>
      <c r="U43" s="21"/>
    </row>
    <row r="44" spans="1:23">
      <c r="A44" s="179" t="s">
        <v>173</v>
      </c>
      <c r="B44" s="213">
        <v>0</v>
      </c>
      <c r="C44" s="213">
        <v>0</v>
      </c>
      <c r="D44" s="213">
        <v>0</v>
      </c>
      <c r="E44" s="213">
        <v>0</v>
      </c>
      <c r="F44" s="213">
        <v>0</v>
      </c>
      <c r="G44" s="213">
        <v>0</v>
      </c>
      <c r="H44" s="213">
        <v>0</v>
      </c>
      <c r="I44" s="213">
        <v>0</v>
      </c>
      <c r="J44" s="213">
        <v>0</v>
      </c>
      <c r="K44" s="213">
        <v>0</v>
      </c>
      <c r="L44" s="213">
        <v>0</v>
      </c>
      <c r="M44" s="213">
        <v>0</v>
      </c>
      <c r="N44" s="213">
        <v>0</v>
      </c>
      <c r="O44" s="213">
        <v>0</v>
      </c>
      <c r="P44" s="214">
        <v>0</v>
      </c>
      <c r="Q44" s="258"/>
      <c r="R44" s="57"/>
      <c r="S44" s="57"/>
      <c r="T44" s="21"/>
      <c r="U44" s="21"/>
    </row>
    <row r="45" spans="1:23">
      <c r="A45" s="179" t="s">
        <v>174</v>
      </c>
      <c r="B45" s="215">
        <v>-7.62</v>
      </c>
      <c r="C45" s="215">
        <v>-3.86</v>
      </c>
      <c r="D45" s="215">
        <v>-6.39</v>
      </c>
      <c r="E45" s="215">
        <v>-7.33</v>
      </c>
      <c r="F45" s="215">
        <v>-7.17</v>
      </c>
      <c r="G45" s="215">
        <v>-6.34</v>
      </c>
      <c r="H45" s="215">
        <v>-1.05</v>
      </c>
      <c r="I45" s="215">
        <v>-0.73</v>
      </c>
      <c r="J45" s="215">
        <v>-0.65</v>
      </c>
      <c r="K45" s="215">
        <v>-1.05</v>
      </c>
      <c r="L45" s="215">
        <v>-1.202547787454219</v>
      </c>
      <c r="M45" s="213">
        <v>-1.6479999999999999</v>
      </c>
      <c r="N45" s="213">
        <v>-1.4856</v>
      </c>
      <c r="O45" s="213">
        <v>-0.90290000000000004</v>
      </c>
      <c r="P45" s="214">
        <v>-0.77872819999999998</v>
      </c>
      <c r="Q45" s="258"/>
      <c r="R45" s="57"/>
      <c r="S45" s="57"/>
      <c r="T45" s="21"/>
      <c r="U45" s="21"/>
    </row>
    <row r="46" spans="1:23">
      <c r="A46" s="180" t="s">
        <v>175</v>
      </c>
      <c r="B46" s="173">
        <v>201.21</v>
      </c>
      <c r="C46" s="173">
        <v>123.99000000000001</v>
      </c>
      <c r="D46" s="173">
        <v>173.71</v>
      </c>
      <c r="E46" s="173">
        <v>205.45</v>
      </c>
      <c r="F46" s="173">
        <v>202.68</v>
      </c>
      <c r="G46" s="173">
        <v>202.75</v>
      </c>
      <c r="H46" s="173">
        <v>184.27999999999997</v>
      </c>
      <c r="I46" s="173">
        <v>199.33</v>
      </c>
      <c r="J46" s="173">
        <v>211.20000000000002</v>
      </c>
      <c r="K46" s="173">
        <v>207.86999999999998</v>
      </c>
      <c r="L46" s="173">
        <v>230.95123327993261</v>
      </c>
      <c r="M46" s="173">
        <v>260.56384200000002</v>
      </c>
      <c r="N46" s="173">
        <v>276.54406899999998</v>
      </c>
      <c r="O46" s="173">
        <v>283.39884999999998</v>
      </c>
      <c r="P46" s="216">
        <v>290.32043519999996</v>
      </c>
      <c r="Q46" s="258"/>
      <c r="R46" s="60"/>
      <c r="S46" s="60"/>
      <c r="T46" s="21"/>
      <c r="U46" s="21"/>
    </row>
    <row r="47" spans="1:23">
      <c r="A47" s="179"/>
      <c r="B47" s="176"/>
      <c r="C47" s="176"/>
      <c r="D47" s="176"/>
      <c r="E47" s="176"/>
      <c r="F47" s="176"/>
      <c r="G47" s="176"/>
      <c r="H47" s="176"/>
      <c r="I47" s="176"/>
      <c r="J47" s="176"/>
      <c r="K47" s="176"/>
      <c r="L47" s="176"/>
      <c r="M47" s="176"/>
      <c r="N47" s="176">
        <v>0</v>
      </c>
      <c r="O47" s="176"/>
      <c r="P47" s="214"/>
      <c r="Q47" s="258"/>
      <c r="R47" s="57"/>
      <c r="S47" s="57"/>
      <c r="T47" s="13"/>
      <c r="U47" s="13"/>
    </row>
    <row r="48" spans="1:23">
      <c r="A48" s="179" t="s">
        <v>169</v>
      </c>
      <c r="B48" s="176">
        <v>10.220000000000001</v>
      </c>
      <c r="C48" s="163">
        <v>-4.76</v>
      </c>
      <c r="D48" s="163">
        <v>11.23</v>
      </c>
      <c r="E48" s="163">
        <v>13.77</v>
      </c>
      <c r="F48" s="163">
        <v>11.6</v>
      </c>
      <c r="G48" s="163">
        <v>11.49</v>
      </c>
      <c r="H48" s="163">
        <v>5.91</v>
      </c>
      <c r="I48" s="163">
        <v>4.33</v>
      </c>
      <c r="J48" s="163">
        <v>3.87</v>
      </c>
      <c r="K48" s="163">
        <v>1.28</v>
      </c>
      <c r="L48" s="163">
        <v>5.1358505612639807</v>
      </c>
      <c r="M48" s="163">
        <v>6.6151800000000005</v>
      </c>
      <c r="N48" s="163">
        <v>9.3667639999999999</v>
      </c>
      <c r="O48" s="163">
        <v>13.307021000000001</v>
      </c>
      <c r="P48" s="172">
        <v>19.057557600000003</v>
      </c>
      <c r="Q48" s="258"/>
      <c r="R48" s="57"/>
      <c r="S48" s="57"/>
      <c r="T48" s="21"/>
      <c r="U48" s="21"/>
    </row>
    <row r="49" spans="1:21">
      <c r="A49" s="179" t="s">
        <v>170</v>
      </c>
      <c r="B49" s="176">
        <v>0.18</v>
      </c>
      <c r="C49" s="163">
        <v>3.87</v>
      </c>
      <c r="D49" s="163">
        <v>2.95</v>
      </c>
      <c r="E49" s="163">
        <v>2.85</v>
      </c>
      <c r="F49" s="163">
        <v>3.72</v>
      </c>
      <c r="G49" s="163">
        <v>3.71</v>
      </c>
      <c r="H49" s="163">
        <v>3.2</v>
      </c>
      <c r="I49" s="163">
        <v>4.45</v>
      </c>
      <c r="J49" s="163">
        <v>1.28</v>
      </c>
      <c r="K49" s="163">
        <v>2.81</v>
      </c>
      <c r="L49" s="163">
        <v>7.1501464016804732</v>
      </c>
      <c r="M49" s="163">
        <v>9.1278970000000008</v>
      </c>
      <c r="N49" s="163">
        <v>5.960331</v>
      </c>
      <c r="O49" s="163">
        <v>6.8636559999999998</v>
      </c>
      <c r="P49" s="172">
        <v>9.4775989999999997</v>
      </c>
      <c r="Q49" s="258"/>
      <c r="R49" s="57"/>
      <c r="S49" s="57"/>
      <c r="T49" s="21"/>
      <c r="U49" s="21"/>
    </row>
    <row r="50" spans="1:21">
      <c r="A50" s="179" t="s">
        <v>171</v>
      </c>
      <c r="B50" s="176">
        <v>8.51</v>
      </c>
      <c r="C50" s="163">
        <v>6.26</v>
      </c>
      <c r="D50" s="163">
        <v>11.29</v>
      </c>
      <c r="E50" s="163">
        <v>13.62</v>
      </c>
      <c r="F50" s="163">
        <v>12.38</v>
      </c>
      <c r="G50" s="163">
        <v>15.45</v>
      </c>
      <c r="H50" s="163">
        <v>11.49</v>
      </c>
      <c r="I50" s="163">
        <v>13.83</v>
      </c>
      <c r="J50" s="163">
        <v>15.75</v>
      </c>
      <c r="K50" s="163">
        <v>12.96</v>
      </c>
      <c r="L50" s="163">
        <v>15.669037211400658</v>
      </c>
      <c r="M50" s="163">
        <v>18.538691</v>
      </c>
      <c r="N50" s="163">
        <v>27.757968999999999</v>
      </c>
      <c r="O50" s="163">
        <v>22.298622999999999</v>
      </c>
      <c r="P50" s="172">
        <v>22.383095000000001</v>
      </c>
      <c r="Q50" s="258"/>
      <c r="R50" s="57"/>
      <c r="S50" s="57"/>
      <c r="T50" s="21"/>
      <c r="U50" s="21"/>
    </row>
    <row r="51" spans="1:21">
      <c r="A51" s="179" t="s">
        <v>172</v>
      </c>
      <c r="B51" s="176">
        <v>4.7300000000000004</v>
      </c>
      <c r="C51" s="163">
        <v>-0.59</v>
      </c>
      <c r="D51" s="163">
        <v>2.65</v>
      </c>
      <c r="E51" s="163">
        <v>0.04</v>
      </c>
      <c r="F51" s="163">
        <v>3.08</v>
      </c>
      <c r="G51" s="163">
        <v>5.25</v>
      </c>
      <c r="H51" s="163">
        <v>3.76</v>
      </c>
      <c r="I51" s="163">
        <v>3.17</v>
      </c>
      <c r="J51" s="163">
        <v>4.0599999999999996</v>
      </c>
      <c r="K51" s="163">
        <v>4.0599999999999996</v>
      </c>
      <c r="L51" s="163">
        <v>4.764601917500622</v>
      </c>
      <c r="M51" s="163">
        <v>6.3445369999999999</v>
      </c>
      <c r="N51" s="163">
        <v>3.6941489999999999</v>
      </c>
      <c r="O51" s="163">
        <v>3.766057</v>
      </c>
      <c r="P51" s="172">
        <v>0.91096169999999999</v>
      </c>
      <c r="Q51" s="258"/>
      <c r="R51" s="57"/>
      <c r="S51" s="57"/>
      <c r="T51" s="21"/>
      <c r="U51" s="21"/>
    </row>
    <row r="52" spans="1:21">
      <c r="A52" s="179" t="s">
        <v>173</v>
      </c>
      <c r="B52" s="176">
        <v>-3.55</v>
      </c>
      <c r="C52" s="163">
        <v>-2.84</v>
      </c>
      <c r="D52" s="163">
        <v>-0.43</v>
      </c>
      <c r="E52" s="163">
        <v>-1.65</v>
      </c>
      <c r="F52" s="163">
        <v>-2.1</v>
      </c>
      <c r="G52" s="163">
        <v>-1.0900000000000001</v>
      </c>
      <c r="H52" s="163">
        <v>-3.34</v>
      </c>
      <c r="I52" s="163">
        <v>-1.96</v>
      </c>
      <c r="J52" s="163">
        <v>-2.73</v>
      </c>
      <c r="K52" s="163">
        <v>-2.9</v>
      </c>
      <c r="L52" s="163">
        <v>-3.2002150000000009</v>
      </c>
      <c r="M52" s="163">
        <v>-3.1693530000000001</v>
      </c>
      <c r="N52" s="163">
        <v>-10.177771999999999</v>
      </c>
      <c r="O52" s="163">
        <v>0.95762499999999995</v>
      </c>
      <c r="P52" s="172">
        <v>-4.0719890000000003</v>
      </c>
      <c r="Q52" s="258"/>
      <c r="R52" s="57"/>
      <c r="S52" s="57"/>
      <c r="T52" s="21"/>
      <c r="U52" s="21"/>
    </row>
    <row r="53" spans="1:21">
      <c r="A53" s="180" t="s">
        <v>176</v>
      </c>
      <c r="B53" s="173">
        <v>20.09</v>
      </c>
      <c r="C53" s="173">
        <v>1.9400000000000004</v>
      </c>
      <c r="D53" s="173">
        <v>27.689999999999998</v>
      </c>
      <c r="E53" s="173">
        <v>28.630000000000003</v>
      </c>
      <c r="F53" s="173">
        <v>28.68</v>
      </c>
      <c r="G53" s="173">
        <v>34.809999999999995</v>
      </c>
      <c r="H53" s="173">
        <v>21.02</v>
      </c>
      <c r="I53" s="173">
        <v>23.82</v>
      </c>
      <c r="J53" s="173">
        <v>22.229999999999997</v>
      </c>
      <c r="K53" s="188">
        <v>18.21</v>
      </c>
      <c r="L53" s="188">
        <v>29.519421091845736</v>
      </c>
      <c r="M53" s="188">
        <v>37.456951999999994</v>
      </c>
      <c r="N53" s="188">
        <v>36.601441000000001</v>
      </c>
      <c r="O53" s="188">
        <v>47.192982000000001</v>
      </c>
      <c r="P53" s="216">
        <v>47.757224299999997</v>
      </c>
      <c r="Q53" s="258"/>
      <c r="R53" s="60"/>
      <c r="S53" s="60"/>
      <c r="T53" s="62"/>
      <c r="U53" s="21"/>
    </row>
    <row r="54" spans="1:21">
      <c r="A54" s="179" t="s">
        <v>177</v>
      </c>
      <c r="B54" s="176">
        <v>0</v>
      </c>
      <c r="C54" s="163">
        <v>0</v>
      </c>
      <c r="D54" s="163">
        <v>0</v>
      </c>
      <c r="E54" s="163">
        <v>0</v>
      </c>
      <c r="F54" s="163">
        <v>0</v>
      </c>
      <c r="G54" s="163">
        <v>0</v>
      </c>
      <c r="H54" s="163">
        <v>0</v>
      </c>
      <c r="I54" s="163">
        <v>0</v>
      </c>
      <c r="J54" s="163">
        <v>0</v>
      </c>
      <c r="K54" s="163">
        <v>0</v>
      </c>
      <c r="L54" s="163">
        <v>0</v>
      </c>
      <c r="M54" s="163"/>
      <c r="N54" s="163">
        <v>0</v>
      </c>
      <c r="O54" s="163">
        <v>0</v>
      </c>
      <c r="P54" s="172">
        <v>0</v>
      </c>
      <c r="Q54" s="258"/>
      <c r="R54" s="57"/>
    </row>
    <row r="55" spans="1:21">
      <c r="A55" s="180" t="s">
        <v>35</v>
      </c>
      <c r="B55" s="173">
        <v>20.09</v>
      </c>
      <c r="C55" s="173">
        <v>1.9400000000000004</v>
      </c>
      <c r="D55" s="173">
        <v>27.689999999999998</v>
      </c>
      <c r="E55" s="173">
        <v>28.630000000000003</v>
      </c>
      <c r="F55" s="173">
        <v>28.68</v>
      </c>
      <c r="G55" s="173">
        <v>34.809999999999995</v>
      </c>
      <c r="H55" s="173">
        <v>21.02</v>
      </c>
      <c r="I55" s="173">
        <v>23.82</v>
      </c>
      <c r="J55" s="173">
        <v>22.229999999999997</v>
      </c>
      <c r="K55" s="173">
        <v>18.21</v>
      </c>
      <c r="L55" s="188">
        <v>29.519421091845736</v>
      </c>
      <c r="M55" s="188">
        <v>37.456951999999994</v>
      </c>
      <c r="N55" s="188">
        <v>36.601441000000001</v>
      </c>
      <c r="O55" s="188">
        <v>47.192982000000001</v>
      </c>
      <c r="P55" s="216">
        <v>47.757224299999997</v>
      </c>
      <c r="Q55" s="258"/>
    </row>
    <row r="56" spans="1:21">
      <c r="Q56" s="13"/>
      <c r="R56" s="13"/>
      <c r="S56" s="13"/>
    </row>
    <row r="57" spans="1:21">
      <c r="A57" s="16"/>
      <c r="B57" s="18"/>
      <c r="C57" s="18"/>
      <c r="D57" s="18"/>
      <c r="E57" s="18"/>
      <c r="F57" s="18"/>
      <c r="G57" s="18"/>
      <c r="H57" s="18"/>
      <c r="I57" s="18"/>
      <c r="J57" s="53"/>
      <c r="K57" s="18"/>
      <c r="L57" s="18"/>
      <c r="M57" s="18"/>
      <c r="N57" s="18"/>
      <c r="O57" s="18"/>
      <c r="Q57" s="63"/>
      <c r="R57" s="57"/>
      <c r="S57" s="57"/>
    </row>
    <row r="58" spans="1:21">
      <c r="A58" s="16"/>
      <c r="B58" s="18"/>
      <c r="C58" s="18"/>
      <c r="D58" s="18"/>
      <c r="E58" s="18"/>
      <c r="F58" s="18"/>
      <c r="G58" s="18"/>
      <c r="H58" s="18"/>
      <c r="I58" s="18"/>
      <c r="J58" s="53"/>
      <c r="K58" s="18"/>
      <c r="L58" s="18"/>
      <c r="M58" s="18"/>
      <c r="N58" s="18"/>
      <c r="O58" s="18"/>
      <c r="Q58" s="63"/>
      <c r="R58" s="57"/>
      <c r="S58" s="57"/>
    </row>
    <row r="59" spans="1:21">
      <c r="A59" s="16"/>
      <c r="B59" s="18"/>
      <c r="C59" s="18"/>
      <c r="D59" s="18"/>
      <c r="E59" s="18"/>
      <c r="F59" s="18"/>
      <c r="G59" s="18"/>
      <c r="H59" s="18"/>
      <c r="I59" s="18"/>
      <c r="J59" s="53"/>
      <c r="K59" s="18"/>
      <c r="L59" s="18"/>
      <c r="M59" s="18"/>
      <c r="N59" s="18"/>
      <c r="O59" s="18"/>
      <c r="Q59" s="63"/>
      <c r="R59" s="57"/>
      <c r="S59" s="57"/>
    </row>
    <row r="60" spans="1:21">
      <c r="A60" s="16"/>
      <c r="B60" s="40"/>
      <c r="C60" s="40"/>
      <c r="D60" s="40"/>
      <c r="E60" s="40"/>
      <c r="F60" s="40"/>
      <c r="G60" s="40"/>
      <c r="H60" s="40"/>
      <c r="I60" s="40"/>
      <c r="J60" s="41"/>
      <c r="K60" s="40"/>
      <c r="L60" s="40"/>
      <c r="M60" s="40"/>
      <c r="N60" s="40"/>
      <c r="O60" s="40"/>
      <c r="Q60" s="63"/>
      <c r="R60" s="57"/>
      <c r="S60" s="57"/>
    </row>
    <row r="61" spans="1:21">
      <c r="A61" s="16"/>
      <c r="B61" s="18"/>
      <c r="C61" s="18"/>
      <c r="D61" s="18"/>
      <c r="E61" s="18"/>
      <c r="F61" s="18"/>
      <c r="G61" s="18"/>
      <c r="H61" s="18"/>
      <c r="I61" s="18"/>
      <c r="J61" s="53"/>
      <c r="K61" s="18"/>
      <c r="L61" s="18"/>
      <c r="M61" s="18"/>
      <c r="N61" s="18"/>
      <c r="O61" s="18"/>
      <c r="Q61" s="63"/>
      <c r="R61" s="57"/>
      <c r="S61" s="57"/>
    </row>
    <row r="62" spans="1:21">
      <c r="A62" s="16"/>
      <c r="Q62" s="63"/>
      <c r="R62" s="57"/>
      <c r="S62" s="57"/>
    </row>
    <row r="63" spans="1:21">
      <c r="A63" s="16"/>
      <c r="B63" s="40"/>
      <c r="C63" s="40"/>
      <c r="D63" s="40"/>
      <c r="E63" s="40"/>
      <c r="F63" s="40"/>
      <c r="G63" s="40"/>
      <c r="H63" s="40"/>
      <c r="I63" s="40"/>
      <c r="J63" s="41"/>
      <c r="K63" s="40"/>
      <c r="L63" s="40"/>
      <c r="M63" s="40"/>
      <c r="N63" s="40"/>
      <c r="O63" s="40"/>
      <c r="Q63" s="63"/>
      <c r="R63" s="57"/>
      <c r="S63" s="57"/>
    </row>
    <row r="64" spans="1:21">
      <c r="A64" s="16"/>
      <c r="B64" s="40"/>
      <c r="C64" s="40"/>
      <c r="D64" s="40"/>
      <c r="E64" s="40"/>
      <c r="F64" s="40"/>
      <c r="G64" s="40"/>
      <c r="H64" s="40"/>
      <c r="I64" s="40"/>
      <c r="J64" s="41"/>
      <c r="K64" s="40"/>
      <c r="L64" s="40"/>
      <c r="M64" s="40"/>
      <c r="N64" s="40"/>
      <c r="O64" s="40"/>
      <c r="Q64" s="63"/>
      <c r="R64" s="57"/>
      <c r="S64" s="57"/>
    </row>
    <row r="65" spans="1:19">
      <c r="A65" s="16"/>
      <c r="B65" s="40"/>
      <c r="C65" s="40"/>
      <c r="D65" s="40"/>
      <c r="E65" s="40"/>
      <c r="F65" s="40"/>
      <c r="G65" s="40"/>
      <c r="H65" s="40"/>
      <c r="I65" s="40"/>
      <c r="J65" s="41"/>
      <c r="K65" s="40"/>
      <c r="L65" s="40"/>
      <c r="M65" s="40"/>
      <c r="N65" s="40"/>
      <c r="O65" s="40"/>
      <c r="Q65" s="63"/>
      <c r="R65" s="57"/>
      <c r="S65" s="57"/>
    </row>
    <row r="66" spans="1:19">
      <c r="A66" s="16"/>
      <c r="B66" s="40"/>
      <c r="C66" s="40"/>
      <c r="D66" s="40"/>
      <c r="E66" s="40"/>
      <c r="F66" s="40"/>
      <c r="G66" s="40"/>
      <c r="H66" s="40"/>
      <c r="I66" s="40"/>
      <c r="J66" s="41"/>
      <c r="K66" s="40"/>
      <c r="L66" s="40"/>
      <c r="M66" s="40"/>
      <c r="N66" s="40"/>
      <c r="O66" s="40"/>
      <c r="Q66" s="63"/>
      <c r="R66" s="57"/>
      <c r="S66" s="57"/>
    </row>
    <row r="69" spans="1:19">
      <c r="B69" s="21"/>
      <c r="C69" s="21"/>
      <c r="D69" s="21"/>
      <c r="E69" s="21"/>
      <c r="F69" s="21"/>
      <c r="G69" s="21"/>
      <c r="H69" s="21"/>
      <c r="I69" s="21"/>
      <c r="J69" s="21"/>
      <c r="K69" s="21"/>
      <c r="L69" s="21"/>
      <c r="M69" s="21"/>
      <c r="N69" s="21"/>
      <c r="O69" s="2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CA81-4C59-46D6-A700-6C7C83E264E3}">
  <dimension ref="A2:U45"/>
  <sheetViews>
    <sheetView showGridLines="0" zoomScaleNormal="100" workbookViewId="0">
      <pane xSplit="1" ySplit="6" topLeftCell="B7" activePane="bottomRight" state="frozen"/>
      <selection pane="topRight" activeCell="B1" sqref="B1"/>
      <selection pane="bottomLeft" activeCell="A7" sqref="A7"/>
      <selection pane="bottomRight" activeCell="A8" sqref="A8"/>
    </sheetView>
  </sheetViews>
  <sheetFormatPr defaultRowHeight="15"/>
  <cols>
    <col min="1" max="1" width="53.7109375" customWidth="1"/>
    <col min="2" max="8" width="10.5703125" bestFit="1" customWidth="1"/>
    <col min="9" max="9" width="10.5703125" customWidth="1"/>
    <col min="10" max="11" width="10.5703125" bestFit="1" customWidth="1"/>
    <col min="12" max="12" width="12.85546875" customWidth="1"/>
    <col min="13" max="15" width="12.7109375" customWidth="1"/>
    <col min="16" max="16" width="13.85546875" style="156" customWidth="1"/>
    <col min="21" max="21" width="17.42578125" bestFit="1" customWidth="1"/>
  </cols>
  <sheetData>
    <row r="2" spans="1:21">
      <c r="C2" s="30"/>
      <c r="D2" s="30"/>
      <c r="E2" s="30"/>
      <c r="F2" s="30"/>
      <c r="G2" s="30"/>
      <c r="H2" s="30"/>
      <c r="I2" s="30"/>
      <c r="J2" s="30"/>
      <c r="K2" s="30"/>
    </row>
    <row r="3" spans="1:21">
      <c r="U3" s="31"/>
    </row>
    <row r="4" spans="1:21" ht="23.25">
      <c r="A4" s="168" t="s">
        <v>178</v>
      </c>
      <c r="P4" s="157"/>
      <c r="Q4" s="32"/>
    </row>
    <row r="5" spans="1:21">
      <c r="T5" s="21"/>
    </row>
    <row r="6" spans="1:21" ht="15.75" thickBot="1">
      <c r="A6" s="232" t="s">
        <v>1</v>
      </c>
      <c r="B6" s="237" t="s">
        <v>2</v>
      </c>
      <c r="C6" s="237" t="s">
        <v>3</v>
      </c>
      <c r="D6" s="237" t="s">
        <v>4</v>
      </c>
      <c r="E6" s="237" t="s">
        <v>5</v>
      </c>
      <c r="F6" s="237" t="s">
        <v>6</v>
      </c>
      <c r="G6" s="237" t="s">
        <v>7</v>
      </c>
      <c r="H6" s="237" t="s">
        <v>8</v>
      </c>
      <c r="I6" s="237" t="s">
        <v>9</v>
      </c>
      <c r="J6" s="237" t="s">
        <v>10</v>
      </c>
      <c r="K6" s="237" t="s">
        <v>11</v>
      </c>
      <c r="L6" s="237" t="s">
        <v>12</v>
      </c>
      <c r="M6" s="237" t="s">
        <v>13</v>
      </c>
      <c r="N6" s="237" t="s">
        <v>14</v>
      </c>
      <c r="O6" s="237" t="s">
        <v>15</v>
      </c>
      <c r="P6" s="238" t="s">
        <v>16</v>
      </c>
      <c r="Q6" s="34"/>
      <c r="U6" s="21"/>
    </row>
    <row r="7" spans="1:21">
      <c r="A7" s="4"/>
      <c r="B7" s="4"/>
      <c r="C7" s="193"/>
      <c r="D7" s="193"/>
      <c r="E7" s="193"/>
      <c r="F7" s="193"/>
      <c r="G7" s="193"/>
      <c r="H7" s="193"/>
      <c r="I7" s="193"/>
      <c r="J7" s="193"/>
      <c r="K7" s="193"/>
      <c r="L7" s="193"/>
      <c r="M7" s="193"/>
      <c r="N7" s="193"/>
      <c r="O7" s="193"/>
      <c r="P7" s="194"/>
      <c r="Q7" s="34"/>
      <c r="U7" s="31"/>
    </row>
    <row r="8" spans="1:21">
      <c r="A8" s="179" t="s">
        <v>120</v>
      </c>
      <c r="B8" s="176">
        <v>27.873009</v>
      </c>
      <c r="C8" s="163">
        <v>20.284991000000002</v>
      </c>
      <c r="D8" s="163">
        <v>47.39644899999999</v>
      </c>
      <c r="E8" s="163">
        <v>26.367396000000014</v>
      </c>
      <c r="F8" s="163">
        <v>23.865844000000003</v>
      </c>
      <c r="G8" s="163">
        <v>29.335155999999998</v>
      </c>
      <c r="H8" s="163">
        <v>26.669000000000004</v>
      </c>
      <c r="I8" s="163">
        <v>29.658000000000001</v>
      </c>
      <c r="J8" s="163">
        <v>20.396999999999998</v>
      </c>
      <c r="K8" s="163">
        <v>24.148000000000003</v>
      </c>
      <c r="L8" s="163">
        <v>48.078953999999996</v>
      </c>
      <c r="M8" s="163">
        <v>42.937957710000006</v>
      </c>
      <c r="N8" s="163">
        <v>35.491928469999998</v>
      </c>
      <c r="O8" s="163">
        <v>44.727969000000002</v>
      </c>
      <c r="P8" s="262">
        <v>56.209225549999999</v>
      </c>
      <c r="Q8" s="34"/>
    </row>
    <row r="9" spans="1:21">
      <c r="A9" s="179" t="s">
        <v>365</v>
      </c>
      <c r="B9" s="176">
        <v>0.65800000000000003</v>
      </c>
      <c r="C9" s="163">
        <v>0.50199999999999989</v>
      </c>
      <c r="D9" s="163">
        <v>1.4560000000000002</v>
      </c>
      <c r="E9" s="163">
        <v>0.99299999999999988</v>
      </c>
      <c r="F9" s="163">
        <v>0.81799999999999995</v>
      </c>
      <c r="G9" s="163">
        <v>1.3839999999999999</v>
      </c>
      <c r="H9" s="163">
        <v>1.4900000000000002</v>
      </c>
      <c r="I9" s="163">
        <v>0.74299999999999944</v>
      </c>
      <c r="J9" s="163">
        <v>0.83599999999999997</v>
      </c>
      <c r="K9" s="163">
        <v>1.673</v>
      </c>
      <c r="L9" s="163">
        <v>2.6802899999999998</v>
      </c>
      <c r="M9" s="163">
        <v>1.8826930500000003</v>
      </c>
      <c r="N9" s="163">
        <v>1.25295198</v>
      </c>
      <c r="O9" s="163">
        <v>1.296038</v>
      </c>
      <c r="P9" s="262">
        <v>0.80502693000000003</v>
      </c>
      <c r="Q9" s="34"/>
    </row>
    <row r="10" spans="1:21">
      <c r="A10" s="179" t="s">
        <v>121</v>
      </c>
      <c r="B10" s="176">
        <v>18.661000000000001</v>
      </c>
      <c r="C10" s="163">
        <v>18.003</v>
      </c>
      <c r="D10" s="163">
        <v>13.347999999999999</v>
      </c>
      <c r="E10" s="163">
        <v>24.849999999999994</v>
      </c>
      <c r="F10" s="163">
        <v>14.832000000000001</v>
      </c>
      <c r="G10" s="163">
        <v>16.7</v>
      </c>
      <c r="H10" s="163">
        <v>16.415000000000003</v>
      </c>
      <c r="I10" s="163">
        <v>14.414207999999995</v>
      </c>
      <c r="J10" s="163">
        <v>14.286706000000001</v>
      </c>
      <c r="K10" s="163">
        <v>17.825294</v>
      </c>
      <c r="L10" s="163">
        <v>24.490425999999999</v>
      </c>
      <c r="M10" s="163">
        <v>20.19850465999999</v>
      </c>
      <c r="N10" s="163">
        <v>18.234374649999999</v>
      </c>
      <c r="O10" s="163">
        <v>15.55965</v>
      </c>
      <c r="P10" s="262">
        <v>18.152758769999998</v>
      </c>
      <c r="Q10" s="34"/>
    </row>
    <row r="11" spans="1:21">
      <c r="A11" s="179" t="s">
        <v>122</v>
      </c>
      <c r="B11" s="176">
        <v>11.479991</v>
      </c>
      <c r="C11" s="163">
        <v>9.7998959999999986</v>
      </c>
      <c r="D11" s="163">
        <v>10.854664000000003</v>
      </c>
      <c r="E11" s="163">
        <v>14.410285000000002</v>
      </c>
      <c r="F11" s="163">
        <v>14.295155999999999</v>
      </c>
      <c r="G11" s="163">
        <v>13.820429000000001</v>
      </c>
      <c r="H11" s="163">
        <v>16.216415000000001</v>
      </c>
      <c r="I11" s="163">
        <v>15.309677999999998</v>
      </c>
      <c r="J11" s="163">
        <v>22.715294</v>
      </c>
      <c r="K11" s="163">
        <v>20.947765000000004</v>
      </c>
      <c r="L11" s="163">
        <v>15.839829000000002</v>
      </c>
      <c r="M11" s="163">
        <v>22.826766109999987</v>
      </c>
      <c r="N11" s="163">
        <v>17.443901</v>
      </c>
      <c r="O11" s="163">
        <v>17.835301000000001</v>
      </c>
      <c r="P11" s="262">
        <v>15.952828630000001</v>
      </c>
      <c r="Q11" s="34"/>
    </row>
    <row r="12" spans="1:21">
      <c r="A12" s="180" t="s">
        <v>17</v>
      </c>
      <c r="B12" s="188">
        <v>58.671999999999997</v>
      </c>
      <c r="C12" s="174">
        <v>48.589887000000004</v>
      </c>
      <c r="D12" s="174">
        <v>73.055113000000006</v>
      </c>
      <c r="E12" s="174">
        <v>66.62068099999999</v>
      </c>
      <c r="F12" s="174">
        <v>53.811</v>
      </c>
      <c r="G12" s="174">
        <v>61.239584999999998</v>
      </c>
      <c r="H12" s="174">
        <v>60.79041500000001</v>
      </c>
      <c r="I12" s="174">
        <v>60.124885999999996</v>
      </c>
      <c r="J12" s="174">
        <v>58.234999999999999</v>
      </c>
      <c r="K12" s="174">
        <v>64.594059000000001</v>
      </c>
      <c r="L12" s="174">
        <v>91.089498999999989</v>
      </c>
      <c r="M12" s="174">
        <v>87.845921529999998</v>
      </c>
      <c r="N12" s="174">
        <v>72.4231561</v>
      </c>
      <c r="O12" s="174">
        <v>79.418959000000001</v>
      </c>
      <c r="P12" s="261">
        <v>91.119839880000001</v>
      </c>
      <c r="Q12" s="34"/>
      <c r="U12" s="31"/>
    </row>
    <row r="13" spans="1:21">
      <c r="A13" s="179" t="s">
        <v>123</v>
      </c>
      <c r="B13" s="176">
        <v>-8.2486779999999982</v>
      </c>
      <c r="C13" s="163">
        <v>-7.2187690000000053</v>
      </c>
      <c r="D13" s="163">
        <v>-11.861723999999992</v>
      </c>
      <c r="E13" s="163">
        <v>-11.902664000000001</v>
      </c>
      <c r="F13" s="163">
        <v>-11.725981999999997</v>
      </c>
      <c r="G13" s="163">
        <v>-10.049154000000003</v>
      </c>
      <c r="H13" s="163">
        <v>-12.198222000000001</v>
      </c>
      <c r="I13" s="163">
        <v>-11.520439999999994</v>
      </c>
      <c r="J13" s="163">
        <v>-9.9103269999999952</v>
      </c>
      <c r="K13" s="163">
        <v>-8.9273990000000047</v>
      </c>
      <c r="L13" s="163">
        <v>-10.235998000000002</v>
      </c>
      <c r="M13" s="163">
        <v>-8.3643729699999945</v>
      </c>
      <c r="N13" s="163">
        <v>-8.6374437999999998</v>
      </c>
      <c r="O13" s="163">
        <v>-12.14091</v>
      </c>
      <c r="P13" s="262">
        <v>-4.0933457799999999</v>
      </c>
      <c r="Q13" s="34"/>
    </row>
    <row r="14" spans="1:21">
      <c r="A14" s="179" t="s">
        <v>124</v>
      </c>
      <c r="B14" s="176">
        <v>-8.4139999999999997</v>
      </c>
      <c r="C14" s="163">
        <v>-3.4719999999999995</v>
      </c>
      <c r="D14" s="163">
        <v>-4.7940000000000005</v>
      </c>
      <c r="E14" s="163">
        <v>-4.6640000000000015</v>
      </c>
      <c r="F14" s="163">
        <v>-4.8099999999999996</v>
      </c>
      <c r="G14" s="163">
        <v>-5.6180000000000012</v>
      </c>
      <c r="H14" s="163">
        <v>-6.5189999999999984</v>
      </c>
      <c r="I14" s="163">
        <v>-8.0160000000000018</v>
      </c>
      <c r="J14" s="163">
        <v>-7.375</v>
      </c>
      <c r="K14" s="163">
        <v>-9.4469999999999992</v>
      </c>
      <c r="L14" s="163">
        <v>-12.767455000000002</v>
      </c>
      <c r="M14" s="163">
        <v>-8.5927741900000001</v>
      </c>
      <c r="N14" s="163">
        <v>-7.6081754899999998</v>
      </c>
      <c r="O14" s="163">
        <v>-7.1103139999999998</v>
      </c>
      <c r="P14" s="262">
        <v>-6.4340536000000004</v>
      </c>
      <c r="Q14" s="34"/>
    </row>
    <row r="15" spans="1:21">
      <c r="A15" s="179" t="s">
        <v>125</v>
      </c>
      <c r="B15" s="176">
        <v>-3.8258220000000001</v>
      </c>
      <c r="C15" s="163">
        <v>-3.3901780000000001</v>
      </c>
      <c r="D15" s="163">
        <v>-5.9999999999999991</v>
      </c>
      <c r="E15" s="163">
        <v>-0.96897500000000036</v>
      </c>
      <c r="F15" s="163">
        <v>-2.5219119999999999</v>
      </c>
      <c r="G15" s="163">
        <v>-6.2700059999999986</v>
      </c>
      <c r="H15" s="163">
        <v>-2.7305650000000004</v>
      </c>
      <c r="I15" s="163">
        <v>-3.9592669999999988</v>
      </c>
      <c r="J15" s="163">
        <v>-2.6213729999999997</v>
      </c>
      <c r="K15" s="163">
        <v>-4.0337820000000004</v>
      </c>
      <c r="L15" s="163">
        <v>-2.9749200000000018</v>
      </c>
      <c r="M15" s="163">
        <v>-2.9462064299999984</v>
      </c>
      <c r="N15" s="163">
        <v>-3.0962417599999998</v>
      </c>
      <c r="O15" s="163">
        <v>-2.9506519999999998</v>
      </c>
      <c r="P15" s="262">
        <v>-3.6772405899999998</v>
      </c>
      <c r="Q15" s="34"/>
    </row>
    <row r="16" spans="1:21">
      <c r="A16" s="179" t="s">
        <v>126</v>
      </c>
      <c r="B16" s="176">
        <v>-14.369166999999999</v>
      </c>
      <c r="C16" s="163">
        <v>-14.63472</v>
      </c>
      <c r="D16" s="163">
        <v>-16.625112999999999</v>
      </c>
      <c r="E16" s="163">
        <v>-14.806000000000004</v>
      </c>
      <c r="F16" s="163">
        <v>-12.988</v>
      </c>
      <c r="G16" s="163">
        <v>-14.844000000000001</v>
      </c>
      <c r="H16" s="163">
        <v>-14.163381000000001</v>
      </c>
      <c r="I16" s="163">
        <v>-14.071618999999998</v>
      </c>
      <c r="J16" s="163">
        <v>-18.728999999999999</v>
      </c>
      <c r="K16" s="163">
        <v>-21.033000000000001</v>
      </c>
      <c r="L16" s="163">
        <v>-19.583260000000003</v>
      </c>
      <c r="M16" s="163">
        <v>-22.563111689999992</v>
      </c>
      <c r="N16" s="163">
        <v>-19.202269730000001</v>
      </c>
      <c r="O16" s="163">
        <v>-18.685124999999999</v>
      </c>
      <c r="P16" s="262">
        <v>-19.504425470000001</v>
      </c>
      <c r="Q16" s="34"/>
    </row>
    <row r="17" spans="1:20">
      <c r="A17" s="179" t="s">
        <v>127</v>
      </c>
      <c r="B17" s="176">
        <v>-6.9219999999999997</v>
      </c>
      <c r="C17" s="163">
        <v>-8.4980000000000011</v>
      </c>
      <c r="D17" s="163">
        <v>-5.6780999999999988</v>
      </c>
      <c r="E17" s="163">
        <v>-7.8709000000000024</v>
      </c>
      <c r="F17" s="163">
        <v>-7.2729999999999997</v>
      </c>
      <c r="G17" s="163">
        <v>-7.793000000000001</v>
      </c>
      <c r="H17" s="163">
        <v>-7.0699999999999985</v>
      </c>
      <c r="I17" s="163">
        <v>-9.1750000000000007</v>
      </c>
      <c r="J17" s="163">
        <v>-6.1959999999999997</v>
      </c>
      <c r="K17" s="163">
        <v>-5.7640000000000011</v>
      </c>
      <c r="L17" s="163">
        <v>-2.7141739999999963</v>
      </c>
      <c r="M17" s="163">
        <v>-1.4233576000000028</v>
      </c>
      <c r="N17" s="163">
        <v>-2.6404200800000002</v>
      </c>
      <c r="O17" s="163">
        <v>-0.641405</v>
      </c>
      <c r="P17" s="262">
        <v>-1.5553064000000001</v>
      </c>
      <c r="Q17" s="34"/>
    </row>
    <row r="18" spans="1:20">
      <c r="A18" s="179" t="s">
        <v>128</v>
      </c>
      <c r="B18" s="176">
        <v>-2.7484999999999999</v>
      </c>
      <c r="C18" s="163">
        <v>-1.3520529999999997</v>
      </c>
      <c r="D18" s="163">
        <v>-1.8072759999999999</v>
      </c>
      <c r="E18" s="163">
        <v>-6.9058870000000017</v>
      </c>
      <c r="F18" s="163">
        <v>-0.70680600000000005</v>
      </c>
      <c r="G18" s="163">
        <v>-0.79312500000000008</v>
      </c>
      <c r="H18" s="163">
        <v>-1.4099469999999998</v>
      </c>
      <c r="I18" s="163">
        <v>-0.66737400000000013</v>
      </c>
      <c r="J18" s="163">
        <v>-0.44499999999999962</v>
      </c>
      <c r="K18" s="163">
        <v>-0.54400000000000037</v>
      </c>
      <c r="L18" s="163">
        <v>-6.1700000000000008</v>
      </c>
      <c r="M18" s="163">
        <v>-1.6290101199999985</v>
      </c>
      <c r="N18" s="163">
        <v>-1.77855349</v>
      </c>
      <c r="O18" s="163">
        <v>-1.019102</v>
      </c>
      <c r="P18" s="262">
        <v>-2.1448263999999999</v>
      </c>
      <c r="Q18" s="34"/>
    </row>
    <row r="19" spans="1:20">
      <c r="A19" s="179" t="s">
        <v>129</v>
      </c>
      <c r="B19" s="171">
        <v>-0.218</v>
      </c>
      <c r="C19" s="163">
        <v>-0.13399999999999998</v>
      </c>
      <c r="D19" s="163">
        <v>0.61929400000000001</v>
      </c>
      <c r="E19" s="163">
        <v>-0.32900000000000001</v>
      </c>
      <c r="F19" s="163">
        <v>0.147701</v>
      </c>
      <c r="G19" s="163">
        <v>-3.5000000000000003E-2</v>
      </c>
      <c r="H19" s="163">
        <v>-0.83099999999999996</v>
      </c>
      <c r="I19" s="163">
        <v>-0.79299999999999993</v>
      </c>
      <c r="J19" s="163">
        <v>7.6575439999999997</v>
      </c>
      <c r="K19" s="163">
        <v>4.9134320000000002</v>
      </c>
      <c r="L19" s="163">
        <v>-3.0424209999999992</v>
      </c>
      <c r="M19" s="163">
        <v>-0.7085844998000006</v>
      </c>
      <c r="N19" s="163">
        <v>-1.9556086500000001</v>
      </c>
      <c r="O19" s="163">
        <v>-1.9946680000000001</v>
      </c>
      <c r="P19" s="262">
        <v>-1.85612767</v>
      </c>
      <c r="Q19" s="34"/>
    </row>
    <row r="20" spans="1:20">
      <c r="A20" s="179" t="s">
        <v>130</v>
      </c>
      <c r="B20" s="171">
        <v>-3.4980000000000002</v>
      </c>
      <c r="C20" s="163">
        <v>-3.1366229999999993</v>
      </c>
      <c r="D20" s="163">
        <v>-4.3765669999999997</v>
      </c>
      <c r="E20" s="163">
        <v>-4.3832500000000021</v>
      </c>
      <c r="F20" s="163">
        <v>-3.922088</v>
      </c>
      <c r="G20" s="163">
        <v>-4.0703200000000006</v>
      </c>
      <c r="H20" s="163">
        <v>-4.4433540000000002</v>
      </c>
      <c r="I20" s="163">
        <v>-4.7981499999999997</v>
      </c>
      <c r="J20" s="163">
        <v>-5.0711599999999999</v>
      </c>
      <c r="K20" s="163">
        <v>-4.7174369999999977</v>
      </c>
      <c r="L20" s="163">
        <v>-5.5629520000000028</v>
      </c>
      <c r="M20" s="163">
        <v>-5.7277180000000012</v>
      </c>
      <c r="N20" s="163">
        <v>-4.7931143299999999</v>
      </c>
      <c r="O20" s="163">
        <v>-4.8256920000000001</v>
      </c>
      <c r="P20" s="262">
        <v>-6.2379422399999997</v>
      </c>
      <c r="Q20" s="34"/>
      <c r="T20" s="35"/>
    </row>
    <row r="21" spans="1:20">
      <c r="A21" s="180" t="s">
        <v>131</v>
      </c>
      <c r="B21" s="188">
        <v>-48.244166999999997</v>
      </c>
      <c r="C21" s="174">
        <v>-41.836343000000021</v>
      </c>
      <c r="D21" s="174">
        <v>-50.523485999999977</v>
      </c>
      <c r="E21" s="174">
        <v>-51.830675999999983</v>
      </c>
      <c r="F21" s="174">
        <v>-43.800087000000005</v>
      </c>
      <c r="G21" s="174">
        <v>-49.472605000000001</v>
      </c>
      <c r="H21" s="174">
        <v>-49.365469000000004</v>
      </c>
      <c r="I21" s="174">
        <v>-53.000849999999993</v>
      </c>
      <c r="J21" s="174">
        <v>-42.690315999999989</v>
      </c>
      <c r="K21" s="174">
        <v>-49.553186000000004</v>
      </c>
      <c r="L21" s="174">
        <v>-63.051180000000002</v>
      </c>
      <c r="M21" s="174">
        <v>-51.955135499799987</v>
      </c>
      <c r="N21" s="174">
        <v>-49.711827329999998</v>
      </c>
      <c r="O21" s="174">
        <v>-49.367866999999997</v>
      </c>
      <c r="P21" s="261">
        <v>-45.503268149999997</v>
      </c>
      <c r="Q21" s="34"/>
    </row>
    <row r="22" spans="1:20" ht="30">
      <c r="A22" s="180" t="s">
        <v>132</v>
      </c>
      <c r="B22" s="173">
        <v>10.427833</v>
      </c>
      <c r="C22" s="174">
        <v>6.7535439999999838</v>
      </c>
      <c r="D22" s="174">
        <v>22.531627000000029</v>
      </c>
      <c r="E22" s="174">
        <v>14.790005000000008</v>
      </c>
      <c r="F22" s="174">
        <v>10.010912999999995</v>
      </c>
      <c r="G22" s="174">
        <v>11.766980000000004</v>
      </c>
      <c r="H22" s="174">
        <v>11.424946000000006</v>
      </c>
      <c r="I22" s="174">
        <v>7.1240360000000038</v>
      </c>
      <c r="J22" s="174">
        <v>15.544684000000011</v>
      </c>
      <c r="K22" s="174">
        <v>15.040873000000012</v>
      </c>
      <c r="L22" s="174">
        <v>28.038318999999987</v>
      </c>
      <c r="M22" s="174">
        <v>35.890786030200012</v>
      </c>
      <c r="N22" s="174">
        <v>22.711328770000001</v>
      </c>
      <c r="O22" s="174">
        <v>30.051092000000001</v>
      </c>
      <c r="P22" s="261">
        <v>45.616571729999997</v>
      </c>
      <c r="Q22" s="34"/>
    </row>
    <row r="23" spans="1:20">
      <c r="A23" s="4" t="s">
        <v>20</v>
      </c>
      <c r="B23" s="176">
        <v>0</v>
      </c>
      <c r="C23" s="163">
        <v>0</v>
      </c>
      <c r="D23" s="163">
        <v>0</v>
      </c>
      <c r="E23" s="163">
        <v>0</v>
      </c>
      <c r="F23" s="163">
        <v>0</v>
      </c>
      <c r="G23" s="163">
        <v>0</v>
      </c>
      <c r="H23" s="163">
        <v>0</v>
      </c>
      <c r="I23" s="163">
        <v>0</v>
      </c>
      <c r="J23" s="163">
        <v>0</v>
      </c>
      <c r="K23" s="163">
        <v>0</v>
      </c>
      <c r="L23" s="163">
        <v>0</v>
      </c>
      <c r="M23" s="163">
        <v>0</v>
      </c>
      <c r="N23" s="163">
        <v>0</v>
      </c>
      <c r="O23" s="163">
        <v>0</v>
      </c>
      <c r="P23" s="262">
        <v>0</v>
      </c>
      <c r="Q23" s="34"/>
    </row>
    <row r="24" spans="1:20">
      <c r="A24" s="179" t="s">
        <v>133</v>
      </c>
      <c r="B24" s="176">
        <v>-8.484</v>
      </c>
      <c r="C24" s="163">
        <v>-5.4036029999999986</v>
      </c>
      <c r="D24" s="163">
        <v>-5.3926049999999996</v>
      </c>
      <c r="E24" s="163">
        <v>-5.3479829999999993</v>
      </c>
      <c r="F24" s="163">
        <v>-5.3803280000000004</v>
      </c>
      <c r="G24" s="163">
        <v>-11.5739</v>
      </c>
      <c r="H24" s="163">
        <v>-7.6218889999999995</v>
      </c>
      <c r="I24" s="163">
        <v>-8.0628530000000005</v>
      </c>
      <c r="J24" s="163">
        <v>-8.5859360000000002</v>
      </c>
      <c r="K24" s="163">
        <v>-9.390937000000001</v>
      </c>
      <c r="L24" s="163">
        <v>-9.1160139999999963</v>
      </c>
      <c r="M24" s="163">
        <v>-8.7317705152978249</v>
      </c>
      <c r="N24" s="163">
        <v>-8.6482666100000003</v>
      </c>
      <c r="O24" s="163">
        <v>-9.0056189999999994</v>
      </c>
      <c r="P24" s="262">
        <v>-8.9588064500000009</v>
      </c>
      <c r="Q24" s="34"/>
    </row>
    <row r="25" spans="1:20">
      <c r="A25" s="179" t="s">
        <v>134</v>
      </c>
      <c r="B25" s="176">
        <v>-1.514286</v>
      </c>
      <c r="C25" s="163">
        <v>-1.5142849999999999</v>
      </c>
      <c r="D25" s="163">
        <v>-1.5142859999999998</v>
      </c>
      <c r="E25" s="163">
        <v>-1.5142860000000002</v>
      </c>
      <c r="F25" s="163">
        <v>-1.514286</v>
      </c>
      <c r="G25" s="163">
        <v>-1.5142849999999999</v>
      </c>
      <c r="H25" s="163">
        <v>-1.5142859999999998</v>
      </c>
      <c r="I25" s="163">
        <v>-1.5142860000000002</v>
      </c>
      <c r="J25" s="163">
        <v>-1.514286</v>
      </c>
      <c r="K25" s="163">
        <v>-1.5142849999999999</v>
      </c>
      <c r="L25" s="163">
        <v>-1.5142859999999998</v>
      </c>
      <c r="M25" s="163">
        <v>-1.5342377679999979</v>
      </c>
      <c r="N25" s="163">
        <v>-1.5342376900000001</v>
      </c>
      <c r="O25" s="163">
        <v>-1.5343819999999999</v>
      </c>
      <c r="P25" s="262">
        <v>-1.53428769</v>
      </c>
      <c r="Q25" s="34"/>
    </row>
    <row r="26" spans="1:20">
      <c r="A26" s="179" t="s">
        <v>167</v>
      </c>
      <c r="B26" s="176">
        <v>-26.5</v>
      </c>
      <c r="C26" s="163">
        <v>0</v>
      </c>
      <c r="D26" s="163">
        <v>0</v>
      </c>
      <c r="E26" s="163">
        <v>-5.3619999999999983</v>
      </c>
      <c r="F26" s="163">
        <v>0</v>
      </c>
      <c r="G26" s="163">
        <v>13.8</v>
      </c>
      <c r="H26" s="163">
        <v>0</v>
      </c>
      <c r="I26" s="163">
        <v>0</v>
      </c>
      <c r="J26" s="163">
        <v>0</v>
      </c>
      <c r="K26" s="163">
        <v>0</v>
      </c>
      <c r="L26" s="163">
        <v>0</v>
      </c>
      <c r="M26" s="163">
        <v>0</v>
      </c>
      <c r="N26" s="163">
        <v>0</v>
      </c>
      <c r="O26" s="163">
        <v>0</v>
      </c>
      <c r="P26" s="262">
        <v>0</v>
      </c>
    </row>
    <row r="27" spans="1:20">
      <c r="A27" s="180" t="s">
        <v>135</v>
      </c>
      <c r="B27" s="173">
        <v>-26.070453000000001</v>
      </c>
      <c r="C27" s="174">
        <v>-0.16434400000001403</v>
      </c>
      <c r="D27" s="174">
        <v>15.624736000000029</v>
      </c>
      <c r="E27" s="174">
        <v>2.56573600000001</v>
      </c>
      <c r="F27" s="174">
        <v>3.1162989999999944</v>
      </c>
      <c r="G27" s="174">
        <v>12.478795000000005</v>
      </c>
      <c r="H27" s="174">
        <v>2.2887710000000063</v>
      </c>
      <c r="I27" s="174">
        <v>-2.4531029999999969</v>
      </c>
      <c r="J27" s="174">
        <v>5.4444620000000103</v>
      </c>
      <c r="K27" s="174">
        <v>4.1356510000000108</v>
      </c>
      <c r="L27" s="174">
        <v>17.408018999999992</v>
      </c>
      <c r="M27" s="174">
        <v>25.62477774690219</v>
      </c>
      <c r="N27" s="174">
        <v>12.52882447</v>
      </c>
      <c r="O27" s="174">
        <v>19.511091</v>
      </c>
      <c r="P27" s="261">
        <v>35.12347759</v>
      </c>
    </row>
    <row r="28" spans="1:20">
      <c r="A28" s="179" t="s">
        <v>24</v>
      </c>
      <c r="B28" s="176">
        <v>0</v>
      </c>
      <c r="C28" s="163">
        <v>0</v>
      </c>
      <c r="D28" s="163">
        <v>0</v>
      </c>
      <c r="E28" s="163">
        <v>0</v>
      </c>
      <c r="F28" s="163">
        <v>0</v>
      </c>
      <c r="G28" s="163">
        <v>0</v>
      </c>
      <c r="H28" s="163">
        <v>0</v>
      </c>
      <c r="I28" s="163">
        <v>0</v>
      </c>
      <c r="J28" s="163">
        <v>0</v>
      </c>
      <c r="K28" s="163">
        <v>0</v>
      </c>
      <c r="L28" s="163">
        <v>0</v>
      </c>
      <c r="M28" s="163">
        <v>0</v>
      </c>
      <c r="N28" s="163">
        <v>0</v>
      </c>
      <c r="O28" s="163">
        <v>0</v>
      </c>
      <c r="P28" s="262">
        <v>0</v>
      </c>
    </row>
    <row r="29" spans="1:20">
      <c r="A29" s="179" t="s">
        <v>136</v>
      </c>
      <c r="B29" s="176">
        <v>-1.8887559999999999</v>
      </c>
      <c r="C29" s="163">
        <v>-0.71955100000000005</v>
      </c>
      <c r="D29" s="163">
        <v>-0.16705600000000054</v>
      </c>
      <c r="E29" s="163">
        <v>-1.8983769999999991</v>
      </c>
      <c r="F29" s="163">
        <v>7.1716999999999989E-2</v>
      </c>
      <c r="G29" s="163">
        <v>-0.60860499999999995</v>
      </c>
      <c r="H29" s="163">
        <v>-0.76278900000000072</v>
      </c>
      <c r="I29" s="163">
        <v>2.6589790000000013</v>
      </c>
      <c r="J29" s="163">
        <v>0.19895199999999999</v>
      </c>
      <c r="K29" s="163">
        <v>-1.061277</v>
      </c>
      <c r="L29" s="163">
        <v>2.6296559999999998</v>
      </c>
      <c r="M29" s="163">
        <v>-1.9764559708695817</v>
      </c>
      <c r="N29" s="163">
        <v>-0.99776706000000004</v>
      </c>
      <c r="O29" s="163">
        <v>0.33195999999999998</v>
      </c>
      <c r="P29" s="262">
        <v>-0.60562888000000004</v>
      </c>
    </row>
    <row r="30" spans="1:20">
      <c r="A30" s="180" t="s">
        <v>28</v>
      </c>
      <c r="B30" s="173">
        <v>-27.959209000000001</v>
      </c>
      <c r="C30" s="174">
        <v>-0.8838950000000132</v>
      </c>
      <c r="D30" s="174">
        <v>15.457680000000028</v>
      </c>
      <c r="E30" s="174">
        <v>0.6673590000000118</v>
      </c>
      <c r="F30" s="174">
        <v>3.1880159999999944</v>
      </c>
      <c r="G30" s="174">
        <v>11.870190000000004</v>
      </c>
      <c r="H30" s="174">
        <v>1.5259820000000057</v>
      </c>
      <c r="I30" s="174">
        <v>0.20587600000000439</v>
      </c>
      <c r="J30" s="174">
        <v>5.6434140000000106</v>
      </c>
      <c r="K30" s="174">
        <v>3.0743740000000108</v>
      </c>
      <c r="L30" s="174">
        <v>20.037674999999993</v>
      </c>
      <c r="M30" s="174">
        <v>23.64832177603261</v>
      </c>
      <c r="N30" s="174">
        <v>11.531057410000001</v>
      </c>
      <c r="O30" s="174">
        <v>19.843050999999999</v>
      </c>
      <c r="P30" s="274">
        <v>34.517848720000003</v>
      </c>
    </row>
    <row r="31" spans="1:20">
      <c r="A31" s="179" t="s">
        <v>29</v>
      </c>
      <c r="B31" s="176">
        <v>0.26714299999999996</v>
      </c>
      <c r="C31" s="163">
        <v>0.26814299999999996</v>
      </c>
      <c r="D31" s="163">
        <v>0.120143</v>
      </c>
      <c r="E31" s="163">
        <v>7.408379</v>
      </c>
      <c r="F31" s="163">
        <v>0.121143</v>
      </c>
      <c r="G31" s="163">
        <v>0.115143</v>
      </c>
      <c r="H31" s="163">
        <v>-0.44671899999999998</v>
      </c>
      <c r="I31" s="163">
        <v>0.83049099999999998</v>
      </c>
      <c r="J31" s="163">
        <v>0.13114299999999998</v>
      </c>
      <c r="K31" s="163">
        <v>-1.7788569999999999</v>
      </c>
      <c r="L31" s="163">
        <v>0.73688499999999979</v>
      </c>
      <c r="M31" s="163">
        <v>-0.67943150103999983</v>
      </c>
      <c r="N31" s="163">
        <v>2.0495469999999998E-2</v>
      </c>
      <c r="O31" s="163">
        <v>-0.88293999999999995</v>
      </c>
      <c r="P31" s="268">
        <v>-0.26740116000000003</v>
      </c>
    </row>
    <row r="32" spans="1:20">
      <c r="A32" s="180" t="s">
        <v>30</v>
      </c>
      <c r="B32" s="173">
        <v>-27.692066000000001</v>
      </c>
      <c r="C32" s="174">
        <v>-0.61575200000001473</v>
      </c>
      <c r="D32" s="174">
        <v>15.577823000000029</v>
      </c>
      <c r="E32" s="174">
        <v>8.0757380000000119</v>
      </c>
      <c r="F32" s="174">
        <v>3.3091589999999944</v>
      </c>
      <c r="G32" s="174">
        <v>11.985333000000004</v>
      </c>
      <c r="H32" s="174">
        <v>1.0792630000000059</v>
      </c>
      <c r="I32" s="174">
        <v>1.0363670000000043</v>
      </c>
      <c r="J32" s="174">
        <v>5.7745570000000104</v>
      </c>
      <c r="K32" s="174">
        <v>1.2955170000000109</v>
      </c>
      <c r="L32" s="174">
        <v>20.774559999999994</v>
      </c>
      <c r="M32" s="174">
        <v>22.96889027499261</v>
      </c>
      <c r="N32" s="174">
        <v>11.551552879999999</v>
      </c>
      <c r="O32" s="174">
        <v>18.960111000000001</v>
      </c>
      <c r="P32" s="266">
        <v>34.250447559999998</v>
      </c>
      <c r="Q32" s="34"/>
    </row>
    <row r="33" spans="1:17">
      <c r="A33" s="179"/>
      <c r="B33" s="176"/>
      <c r="C33" s="163"/>
      <c r="D33" s="163"/>
      <c r="E33" s="163"/>
      <c r="F33" s="163"/>
      <c r="G33" s="163"/>
      <c r="H33" s="163"/>
      <c r="I33" s="163"/>
      <c r="J33" s="163"/>
      <c r="K33" s="163"/>
      <c r="L33" s="163"/>
      <c r="M33" s="163"/>
      <c r="N33" s="163"/>
      <c r="O33" s="163"/>
      <c r="P33" s="268"/>
      <c r="Q33" s="34"/>
    </row>
    <row r="34" spans="1:17">
      <c r="A34" s="180" t="s">
        <v>35</v>
      </c>
      <c r="B34" s="173">
        <v>10.427833</v>
      </c>
      <c r="C34" s="174">
        <v>6.7535439999999838</v>
      </c>
      <c r="D34" s="174">
        <v>22.531627000000029</v>
      </c>
      <c r="E34" s="174">
        <v>14.790005000000008</v>
      </c>
      <c r="F34" s="174">
        <v>10.010912999999995</v>
      </c>
      <c r="G34" s="174">
        <v>11.76698</v>
      </c>
      <c r="H34" s="174">
        <v>11.424946000000006</v>
      </c>
      <c r="I34" s="174">
        <v>7.1240360000000038</v>
      </c>
      <c r="J34" s="174">
        <v>7.8486840000000004</v>
      </c>
      <c r="K34" s="174">
        <v>9.2098730000000106</v>
      </c>
      <c r="L34" s="246">
        <f>L22</f>
        <v>28.038318999999987</v>
      </c>
      <c r="M34" s="246">
        <v>35.890786030200012</v>
      </c>
      <c r="N34" s="246">
        <v>22.711328770000001</v>
      </c>
      <c r="O34" s="246">
        <v>30.051092000000001</v>
      </c>
      <c r="P34" s="273">
        <v>45.616571729999997</v>
      </c>
    </row>
    <row r="35" spans="1:17" ht="21.6" customHeight="1">
      <c r="A35" s="160" t="s">
        <v>179</v>
      </c>
      <c r="B35" s="217"/>
      <c r="C35" s="217"/>
      <c r="D35" s="217"/>
      <c r="E35" s="217"/>
      <c r="F35" s="217"/>
      <c r="G35" s="218"/>
      <c r="H35" s="218"/>
      <c r="I35" s="218"/>
      <c r="J35" s="218"/>
      <c r="K35" s="218"/>
      <c r="L35" s="218"/>
      <c r="M35" s="218"/>
      <c r="N35" s="218"/>
      <c r="O35" s="218"/>
      <c r="P35" s="159"/>
    </row>
    <row r="36" spans="1:17" ht="23.25">
      <c r="A36" s="2"/>
      <c r="B36" s="4"/>
      <c r="C36" s="219"/>
      <c r="D36" s="219"/>
      <c r="E36" s="219"/>
      <c r="F36" s="219"/>
      <c r="G36" s="219"/>
      <c r="H36" s="219"/>
      <c r="I36" s="219"/>
      <c r="J36" s="219"/>
      <c r="K36" s="219"/>
      <c r="L36" s="4"/>
      <c r="M36" s="4"/>
      <c r="N36" s="4"/>
      <c r="O36" s="4"/>
    </row>
    <row r="37" spans="1:17" ht="15.75" thickBot="1">
      <c r="A37" s="235"/>
      <c r="B37" s="237" t="s">
        <v>2</v>
      </c>
      <c r="C37" s="237" t="s">
        <v>3</v>
      </c>
      <c r="D37" s="237" t="s">
        <v>4</v>
      </c>
      <c r="E37" s="237" t="s">
        <v>5</v>
      </c>
      <c r="F37" s="237" t="s">
        <v>6</v>
      </c>
      <c r="G37" s="237" t="s">
        <v>7</v>
      </c>
      <c r="H37" s="237" t="s">
        <v>8</v>
      </c>
      <c r="I37" s="237" t="s">
        <v>9</v>
      </c>
      <c r="J37" s="237" t="s">
        <v>10</v>
      </c>
      <c r="K37" s="237" t="s">
        <v>11</v>
      </c>
      <c r="L37" s="247" t="s">
        <v>12</v>
      </c>
      <c r="M37" s="247" t="s">
        <v>13</v>
      </c>
      <c r="N37" s="247" t="s">
        <v>14</v>
      </c>
      <c r="O37" s="247" t="str">
        <f>O6</f>
        <v>Q2 2023</v>
      </c>
      <c r="P37" s="240" t="s">
        <v>16</v>
      </c>
    </row>
    <row r="38" spans="1:17">
      <c r="A38" s="179" t="s">
        <v>151</v>
      </c>
      <c r="B38" s="176">
        <v>11</v>
      </c>
      <c r="C38" s="176">
        <v>11</v>
      </c>
      <c r="D38" s="163">
        <v>10</v>
      </c>
      <c r="E38" s="163">
        <v>10</v>
      </c>
      <c r="F38" s="163">
        <v>9</v>
      </c>
      <c r="G38" s="163">
        <v>9</v>
      </c>
      <c r="H38" s="163">
        <v>9</v>
      </c>
      <c r="I38" s="163">
        <v>10</v>
      </c>
      <c r="J38" s="163">
        <v>10</v>
      </c>
      <c r="K38" s="163">
        <v>9</v>
      </c>
      <c r="L38" s="163">
        <v>9</v>
      </c>
      <c r="M38" s="163">
        <v>9</v>
      </c>
      <c r="N38" s="163">
        <v>9</v>
      </c>
      <c r="O38" s="163">
        <v>9</v>
      </c>
      <c r="P38" s="172">
        <v>9</v>
      </c>
    </row>
    <row r="39" spans="1:17">
      <c r="A39" s="179" t="s">
        <v>180</v>
      </c>
      <c r="B39" s="176">
        <v>0</v>
      </c>
      <c r="C39" s="176">
        <v>0</v>
      </c>
      <c r="D39" s="163">
        <v>0</v>
      </c>
      <c r="E39" s="163">
        <v>0</v>
      </c>
      <c r="F39" s="163">
        <v>0</v>
      </c>
      <c r="G39" s="163">
        <v>0</v>
      </c>
      <c r="H39" s="163">
        <v>0</v>
      </c>
      <c r="I39" s="163">
        <v>0</v>
      </c>
      <c r="J39" s="163">
        <v>0</v>
      </c>
      <c r="K39" s="163">
        <v>0</v>
      </c>
      <c r="L39" s="163">
        <v>0</v>
      </c>
      <c r="M39" s="163">
        <v>0</v>
      </c>
      <c r="N39" s="163">
        <v>0</v>
      </c>
      <c r="O39" s="163">
        <v>0</v>
      </c>
      <c r="P39" s="172">
        <v>0</v>
      </c>
    </row>
    <row r="40" spans="1:17">
      <c r="A40" s="179" t="s">
        <v>181</v>
      </c>
      <c r="B40" s="176">
        <v>0</v>
      </c>
      <c r="C40" s="176">
        <v>0</v>
      </c>
      <c r="D40" s="163">
        <v>0</v>
      </c>
      <c r="E40" s="163">
        <v>0</v>
      </c>
      <c r="F40" s="163">
        <v>0</v>
      </c>
      <c r="G40" s="163">
        <v>0</v>
      </c>
      <c r="H40" s="163">
        <v>0</v>
      </c>
      <c r="I40" s="163">
        <v>0</v>
      </c>
      <c r="J40" s="163">
        <v>0</v>
      </c>
      <c r="K40" s="163">
        <v>0</v>
      </c>
      <c r="L40" s="163">
        <v>0</v>
      </c>
      <c r="M40" s="163">
        <v>0</v>
      </c>
      <c r="N40" s="163">
        <v>0</v>
      </c>
      <c r="O40" s="163">
        <v>0</v>
      </c>
      <c r="P40" s="172">
        <v>0</v>
      </c>
    </row>
    <row r="41" spans="1:17">
      <c r="A41" s="180" t="s">
        <v>154</v>
      </c>
      <c r="B41" s="173">
        <v>11</v>
      </c>
      <c r="C41" s="173">
        <v>11</v>
      </c>
      <c r="D41" s="174">
        <v>10</v>
      </c>
      <c r="E41" s="174">
        <v>10</v>
      </c>
      <c r="F41" s="174">
        <v>9</v>
      </c>
      <c r="G41" s="174">
        <v>9</v>
      </c>
      <c r="H41" s="174">
        <v>9</v>
      </c>
      <c r="I41" s="174">
        <v>10</v>
      </c>
      <c r="J41" s="174">
        <v>10</v>
      </c>
      <c r="K41" s="174">
        <v>9</v>
      </c>
      <c r="L41" s="174">
        <v>9</v>
      </c>
      <c r="M41" s="174">
        <v>9</v>
      </c>
      <c r="N41" s="174">
        <v>9</v>
      </c>
      <c r="O41" s="174">
        <v>9</v>
      </c>
      <c r="P41" s="175">
        <v>9</v>
      </c>
    </row>
    <row r="42" spans="1:17">
      <c r="A42" s="179"/>
      <c r="B42" s="176"/>
      <c r="C42" s="176"/>
      <c r="D42" s="163"/>
      <c r="E42" s="163"/>
      <c r="F42" s="163"/>
      <c r="G42" s="163"/>
      <c r="H42" s="163"/>
      <c r="I42" s="163"/>
      <c r="J42" s="163"/>
      <c r="K42" s="163"/>
      <c r="L42" s="163"/>
      <c r="M42" s="163"/>
      <c r="N42" s="163"/>
      <c r="O42" s="163"/>
      <c r="P42" s="172"/>
    </row>
    <row r="43" spans="1:17">
      <c r="A43" s="180" t="s">
        <v>182</v>
      </c>
      <c r="B43" s="173">
        <v>68.400000000000006</v>
      </c>
      <c r="C43" s="173">
        <v>68.400000000000006</v>
      </c>
      <c r="D43" s="174">
        <v>62.6</v>
      </c>
      <c r="E43" s="174">
        <v>62.6</v>
      </c>
      <c r="F43" s="174">
        <v>56.7</v>
      </c>
      <c r="G43" s="174">
        <v>56.7</v>
      </c>
      <c r="H43" s="174">
        <v>56.7</v>
      </c>
      <c r="I43" s="174">
        <v>65</v>
      </c>
      <c r="J43" s="174">
        <v>66</v>
      </c>
      <c r="K43" s="174">
        <v>60</v>
      </c>
      <c r="L43" s="174">
        <v>60</v>
      </c>
      <c r="M43" s="174">
        <v>60</v>
      </c>
      <c r="N43" s="174">
        <v>60</v>
      </c>
      <c r="O43" s="174">
        <v>60</v>
      </c>
      <c r="P43" s="175">
        <v>60</v>
      </c>
    </row>
    <row r="44" spans="1:17">
      <c r="B44" s="31"/>
      <c r="C44" s="31"/>
      <c r="D44" s="31"/>
      <c r="E44" s="31"/>
      <c r="F44" s="31"/>
      <c r="G44" s="31"/>
      <c r="H44" s="31"/>
      <c r="I44" s="31"/>
      <c r="J44" s="39"/>
      <c r="K44" s="31"/>
    </row>
    <row r="45" spans="1:17">
      <c r="D45" s="40"/>
      <c r="E45" s="40"/>
      <c r="F45" s="40"/>
      <c r="G45" s="40"/>
      <c r="H45" s="40"/>
      <c r="I45" s="40"/>
      <c r="J45" s="41"/>
      <c r="K45" s="40"/>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EE047-902D-4DFE-971F-65D31F14B481}">
  <dimension ref="A1:R34"/>
  <sheetViews>
    <sheetView showGridLines="0" zoomScaleNormal="100" workbookViewId="0">
      <pane xSplit="1" ySplit="5" topLeftCell="B6" activePane="bottomRight" state="frozen"/>
      <selection pane="topRight" activeCell="B1" sqref="B1"/>
      <selection pane="bottomLeft" activeCell="A6" sqref="A6"/>
      <selection pane="bottomRight" activeCell="A9" sqref="A9"/>
    </sheetView>
  </sheetViews>
  <sheetFormatPr defaultRowHeight="15"/>
  <cols>
    <col min="1" max="1" width="57.5703125" customWidth="1"/>
    <col min="2" max="12" width="10.5703125" customWidth="1"/>
    <col min="13" max="13" width="12.42578125" bestFit="1" customWidth="1"/>
    <col min="14" max="15" width="12.42578125" customWidth="1"/>
    <col min="16" max="16" width="12.140625" customWidth="1"/>
  </cols>
  <sheetData>
    <row r="1" spans="1:16" ht="43.5" customHeight="1"/>
    <row r="3" spans="1:16" ht="23.25">
      <c r="A3" s="168" t="s">
        <v>183</v>
      </c>
    </row>
    <row r="5" spans="1:16" ht="15.75" thickBot="1">
      <c r="A5" s="232" t="s">
        <v>1</v>
      </c>
      <c r="B5" s="237" t="s">
        <v>2</v>
      </c>
      <c r="C5" s="237" t="s">
        <v>3</v>
      </c>
      <c r="D5" s="237" t="s">
        <v>4</v>
      </c>
      <c r="E5" s="237" t="s">
        <v>5</v>
      </c>
      <c r="F5" s="237" t="s">
        <v>6</v>
      </c>
      <c r="G5" s="237" t="s">
        <v>7</v>
      </c>
      <c r="H5" s="237" t="s">
        <v>8</v>
      </c>
      <c r="I5" s="237" t="s">
        <v>9</v>
      </c>
      <c r="J5" s="237" t="s">
        <v>10</v>
      </c>
      <c r="K5" s="237" t="s">
        <v>11</v>
      </c>
      <c r="L5" s="237" t="s">
        <v>12</v>
      </c>
      <c r="M5" s="237" t="s">
        <v>13</v>
      </c>
      <c r="N5" s="237" t="s">
        <v>14</v>
      </c>
      <c r="O5" s="237" t="s">
        <v>15</v>
      </c>
      <c r="P5" s="238" t="s">
        <v>16</v>
      </c>
    </row>
    <row r="6" spans="1:16">
      <c r="C6" s="26"/>
      <c r="D6" s="26"/>
      <c r="E6" s="26"/>
      <c r="F6" s="26"/>
      <c r="G6" s="26"/>
      <c r="H6" s="26"/>
      <c r="I6" s="26"/>
      <c r="J6" s="26"/>
      <c r="K6" s="26"/>
      <c r="L6" s="26"/>
      <c r="M6" s="26"/>
      <c r="N6" s="26"/>
      <c r="O6" s="26"/>
      <c r="P6" s="169"/>
    </row>
    <row r="7" spans="1:16">
      <c r="A7" s="179" t="s">
        <v>120</v>
      </c>
      <c r="B7" s="176">
        <v>0</v>
      </c>
      <c r="C7" s="163">
        <v>0</v>
      </c>
      <c r="D7" s="163">
        <v>0</v>
      </c>
      <c r="E7" s="163">
        <v>0</v>
      </c>
      <c r="F7" s="163">
        <v>0</v>
      </c>
      <c r="G7" s="163">
        <v>0</v>
      </c>
      <c r="H7" s="163">
        <v>0</v>
      </c>
      <c r="I7" s="163">
        <v>0</v>
      </c>
      <c r="J7" s="163">
        <v>0</v>
      </c>
      <c r="K7" s="163">
        <v>0</v>
      </c>
      <c r="L7" s="163">
        <v>0</v>
      </c>
      <c r="M7" s="163">
        <v>0</v>
      </c>
      <c r="N7" s="163">
        <v>0</v>
      </c>
      <c r="O7" s="163">
        <v>0</v>
      </c>
      <c r="P7" s="194">
        <v>0</v>
      </c>
    </row>
    <row r="8" spans="1:16">
      <c r="A8" s="179" t="s">
        <v>365</v>
      </c>
      <c r="B8" s="176">
        <v>0</v>
      </c>
      <c r="C8" s="163">
        <v>0</v>
      </c>
      <c r="D8" s="163">
        <v>0</v>
      </c>
      <c r="E8" s="163">
        <v>0</v>
      </c>
      <c r="F8" s="163">
        <v>0</v>
      </c>
      <c r="G8" s="163">
        <v>0</v>
      </c>
      <c r="H8" s="163">
        <v>0</v>
      </c>
      <c r="I8" s="163">
        <v>0</v>
      </c>
      <c r="J8" s="163">
        <v>0</v>
      </c>
      <c r="K8" s="163">
        <v>0</v>
      </c>
      <c r="L8" s="163">
        <v>0</v>
      </c>
      <c r="M8" s="163">
        <v>0</v>
      </c>
      <c r="N8" s="163">
        <v>0</v>
      </c>
      <c r="O8" s="163">
        <v>0</v>
      </c>
      <c r="P8" s="194">
        <v>0</v>
      </c>
    </row>
    <row r="9" spans="1:16">
      <c r="A9" s="179" t="s">
        <v>121</v>
      </c>
      <c r="B9" s="176">
        <v>0</v>
      </c>
      <c r="C9" s="163">
        <v>0</v>
      </c>
      <c r="D9" s="163">
        <v>0</v>
      </c>
      <c r="E9" s="163">
        <v>0</v>
      </c>
      <c r="F9" s="163">
        <v>0</v>
      </c>
      <c r="G9" s="163">
        <v>0</v>
      </c>
      <c r="H9" s="163">
        <v>0</v>
      </c>
      <c r="I9" s="163">
        <v>0</v>
      </c>
      <c r="J9" s="163">
        <v>0</v>
      </c>
      <c r="K9" s="163">
        <v>0</v>
      </c>
      <c r="L9" s="163">
        <v>0</v>
      </c>
      <c r="M9" s="163">
        <v>0</v>
      </c>
      <c r="N9" s="163">
        <v>0</v>
      </c>
      <c r="O9" s="163">
        <v>0</v>
      </c>
      <c r="P9" s="194">
        <v>0</v>
      </c>
    </row>
    <row r="10" spans="1:16">
      <c r="A10" s="179" t="s">
        <v>122</v>
      </c>
      <c r="B10" s="176">
        <v>-36.379385783722014</v>
      </c>
      <c r="C10" s="163">
        <v>-25.071235192594585</v>
      </c>
      <c r="D10" s="163">
        <v>-34.640049355954076</v>
      </c>
      <c r="E10" s="163">
        <v>-43.10951013103319</v>
      </c>
      <c r="F10" s="163">
        <v>-41.627987356943137</v>
      </c>
      <c r="G10" s="163">
        <v>-42.943279404102327</v>
      </c>
      <c r="H10" s="163">
        <v>-42.468673877419377</v>
      </c>
      <c r="I10" s="163">
        <v>-43.37486710115148</v>
      </c>
      <c r="J10" s="163">
        <v>-50.050135318749263</v>
      </c>
      <c r="K10" s="163">
        <v>-51.005054849500432</v>
      </c>
      <c r="L10" s="163">
        <v>-45.65638438404865</v>
      </c>
      <c r="M10" s="163">
        <v>-58.602592000000001</v>
      </c>
      <c r="N10" s="163">
        <v>-50.090477669999999</v>
      </c>
      <c r="O10" s="163">
        <v>-48.103825999999998</v>
      </c>
      <c r="P10" s="194">
        <v>-46.92645237</v>
      </c>
    </row>
    <row r="11" spans="1:16">
      <c r="A11" s="180" t="s">
        <v>17</v>
      </c>
      <c r="B11" s="188">
        <v>-36.379385783722014</v>
      </c>
      <c r="C11" s="174">
        <v>-25.071235192594585</v>
      </c>
      <c r="D11" s="174">
        <v>-34.640049355954076</v>
      </c>
      <c r="E11" s="174">
        <v>-43.10951013103319</v>
      </c>
      <c r="F11" s="174">
        <v>-41.627987356943137</v>
      </c>
      <c r="G11" s="174">
        <v>-42.943279404102327</v>
      </c>
      <c r="H11" s="174">
        <v>-42.468673877419377</v>
      </c>
      <c r="I11" s="174">
        <v>-43.37486710115148</v>
      </c>
      <c r="J11" s="174">
        <v>-50.050135318749263</v>
      </c>
      <c r="K11" s="174">
        <v>-51.005054849500432</v>
      </c>
      <c r="L11" s="174">
        <v>-45.65638438404865</v>
      </c>
      <c r="M11" s="174">
        <v>-58.602592000000001</v>
      </c>
      <c r="N11" s="174">
        <v>-50.090477669999999</v>
      </c>
      <c r="O11" s="174">
        <v>-48.103825999999998</v>
      </c>
      <c r="P11" s="199">
        <v>-46.92645237</v>
      </c>
    </row>
    <row r="12" spans="1:16">
      <c r="A12" s="179" t="s">
        <v>123</v>
      </c>
      <c r="B12" s="176">
        <v>33.887528313470803</v>
      </c>
      <c r="C12" s="163">
        <v>20.50842105522289</v>
      </c>
      <c r="D12" s="163">
        <v>32.942817010339539</v>
      </c>
      <c r="E12" s="163">
        <v>38.408320717203466</v>
      </c>
      <c r="F12" s="163">
        <v>38.091902223492085</v>
      </c>
      <c r="G12" s="163">
        <v>38.394473803086797</v>
      </c>
      <c r="H12" s="163">
        <v>33.208666953531406</v>
      </c>
      <c r="I12" s="163">
        <v>36.982470919238693</v>
      </c>
      <c r="J12" s="163">
        <v>39.680723111318599</v>
      </c>
      <c r="K12" s="163">
        <v>40.261128678249406</v>
      </c>
      <c r="L12" s="163">
        <v>32.767146761399488</v>
      </c>
      <c r="M12" s="163">
        <v>44.637860423876198</v>
      </c>
      <c r="N12" s="163">
        <v>37.429561069999998</v>
      </c>
      <c r="O12" s="163">
        <v>35.754055999999999</v>
      </c>
      <c r="P12" s="194">
        <v>33.095714190000002</v>
      </c>
    </row>
    <row r="13" spans="1:16">
      <c r="A13" s="179" t="s">
        <v>124</v>
      </c>
      <c r="B13" s="176">
        <v>0</v>
      </c>
      <c r="C13" s="163">
        <v>0</v>
      </c>
      <c r="D13" s="163">
        <v>0</v>
      </c>
      <c r="E13" s="163">
        <v>0</v>
      </c>
      <c r="F13" s="163">
        <v>0</v>
      </c>
      <c r="G13" s="163">
        <v>0</v>
      </c>
      <c r="H13" s="163">
        <v>0</v>
      </c>
      <c r="I13" s="163">
        <v>0</v>
      </c>
      <c r="J13" s="163">
        <v>0</v>
      </c>
      <c r="K13" s="163">
        <v>0</v>
      </c>
      <c r="L13" s="163">
        <v>0</v>
      </c>
      <c r="M13" s="163">
        <v>0</v>
      </c>
      <c r="N13" s="163">
        <v>0</v>
      </c>
      <c r="O13" s="163">
        <v>0</v>
      </c>
      <c r="P13" s="194">
        <v>0</v>
      </c>
    </row>
    <row r="14" spans="1:16">
      <c r="A14" s="179" t="s">
        <v>125</v>
      </c>
      <c r="B14" s="176">
        <v>7.9580786405131203E-16</v>
      </c>
      <c r="C14" s="163">
        <v>-7.9580786405131203E-16</v>
      </c>
      <c r="D14" s="163">
        <v>0</v>
      </c>
      <c r="E14" s="163">
        <v>0</v>
      </c>
      <c r="F14" s="163">
        <v>0</v>
      </c>
      <c r="G14" s="163">
        <v>0</v>
      </c>
      <c r="H14" s="163">
        <v>0</v>
      </c>
      <c r="I14" s="163">
        <v>0</v>
      </c>
      <c r="J14" s="163">
        <v>0</v>
      </c>
      <c r="K14" s="163">
        <v>0</v>
      </c>
      <c r="L14" s="163">
        <v>0</v>
      </c>
      <c r="M14" s="163">
        <v>0</v>
      </c>
      <c r="N14" s="163">
        <v>0</v>
      </c>
      <c r="O14" s="163">
        <v>0</v>
      </c>
      <c r="P14" s="194">
        <v>0</v>
      </c>
    </row>
    <row r="15" spans="1:16">
      <c r="A15" s="179" t="s">
        <v>126</v>
      </c>
      <c r="B15" s="176">
        <v>0</v>
      </c>
      <c r="C15" s="163">
        <v>0</v>
      </c>
      <c r="D15" s="163">
        <v>0</v>
      </c>
      <c r="E15" s="163">
        <v>0</v>
      </c>
      <c r="F15" s="163">
        <v>0</v>
      </c>
      <c r="G15" s="163">
        <v>0</v>
      </c>
      <c r="H15" s="163">
        <v>0</v>
      </c>
      <c r="I15" s="163">
        <v>0</v>
      </c>
      <c r="J15" s="163">
        <v>0</v>
      </c>
      <c r="K15" s="163">
        <v>0</v>
      </c>
      <c r="L15" s="163">
        <v>0</v>
      </c>
      <c r="M15" s="163">
        <v>0</v>
      </c>
      <c r="N15" s="163">
        <v>0</v>
      </c>
      <c r="O15" s="163">
        <v>0</v>
      </c>
      <c r="P15" s="194">
        <v>0</v>
      </c>
    </row>
    <row r="16" spans="1:16">
      <c r="A16" s="179" t="s">
        <v>127</v>
      </c>
      <c r="B16" s="176">
        <v>1.6671579999999999</v>
      </c>
      <c r="C16" s="163">
        <v>2.6017289999999997</v>
      </c>
      <c r="D16" s="163">
        <v>1.8972890000000007</v>
      </c>
      <c r="E16" s="163">
        <v>3.4239340000000009</v>
      </c>
      <c r="F16" s="163">
        <v>2.7231559999999999</v>
      </c>
      <c r="G16" s="163">
        <v>3.1984290000000004</v>
      </c>
      <c r="H16" s="163">
        <v>6.9654150000000001</v>
      </c>
      <c r="I16" s="163">
        <v>6.1686779999999999</v>
      </c>
      <c r="J16" s="163">
        <v>9.6902939999999997</v>
      </c>
      <c r="K16" s="163">
        <v>8.6666420000000013</v>
      </c>
      <c r="L16" s="163">
        <v>9.6634980000000006</v>
      </c>
      <c r="M16" s="163">
        <v>12.416677999999999</v>
      </c>
      <c r="N16" s="163">
        <v>8.6715553700000001</v>
      </c>
      <c r="O16" s="163">
        <v>9.3091860000000004</v>
      </c>
      <c r="P16" s="194">
        <v>10.0405639</v>
      </c>
    </row>
    <row r="17" spans="1:18">
      <c r="A17" s="179" t="s">
        <v>128</v>
      </c>
      <c r="B17" s="176">
        <v>0.50159947025121199</v>
      </c>
      <c r="C17" s="163">
        <v>1.3657656108239182</v>
      </c>
      <c r="D17" s="163">
        <v>0.30247033619105945</v>
      </c>
      <c r="E17" s="163">
        <v>1.1305178603359902</v>
      </c>
      <c r="F17" s="163">
        <v>0.65150813791046003</v>
      </c>
      <c r="G17" s="163">
        <v>1.1640227653121502</v>
      </c>
      <c r="H17" s="163">
        <v>2.1101522309548804</v>
      </c>
      <c r="I17" s="163">
        <v>3.9648682421769887E-2</v>
      </c>
      <c r="J17" s="163">
        <v>0.49060322258390404</v>
      </c>
      <c r="K17" s="163">
        <v>1.8895807379665361</v>
      </c>
      <c r="L17" s="163">
        <v>3.0526494368410995</v>
      </c>
      <c r="M17" s="163">
        <v>1.4048184859312878</v>
      </c>
      <c r="N17" s="163">
        <v>2.8608032300000001</v>
      </c>
      <c r="O17" s="163">
        <v>1.892944</v>
      </c>
      <c r="P17" s="194">
        <v>2.6349049500000001</v>
      </c>
    </row>
    <row r="18" spans="1:18">
      <c r="A18" s="179" t="s">
        <v>129</v>
      </c>
      <c r="B18" s="171">
        <v>0.3231</v>
      </c>
      <c r="C18" s="163">
        <v>0.3231</v>
      </c>
      <c r="D18" s="163">
        <v>-0.6462</v>
      </c>
      <c r="E18" s="163">
        <v>0</v>
      </c>
      <c r="F18" s="163">
        <v>0</v>
      </c>
      <c r="G18" s="163">
        <v>0</v>
      </c>
      <c r="H18" s="163">
        <v>0</v>
      </c>
      <c r="I18" s="163">
        <v>31.714241000000001</v>
      </c>
      <c r="J18" s="163">
        <v>9.8838290000000004</v>
      </c>
      <c r="K18" s="163">
        <v>0</v>
      </c>
      <c r="L18" s="163">
        <v>0</v>
      </c>
      <c r="M18" s="163">
        <v>0</v>
      </c>
      <c r="N18" s="163">
        <v>0</v>
      </c>
      <c r="O18" s="163">
        <v>0</v>
      </c>
      <c r="P18" s="194">
        <v>0</v>
      </c>
    </row>
    <row r="19" spans="1:18">
      <c r="A19" s="179" t="s">
        <v>130</v>
      </c>
      <c r="B19" s="171">
        <v>-3.8774349999999997</v>
      </c>
      <c r="C19" s="163">
        <v>-2.5978204734523027</v>
      </c>
      <c r="D19" s="163">
        <v>-4.5866639905764774</v>
      </c>
      <c r="E19" s="163">
        <v>-4.4327554465061674</v>
      </c>
      <c r="F19" s="163">
        <v>-6.8763220044594426</v>
      </c>
      <c r="G19" s="163">
        <v>-4.4954801642965814</v>
      </c>
      <c r="H19" s="163">
        <v>-4.4598943070669197</v>
      </c>
      <c r="I19" s="163">
        <v>-3.8664115005084088</v>
      </c>
      <c r="J19" s="163">
        <v>-6.5939790151532245</v>
      </c>
      <c r="K19" s="163">
        <v>-1.8808595667154724</v>
      </c>
      <c r="L19" s="163">
        <v>-2.6389548141919854</v>
      </c>
      <c r="M19" s="163">
        <v>-11.588588163179566</v>
      </c>
      <c r="N19" s="163">
        <v>-1.0738025</v>
      </c>
      <c r="O19" s="163">
        <v>-1.574322</v>
      </c>
      <c r="P19" s="194">
        <v>-6.0820943500000002</v>
      </c>
    </row>
    <row r="20" spans="1:18">
      <c r="A20" s="180" t="s">
        <v>131</v>
      </c>
      <c r="B20" s="188">
        <v>32.501950783722016</v>
      </c>
      <c r="C20" s="174">
        <v>22.201195192594501</v>
      </c>
      <c r="D20" s="174">
        <v>29.909712355954117</v>
      </c>
      <c r="E20" s="174">
        <v>38.530017131033297</v>
      </c>
      <c r="F20" s="174">
        <v>34.59024435694311</v>
      </c>
      <c r="G20" s="174">
        <v>38.261445404102354</v>
      </c>
      <c r="H20" s="174">
        <v>37.824339877419369</v>
      </c>
      <c r="I20" s="174">
        <v>71.038627101152059</v>
      </c>
      <c r="J20" s="174">
        <v>53.151470318749283</v>
      </c>
      <c r="K20" s="174">
        <v>48.93649184950047</v>
      </c>
      <c r="L20" s="174">
        <v>42.84433938404861</v>
      </c>
      <c r="M20" s="174">
        <v>46.870769000000003</v>
      </c>
      <c r="N20" s="174">
        <v>47.888117170000001</v>
      </c>
      <c r="O20" s="174">
        <v>45.381864</v>
      </c>
      <c r="P20" s="199">
        <v>39.689088689999998</v>
      </c>
    </row>
    <row r="21" spans="1:18" ht="30">
      <c r="A21" s="180" t="s">
        <v>132</v>
      </c>
      <c r="B21" s="173">
        <v>-3.8774350000000002</v>
      </c>
      <c r="C21" s="174">
        <v>-2.8700400000000839</v>
      </c>
      <c r="D21" s="174">
        <v>-4.7303369999999179</v>
      </c>
      <c r="E21" s="174">
        <v>-4.579492999999994</v>
      </c>
      <c r="F21" s="174">
        <v>-7.0377429999999999</v>
      </c>
      <c r="G21" s="174">
        <v>-4.6818339999999994</v>
      </c>
      <c r="H21" s="174">
        <v>-4.6443340000000024</v>
      </c>
      <c r="I21" s="174">
        <v>27.663760000000575</v>
      </c>
      <c r="J21" s="174">
        <v>3.1013350000000202</v>
      </c>
      <c r="K21" s="174">
        <v>-2.068563000000001</v>
      </c>
      <c r="L21" s="174">
        <v>-2.8120449999999977</v>
      </c>
      <c r="M21" s="174">
        <v>-11.731823149999997</v>
      </c>
      <c r="N21" s="174">
        <v>-2.2023605000000002</v>
      </c>
      <c r="O21" s="174">
        <v>-2.7219630000000001</v>
      </c>
      <c r="P21" s="199">
        <v>-7.2373636799999996</v>
      </c>
      <c r="R21" s="21"/>
    </row>
    <row r="22" spans="1:18">
      <c r="A22" s="4" t="s">
        <v>20</v>
      </c>
      <c r="B22" s="176">
        <v>0</v>
      </c>
      <c r="C22" s="163">
        <v>0</v>
      </c>
      <c r="D22" s="163">
        <v>0</v>
      </c>
      <c r="E22" s="163">
        <v>0</v>
      </c>
      <c r="F22" s="163">
        <v>0</v>
      </c>
      <c r="G22" s="163">
        <v>0</v>
      </c>
      <c r="H22" s="163">
        <v>0</v>
      </c>
      <c r="I22" s="163">
        <v>0</v>
      </c>
      <c r="J22" s="163">
        <v>0</v>
      </c>
      <c r="K22" s="163">
        <v>0</v>
      </c>
      <c r="L22" s="163">
        <v>0</v>
      </c>
      <c r="M22" s="163">
        <v>0</v>
      </c>
      <c r="N22" s="163">
        <v>0</v>
      </c>
      <c r="O22" s="163">
        <v>0</v>
      </c>
      <c r="P22" s="194">
        <v>0</v>
      </c>
    </row>
    <row r="23" spans="1:18">
      <c r="A23" s="179" t="s">
        <v>133</v>
      </c>
      <c r="B23" s="176">
        <v>0</v>
      </c>
      <c r="C23" s="163">
        <v>0</v>
      </c>
      <c r="D23" s="163">
        <v>0</v>
      </c>
      <c r="E23" s="163">
        <v>0</v>
      </c>
      <c r="F23" s="163">
        <v>0</v>
      </c>
      <c r="G23" s="163">
        <v>0</v>
      </c>
      <c r="H23" s="163">
        <v>0</v>
      </c>
      <c r="I23" s="163">
        <v>0</v>
      </c>
      <c r="J23" s="163">
        <v>0</v>
      </c>
      <c r="K23" s="163">
        <v>0</v>
      </c>
      <c r="L23" s="163">
        <v>0</v>
      </c>
      <c r="M23" s="163">
        <v>0.63136543999999994</v>
      </c>
      <c r="N23" s="163">
        <v>1.05227548</v>
      </c>
      <c r="O23" s="163">
        <v>1.0639670000000001</v>
      </c>
      <c r="P23" s="194">
        <v>1.0756593800000001</v>
      </c>
    </row>
    <row r="24" spans="1:18">
      <c r="A24" s="179" t="s">
        <v>134</v>
      </c>
      <c r="B24" s="176">
        <v>0</v>
      </c>
      <c r="C24" s="163">
        <v>0</v>
      </c>
      <c r="D24" s="163">
        <v>0</v>
      </c>
      <c r="E24" s="163">
        <v>0</v>
      </c>
      <c r="F24" s="163">
        <v>0</v>
      </c>
      <c r="G24" s="163">
        <v>0</v>
      </c>
      <c r="H24" s="163">
        <v>0</v>
      </c>
      <c r="I24" s="163">
        <v>0</v>
      </c>
      <c r="J24" s="163">
        <v>0</v>
      </c>
      <c r="K24" s="163">
        <v>0</v>
      </c>
      <c r="L24" s="163">
        <v>0</v>
      </c>
      <c r="M24" s="163">
        <v>0</v>
      </c>
      <c r="N24" s="163">
        <v>0</v>
      </c>
      <c r="O24" s="163">
        <v>0</v>
      </c>
      <c r="P24" s="194">
        <v>0</v>
      </c>
    </row>
    <row r="25" spans="1:18">
      <c r="A25" s="179" t="s">
        <v>167</v>
      </c>
      <c r="B25" s="176">
        <v>0</v>
      </c>
      <c r="C25" s="163">
        <v>0</v>
      </c>
      <c r="D25" s="163">
        <v>0</v>
      </c>
      <c r="E25" s="163">
        <v>0</v>
      </c>
      <c r="F25" s="163">
        <v>0</v>
      </c>
      <c r="G25" s="163">
        <v>0</v>
      </c>
      <c r="H25" s="163">
        <v>0</v>
      </c>
      <c r="I25" s="163">
        <v>0</v>
      </c>
      <c r="J25" s="163">
        <v>0</v>
      </c>
      <c r="K25" s="163">
        <v>0</v>
      </c>
      <c r="L25" s="163">
        <v>0</v>
      </c>
      <c r="M25" s="163">
        <v>0</v>
      </c>
      <c r="N25" s="163">
        <v>0</v>
      </c>
      <c r="O25" s="163">
        <v>0</v>
      </c>
      <c r="P25" s="194">
        <v>0</v>
      </c>
    </row>
    <row r="26" spans="1:18">
      <c r="A26" s="180" t="s">
        <v>23</v>
      </c>
      <c r="B26" s="173">
        <v>-3.8774350000000002</v>
      </c>
      <c r="C26" s="174">
        <v>-2.8700400000000839</v>
      </c>
      <c r="D26" s="174">
        <v>-4.7303369999999179</v>
      </c>
      <c r="E26" s="174">
        <v>-4.579492999999994</v>
      </c>
      <c r="F26" s="174">
        <v>-7.0377429999999999</v>
      </c>
      <c r="G26" s="174">
        <v>-4.6818339999999994</v>
      </c>
      <c r="H26" s="174">
        <v>-4.6443340000000024</v>
      </c>
      <c r="I26" s="174">
        <v>27.663760000000575</v>
      </c>
      <c r="J26" s="174">
        <v>3.1013350000000202</v>
      </c>
      <c r="K26" s="174">
        <v>-2.068563000000001</v>
      </c>
      <c r="L26" s="174">
        <v>-2.8120449999999977</v>
      </c>
      <c r="M26" s="174">
        <v>-11.100457709999997</v>
      </c>
      <c r="N26" s="174">
        <v>-1.1500850199999999</v>
      </c>
      <c r="O26" s="174">
        <v>-1.6579950000000001</v>
      </c>
      <c r="P26" s="199">
        <v>-6.1617043000000002</v>
      </c>
    </row>
    <row r="27" spans="1:18">
      <c r="A27" s="179" t="s">
        <v>24</v>
      </c>
      <c r="B27" s="176">
        <v>0</v>
      </c>
      <c r="C27" s="163">
        <v>0</v>
      </c>
      <c r="D27" s="163">
        <v>0</v>
      </c>
      <c r="E27" s="163">
        <v>0</v>
      </c>
      <c r="F27" s="163">
        <v>0</v>
      </c>
      <c r="G27" s="163">
        <v>0</v>
      </c>
      <c r="H27" s="163">
        <v>0</v>
      </c>
      <c r="I27" s="163">
        <v>0</v>
      </c>
      <c r="J27" s="163">
        <v>0</v>
      </c>
      <c r="K27" s="163">
        <v>0</v>
      </c>
      <c r="L27" s="163">
        <v>0</v>
      </c>
      <c r="M27" s="163">
        <v>0</v>
      </c>
      <c r="N27" s="163">
        <v>0</v>
      </c>
      <c r="O27" s="163">
        <v>0</v>
      </c>
      <c r="P27" s="194">
        <v>0</v>
      </c>
    </row>
    <row r="28" spans="1:18">
      <c r="A28" s="179" t="s">
        <v>136</v>
      </c>
      <c r="B28" s="176">
        <v>-15.314993999999999</v>
      </c>
      <c r="C28" s="163">
        <v>-0.40763700000000291</v>
      </c>
      <c r="D28" s="163">
        <v>-3.6731849999999984</v>
      </c>
      <c r="E28" s="163">
        <v>8.0682759999999973</v>
      </c>
      <c r="F28" s="163">
        <v>-2.4981909999999998</v>
      </c>
      <c r="G28" s="163">
        <v>-3.1963399999999988</v>
      </c>
      <c r="H28" s="163">
        <v>-7.5016100000000003</v>
      </c>
      <c r="I28" s="163">
        <v>-4.0861669999999979</v>
      </c>
      <c r="J28" s="163">
        <v>-3.4258560000000018</v>
      </c>
      <c r="K28" s="163">
        <v>-19.800450999999999</v>
      </c>
      <c r="L28" s="163">
        <v>-13.119753000000015</v>
      </c>
      <c r="M28" s="163">
        <v>5.8424810000000003</v>
      </c>
      <c r="N28" s="163">
        <v>-18.418286299999998</v>
      </c>
      <c r="O28" s="163">
        <v>-3.4524300000000001</v>
      </c>
      <c r="P28" s="194">
        <v>-15.05682234</v>
      </c>
    </row>
    <row r="29" spans="1:18">
      <c r="A29" s="180" t="s">
        <v>28</v>
      </c>
      <c r="B29" s="173">
        <v>-19.192428999999997</v>
      </c>
      <c r="C29" s="174">
        <v>-3.2776770000000894</v>
      </c>
      <c r="D29" s="174">
        <v>-8.4035219999999171</v>
      </c>
      <c r="E29" s="174">
        <v>3.4887830000000051</v>
      </c>
      <c r="F29" s="174">
        <v>-9.5359339999999992</v>
      </c>
      <c r="G29" s="174">
        <v>-7.8781739999999996</v>
      </c>
      <c r="H29" s="174">
        <v>-12.145944000000004</v>
      </c>
      <c r="I29" s="174">
        <v>23.577593000000576</v>
      </c>
      <c r="J29" s="174">
        <v>-0.32452099999998119</v>
      </c>
      <c r="K29" s="174">
        <v>-21.869014</v>
      </c>
      <c r="L29" s="174">
        <v>-15.931798000000013</v>
      </c>
      <c r="M29" s="174">
        <v>-5.2579758699999797</v>
      </c>
      <c r="N29" s="174">
        <v>-19.568371320000001</v>
      </c>
      <c r="O29" s="174">
        <v>-5.1104250000000002</v>
      </c>
      <c r="P29" s="199">
        <v>-21.218526629999999</v>
      </c>
    </row>
    <row r="30" spans="1:18">
      <c r="A30" s="179" t="s">
        <v>29</v>
      </c>
      <c r="B30" s="176">
        <v>-0.92279299999999997</v>
      </c>
      <c r="C30" s="163">
        <v>1.889937</v>
      </c>
      <c r="D30" s="163">
        <v>0.28384900000000002</v>
      </c>
      <c r="E30" s="163">
        <v>-4.5313030000000003</v>
      </c>
      <c r="F30" s="163">
        <v>-0.186918</v>
      </c>
      <c r="G30" s="163">
        <v>0</v>
      </c>
      <c r="H30" s="163">
        <v>0</v>
      </c>
      <c r="I30" s="163">
        <v>7.8279000000000001E-2</v>
      </c>
      <c r="J30" s="163">
        <v>0</v>
      </c>
      <c r="K30" s="163">
        <v>0</v>
      </c>
      <c r="L30" s="163">
        <v>0</v>
      </c>
      <c r="M30" s="163">
        <v>15.983696479999999</v>
      </c>
      <c r="N30" s="163">
        <v>0</v>
      </c>
      <c r="O30" s="163">
        <v>0</v>
      </c>
      <c r="P30" s="194">
        <v>0</v>
      </c>
    </row>
    <row r="31" spans="1:18">
      <c r="A31" s="180" t="s">
        <v>30</v>
      </c>
      <c r="B31" s="173">
        <v>-20.115221999999996</v>
      </c>
      <c r="C31" s="174">
        <v>-1.3877400000000897</v>
      </c>
      <c r="D31" s="174">
        <v>-8.1196729999999171</v>
      </c>
      <c r="E31" s="174">
        <v>-1.0425199999999961</v>
      </c>
      <c r="F31" s="174">
        <v>-9.7228519999999996</v>
      </c>
      <c r="G31" s="174">
        <v>-7.8781739999999978</v>
      </c>
      <c r="H31" s="174">
        <v>-12.145944000000004</v>
      </c>
      <c r="I31" s="174">
        <v>23.655872000000578</v>
      </c>
      <c r="J31" s="174">
        <v>-0.32452099999998119</v>
      </c>
      <c r="K31" s="174">
        <v>-21.869014</v>
      </c>
      <c r="L31" s="174">
        <v>-15.931798000000013</v>
      </c>
      <c r="M31" s="174">
        <v>10.725720610000019</v>
      </c>
      <c r="N31" s="174">
        <v>-19.568371320000001</v>
      </c>
      <c r="O31" s="174">
        <v>-5.1104250000000002</v>
      </c>
      <c r="P31" s="199">
        <v>-21.218526629999999</v>
      </c>
    </row>
    <row r="32" spans="1:18">
      <c r="A32" s="179"/>
      <c r="B32" s="241"/>
      <c r="C32" s="163"/>
      <c r="D32" s="163"/>
      <c r="E32" s="163"/>
      <c r="F32" s="163"/>
      <c r="G32" s="163"/>
      <c r="H32" s="163"/>
      <c r="I32" s="163"/>
      <c r="J32" s="163"/>
      <c r="K32" s="163"/>
      <c r="L32" s="163"/>
      <c r="M32" s="26"/>
      <c r="N32" s="26"/>
      <c r="O32" s="26"/>
    </row>
    <row r="33" spans="1:16">
      <c r="A33" s="12"/>
      <c r="B33" s="191"/>
      <c r="C33" s="134"/>
      <c r="D33" s="134"/>
      <c r="E33" s="134"/>
      <c r="F33" s="134"/>
      <c r="G33" s="134"/>
      <c r="H33" s="134"/>
      <c r="I33" s="134"/>
      <c r="J33" s="134"/>
      <c r="K33" s="134"/>
      <c r="L33" s="134"/>
      <c r="M33" s="106"/>
      <c r="N33" s="106"/>
      <c r="O33" s="106"/>
      <c r="P33" s="21"/>
    </row>
    <row r="34" spans="1:16">
      <c r="A34" s="28"/>
      <c r="C34" s="29"/>
      <c r="D34" s="29"/>
      <c r="E34" s="29"/>
      <c r="F34" s="29"/>
      <c r="G34" s="29"/>
      <c r="H34" s="29"/>
      <c r="I34" s="29"/>
      <c r="J34" s="29"/>
      <c r="K34" s="29"/>
      <c r="L34" s="29"/>
      <c r="M34" s="158"/>
      <c r="N34" s="158"/>
      <c r="O34" s="15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8DD94-07EC-464A-997A-69FCAB6FC8CE}">
  <dimension ref="A1:M139"/>
  <sheetViews>
    <sheetView showGridLines="0" zoomScaleNormal="100" workbookViewId="0">
      <selection activeCell="H51" sqref="H51"/>
    </sheetView>
  </sheetViews>
  <sheetFormatPr defaultRowHeight="15"/>
  <cols>
    <col min="1" max="1" width="37" customWidth="1"/>
    <col min="2" max="2" width="20.5703125" customWidth="1"/>
    <col min="3" max="3" width="8.7109375" customWidth="1"/>
    <col min="4" max="5" width="20.5703125" customWidth="1"/>
    <col min="6" max="6" width="8.7109375" customWidth="1"/>
    <col min="7" max="7" width="20.5703125" customWidth="1"/>
    <col min="9" max="9" width="10.28515625" bestFit="1" customWidth="1"/>
    <col min="10" max="10" width="23" customWidth="1"/>
  </cols>
  <sheetData>
    <row r="1" spans="1:13" ht="43.5" customHeight="1"/>
    <row r="4" spans="1:13" ht="23.25">
      <c r="A4" s="2" t="s">
        <v>184</v>
      </c>
    </row>
    <row r="6" spans="1:13" ht="15.75" thickBot="1">
      <c r="A6" s="255" t="s">
        <v>185</v>
      </c>
      <c r="B6" s="253" t="s">
        <v>186</v>
      </c>
      <c r="C6" s="253" t="s">
        <v>187</v>
      </c>
      <c r="D6" s="253" t="s">
        <v>188</v>
      </c>
      <c r="E6" s="253" t="s">
        <v>189</v>
      </c>
      <c r="F6" s="253" t="s">
        <v>190</v>
      </c>
      <c r="G6" s="253" t="s">
        <v>191</v>
      </c>
      <c r="H6" s="86"/>
      <c r="I6" s="86"/>
      <c r="J6" s="86"/>
      <c r="K6" s="86"/>
      <c r="L6" s="86"/>
      <c r="M6" s="86"/>
    </row>
    <row r="7" spans="1:13">
      <c r="A7" s="3" t="s">
        <v>192</v>
      </c>
      <c r="B7" s="3" t="s">
        <v>193</v>
      </c>
      <c r="C7" s="248">
        <v>6500</v>
      </c>
      <c r="D7" s="3" t="s">
        <v>194</v>
      </c>
      <c r="E7" s="249">
        <v>39351</v>
      </c>
      <c r="F7" s="250">
        <f>($B$136-E7)/365</f>
        <v>16.021917808219179</v>
      </c>
      <c r="G7" s="3" t="s">
        <v>151</v>
      </c>
      <c r="I7" s="254"/>
      <c r="J7" s="65"/>
    </row>
    <row r="8" spans="1:13">
      <c r="A8" s="3" t="s">
        <v>195</v>
      </c>
      <c r="B8" s="3" t="s">
        <v>196</v>
      </c>
      <c r="C8" s="248">
        <v>8100</v>
      </c>
      <c r="D8" s="3" t="s">
        <v>194</v>
      </c>
      <c r="E8" s="249">
        <v>39757</v>
      </c>
      <c r="F8" s="279">
        <f t="shared" ref="F8:F71" si="0">($B$136-E8)/365</f>
        <v>14.90958904109589</v>
      </c>
      <c r="G8" s="3" t="s">
        <v>151</v>
      </c>
      <c r="J8" s="65"/>
    </row>
    <row r="9" spans="1:13">
      <c r="A9" s="3" t="s">
        <v>197</v>
      </c>
      <c r="B9" s="3" t="s">
        <v>196</v>
      </c>
      <c r="C9" s="248">
        <v>8100</v>
      </c>
      <c r="D9" s="3" t="s">
        <v>194</v>
      </c>
      <c r="E9" s="249">
        <v>39713</v>
      </c>
      <c r="F9" s="279">
        <f t="shared" si="0"/>
        <v>15.03013698630137</v>
      </c>
      <c r="G9" s="3" t="s">
        <v>151</v>
      </c>
      <c r="J9" s="65"/>
    </row>
    <row r="10" spans="1:13">
      <c r="A10" s="3" t="s">
        <v>198</v>
      </c>
      <c r="B10" s="3" t="s">
        <v>196</v>
      </c>
      <c r="C10" s="248">
        <v>8100</v>
      </c>
      <c r="D10" s="3" t="s">
        <v>194</v>
      </c>
      <c r="E10" s="249">
        <v>39926</v>
      </c>
      <c r="F10" s="279">
        <f t="shared" si="0"/>
        <v>14.446575342465753</v>
      </c>
      <c r="G10" s="3" t="s">
        <v>151</v>
      </c>
      <c r="J10" s="65"/>
    </row>
    <row r="11" spans="1:13">
      <c r="A11" s="3" t="s">
        <v>199</v>
      </c>
      <c r="B11" s="3" t="s">
        <v>196</v>
      </c>
      <c r="C11" s="248">
        <v>8100</v>
      </c>
      <c r="D11" s="3" t="s">
        <v>194</v>
      </c>
      <c r="E11" s="249">
        <v>39860</v>
      </c>
      <c r="F11" s="279">
        <f t="shared" si="0"/>
        <v>14.627397260273973</v>
      </c>
      <c r="G11" s="3" t="s">
        <v>151</v>
      </c>
      <c r="J11" s="65"/>
    </row>
    <row r="12" spans="1:13">
      <c r="A12" s="3" t="s">
        <v>200</v>
      </c>
      <c r="B12" s="3" t="s">
        <v>196</v>
      </c>
      <c r="C12" s="248">
        <v>8000</v>
      </c>
      <c r="D12" s="3" t="s">
        <v>201</v>
      </c>
      <c r="E12" s="249">
        <v>40379</v>
      </c>
      <c r="F12" s="279">
        <f t="shared" si="0"/>
        <v>13.205479452054794</v>
      </c>
      <c r="G12" s="3" t="s">
        <v>151</v>
      </c>
      <c r="J12" s="65"/>
    </row>
    <row r="13" spans="1:13">
      <c r="A13" s="3" t="s">
        <v>202</v>
      </c>
      <c r="B13" s="3" t="s">
        <v>196</v>
      </c>
      <c r="C13" s="248">
        <v>8000</v>
      </c>
      <c r="D13" s="3" t="s">
        <v>201</v>
      </c>
      <c r="E13" s="249">
        <v>40458</v>
      </c>
      <c r="F13" s="279">
        <f t="shared" si="0"/>
        <v>12.989041095890411</v>
      </c>
      <c r="G13" s="3" t="s">
        <v>151</v>
      </c>
      <c r="J13" s="65"/>
    </row>
    <row r="14" spans="1:13">
      <c r="A14" s="3" t="s">
        <v>203</v>
      </c>
      <c r="B14" s="3" t="s">
        <v>196</v>
      </c>
      <c r="C14" s="248">
        <v>8000</v>
      </c>
      <c r="D14" s="3" t="s">
        <v>201</v>
      </c>
      <c r="E14" s="249">
        <v>40500</v>
      </c>
      <c r="F14" s="279">
        <f t="shared" si="0"/>
        <v>12.873972602739727</v>
      </c>
      <c r="G14" s="3" t="s">
        <v>151</v>
      </c>
      <c r="J14" s="65"/>
    </row>
    <row r="15" spans="1:13">
      <c r="A15" s="3" t="s">
        <v>204</v>
      </c>
      <c r="B15" s="3" t="s">
        <v>196</v>
      </c>
      <c r="C15" s="248">
        <v>8000</v>
      </c>
      <c r="D15" s="3" t="s">
        <v>201</v>
      </c>
      <c r="E15" s="249">
        <v>40569</v>
      </c>
      <c r="F15" s="279">
        <f t="shared" si="0"/>
        <v>12.684931506849315</v>
      </c>
      <c r="G15" s="3" t="s">
        <v>151</v>
      </c>
      <c r="J15" s="65"/>
    </row>
    <row r="16" spans="1:13">
      <c r="A16" s="3" t="s">
        <v>205</v>
      </c>
      <c r="B16" s="3" t="s">
        <v>193</v>
      </c>
      <c r="C16" s="248">
        <v>7900</v>
      </c>
      <c r="D16" s="3" t="s">
        <v>201</v>
      </c>
      <c r="E16" s="249">
        <v>36035</v>
      </c>
      <c r="F16" s="279">
        <f t="shared" si="0"/>
        <v>25.106849315068494</v>
      </c>
      <c r="G16" s="3" t="s">
        <v>151</v>
      </c>
      <c r="J16" s="65"/>
    </row>
    <row r="17" spans="1:10">
      <c r="A17" s="3" t="s">
        <v>206</v>
      </c>
      <c r="B17" s="3" t="s">
        <v>193</v>
      </c>
      <c r="C17" s="248">
        <v>7900</v>
      </c>
      <c r="D17" s="3" t="s">
        <v>201</v>
      </c>
      <c r="E17" s="249">
        <v>36224</v>
      </c>
      <c r="F17" s="279">
        <f t="shared" si="0"/>
        <v>24.589041095890412</v>
      </c>
      <c r="G17" s="3" t="s">
        <v>151</v>
      </c>
      <c r="J17" s="65"/>
    </row>
    <row r="18" spans="1:10">
      <c r="A18" s="3" t="s">
        <v>207</v>
      </c>
      <c r="B18" s="3" t="s">
        <v>193</v>
      </c>
      <c r="C18" s="248">
        <v>7900</v>
      </c>
      <c r="D18" s="3" t="s">
        <v>201</v>
      </c>
      <c r="E18" s="249">
        <v>35937</v>
      </c>
      <c r="F18" s="279">
        <f t="shared" si="0"/>
        <v>25.375342465753423</v>
      </c>
      <c r="G18" s="3" t="s">
        <v>151</v>
      </c>
      <c r="J18" s="65"/>
    </row>
    <row r="19" spans="1:10">
      <c r="A19" s="3" t="s">
        <v>208</v>
      </c>
      <c r="B19" s="3" t="s">
        <v>209</v>
      </c>
      <c r="C19" s="248">
        <v>7600</v>
      </c>
      <c r="D19" s="3" t="s">
        <v>210</v>
      </c>
      <c r="E19" s="249">
        <v>41725</v>
      </c>
      <c r="F19" s="279">
        <f t="shared" si="0"/>
        <v>9.5178082191780824</v>
      </c>
      <c r="G19" s="3" t="s">
        <v>151</v>
      </c>
      <c r="J19" s="65"/>
    </row>
    <row r="20" spans="1:10">
      <c r="A20" s="3" t="s">
        <v>211</v>
      </c>
      <c r="B20" s="3" t="s">
        <v>209</v>
      </c>
      <c r="C20" s="248">
        <v>7600</v>
      </c>
      <c r="D20" s="3" t="s">
        <v>210</v>
      </c>
      <c r="E20" s="249">
        <v>41817</v>
      </c>
      <c r="F20" s="279">
        <f t="shared" si="0"/>
        <v>9.2657534246575342</v>
      </c>
      <c r="G20" s="3" t="s">
        <v>151</v>
      </c>
      <c r="J20" s="65"/>
    </row>
    <row r="21" spans="1:10">
      <c r="A21" s="3" t="s">
        <v>212</v>
      </c>
      <c r="B21" s="3" t="s">
        <v>209</v>
      </c>
      <c r="C21" s="248">
        <v>7600</v>
      </c>
      <c r="D21" s="3" t="s">
        <v>210</v>
      </c>
      <c r="E21" s="249">
        <v>41761</v>
      </c>
      <c r="F21" s="279">
        <f t="shared" si="0"/>
        <v>9.419178082191781</v>
      </c>
      <c r="G21" s="3" t="s">
        <v>151</v>
      </c>
      <c r="J21" s="65"/>
    </row>
    <row r="22" spans="1:10">
      <c r="A22" s="3" t="s">
        <v>213</v>
      </c>
      <c r="B22" s="3" t="s">
        <v>209</v>
      </c>
      <c r="C22" s="248">
        <v>7600</v>
      </c>
      <c r="D22" s="3" t="s">
        <v>194</v>
      </c>
      <c r="E22" s="249">
        <v>42824</v>
      </c>
      <c r="F22" s="279">
        <f t="shared" si="0"/>
        <v>6.506849315068493</v>
      </c>
      <c r="G22" s="3" t="s">
        <v>151</v>
      </c>
      <c r="J22" s="65"/>
    </row>
    <row r="23" spans="1:10">
      <c r="A23" s="3" t="s">
        <v>214</v>
      </c>
      <c r="B23" s="3" t="s">
        <v>209</v>
      </c>
      <c r="C23" s="248">
        <v>7600</v>
      </c>
      <c r="D23" s="3" t="s">
        <v>194</v>
      </c>
      <c r="E23" s="249">
        <v>42914</v>
      </c>
      <c r="F23" s="279">
        <f t="shared" si="0"/>
        <v>6.2602739726027394</v>
      </c>
      <c r="G23" s="3" t="s">
        <v>151</v>
      </c>
      <c r="J23" s="65"/>
    </row>
    <row r="24" spans="1:10">
      <c r="A24" s="3" t="s">
        <v>215</v>
      </c>
      <c r="B24" s="3" t="s">
        <v>193</v>
      </c>
      <c r="C24" s="248">
        <v>7100</v>
      </c>
      <c r="D24" s="3" t="s">
        <v>216</v>
      </c>
      <c r="E24" s="249">
        <v>35831</v>
      </c>
      <c r="F24" s="279">
        <f t="shared" si="0"/>
        <v>25.665753424657535</v>
      </c>
      <c r="G24" s="3" t="s">
        <v>151</v>
      </c>
      <c r="J24" s="65"/>
    </row>
    <row r="25" spans="1:10">
      <c r="A25" s="3" t="s">
        <v>217</v>
      </c>
      <c r="B25" s="3" t="s">
        <v>193</v>
      </c>
      <c r="C25" s="248">
        <v>7100</v>
      </c>
      <c r="D25" s="3" t="s">
        <v>216</v>
      </c>
      <c r="E25" s="249">
        <v>35734</v>
      </c>
      <c r="F25" s="279">
        <f t="shared" si="0"/>
        <v>25.931506849315067</v>
      </c>
      <c r="G25" s="3" t="s">
        <v>151</v>
      </c>
      <c r="J25" s="65"/>
    </row>
    <row r="26" spans="1:10">
      <c r="A26" s="3" t="s">
        <v>218</v>
      </c>
      <c r="B26" s="3" t="s">
        <v>193</v>
      </c>
      <c r="C26" s="248">
        <v>7100</v>
      </c>
      <c r="D26" s="3" t="s">
        <v>216</v>
      </c>
      <c r="E26" s="249">
        <v>35622</v>
      </c>
      <c r="F26" s="279">
        <f t="shared" si="0"/>
        <v>26.238356164383561</v>
      </c>
      <c r="G26" s="3" t="s">
        <v>151</v>
      </c>
      <c r="J26" s="65"/>
    </row>
    <row r="27" spans="1:10">
      <c r="A27" s="3" t="s">
        <v>219</v>
      </c>
      <c r="B27" s="3" t="s">
        <v>193</v>
      </c>
      <c r="C27" s="248">
        <v>6600</v>
      </c>
      <c r="D27" s="3" t="s">
        <v>220</v>
      </c>
      <c r="E27" s="249">
        <v>39486</v>
      </c>
      <c r="F27" s="279">
        <f t="shared" si="0"/>
        <v>15.652054794520549</v>
      </c>
      <c r="G27" s="3" t="s">
        <v>151</v>
      </c>
      <c r="J27" s="65"/>
    </row>
    <row r="28" spans="1:10">
      <c r="A28" s="3" t="s">
        <v>221</v>
      </c>
      <c r="B28" s="3" t="s">
        <v>193</v>
      </c>
      <c r="C28" s="248">
        <v>6500</v>
      </c>
      <c r="D28" s="3" t="s">
        <v>201</v>
      </c>
      <c r="E28" s="249">
        <v>36524</v>
      </c>
      <c r="F28" s="279">
        <f t="shared" si="0"/>
        <v>23.767123287671232</v>
      </c>
      <c r="G28" s="3" t="s">
        <v>151</v>
      </c>
      <c r="J28" s="65"/>
    </row>
    <row r="29" spans="1:10">
      <c r="A29" s="3" t="s">
        <v>222</v>
      </c>
      <c r="B29" s="3" t="s">
        <v>193</v>
      </c>
      <c r="C29" s="248">
        <v>6500</v>
      </c>
      <c r="D29" s="3" t="s">
        <v>201</v>
      </c>
      <c r="E29" s="249">
        <v>36397</v>
      </c>
      <c r="F29" s="279">
        <f t="shared" si="0"/>
        <v>24.115068493150684</v>
      </c>
      <c r="G29" s="3" t="s">
        <v>151</v>
      </c>
      <c r="J29" s="65"/>
    </row>
    <row r="30" spans="1:10">
      <c r="A30" s="3" t="s">
        <v>223</v>
      </c>
      <c r="B30" s="3" t="s">
        <v>193</v>
      </c>
      <c r="C30" s="248">
        <v>6500</v>
      </c>
      <c r="D30" s="3" t="s">
        <v>210</v>
      </c>
      <c r="E30" s="249">
        <v>41590</v>
      </c>
      <c r="F30" s="279">
        <f t="shared" si="0"/>
        <v>9.8876712328767127</v>
      </c>
      <c r="G30" s="3" t="s">
        <v>151</v>
      </c>
      <c r="J30" s="65"/>
    </row>
    <row r="31" spans="1:10">
      <c r="A31" s="3" t="s">
        <v>224</v>
      </c>
      <c r="B31" s="3" t="s">
        <v>193</v>
      </c>
      <c r="C31" s="248">
        <v>6500</v>
      </c>
      <c r="D31" s="3" t="s">
        <v>210</v>
      </c>
      <c r="E31" s="249">
        <v>41656</v>
      </c>
      <c r="F31" s="279">
        <f t="shared" si="0"/>
        <v>9.706849315068494</v>
      </c>
      <c r="G31" s="3" t="s">
        <v>151</v>
      </c>
      <c r="J31" s="65"/>
    </row>
    <row r="32" spans="1:10">
      <c r="A32" s="3" t="s">
        <v>225</v>
      </c>
      <c r="B32" s="3" t="s">
        <v>193</v>
      </c>
      <c r="C32" s="248">
        <v>6500</v>
      </c>
      <c r="D32" s="3" t="s">
        <v>194</v>
      </c>
      <c r="E32" s="249">
        <v>39450</v>
      </c>
      <c r="F32" s="250">
        <f t="shared" si="0"/>
        <v>15.75068493150685</v>
      </c>
      <c r="G32" s="3" t="s">
        <v>151</v>
      </c>
      <c r="J32" s="65"/>
    </row>
    <row r="33" spans="1:10">
      <c r="A33" s="3" t="s">
        <v>226</v>
      </c>
      <c r="B33" s="3" t="s">
        <v>193</v>
      </c>
      <c r="C33" s="248">
        <v>6500</v>
      </c>
      <c r="D33" s="3" t="s">
        <v>194</v>
      </c>
      <c r="E33" s="249">
        <v>39534</v>
      </c>
      <c r="F33" s="250">
        <f t="shared" si="0"/>
        <v>15.520547945205479</v>
      </c>
      <c r="G33" s="3" t="s">
        <v>151</v>
      </c>
      <c r="J33" s="65"/>
    </row>
    <row r="34" spans="1:10">
      <c r="A34" s="3" t="s">
        <v>227</v>
      </c>
      <c r="B34" s="3" t="s">
        <v>193</v>
      </c>
      <c r="C34" s="248">
        <v>6500</v>
      </c>
      <c r="D34" s="3" t="s">
        <v>201</v>
      </c>
      <c r="E34" s="249">
        <v>39087</v>
      </c>
      <c r="F34" s="279">
        <f t="shared" si="0"/>
        <v>16.745205479452054</v>
      </c>
      <c r="G34" s="3" t="s">
        <v>151</v>
      </c>
      <c r="J34" s="65"/>
    </row>
    <row r="35" spans="1:10">
      <c r="A35" s="3" t="s">
        <v>228</v>
      </c>
      <c r="B35" s="3" t="s">
        <v>193</v>
      </c>
      <c r="C35" s="248">
        <v>6500</v>
      </c>
      <c r="D35" s="3" t="s">
        <v>201</v>
      </c>
      <c r="E35" s="249">
        <v>38835</v>
      </c>
      <c r="F35" s="279">
        <f t="shared" si="0"/>
        <v>17.435616438356163</v>
      </c>
      <c r="G35" s="3" t="s">
        <v>151</v>
      </c>
      <c r="J35" s="65"/>
    </row>
    <row r="36" spans="1:10">
      <c r="A36" s="3" t="s">
        <v>229</v>
      </c>
      <c r="B36" s="3" t="s">
        <v>230</v>
      </c>
      <c r="C36" s="248">
        <v>4600</v>
      </c>
      <c r="D36" s="3" t="s">
        <v>231</v>
      </c>
      <c r="E36" s="249">
        <v>39429</v>
      </c>
      <c r="F36" s="279">
        <f t="shared" si="0"/>
        <v>15.808219178082192</v>
      </c>
      <c r="G36" s="3" t="s">
        <v>151</v>
      </c>
      <c r="J36" s="65"/>
    </row>
    <row r="37" spans="1:10">
      <c r="A37" s="3" t="s">
        <v>232</v>
      </c>
      <c r="B37" s="3" t="s">
        <v>233</v>
      </c>
      <c r="C37" s="248">
        <v>8500</v>
      </c>
      <c r="D37" s="3" t="s">
        <v>234</v>
      </c>
      <c r="E37" s="249">
        <v>40781</v>
      </c>
      <c r="F37" s="279">
        <f t="shared" si="0"/>
        <v>12.104109589041096</v>
      </c>
      <c r="G37" s="3" t="s">
        <v>151</v>
      </c>
      <c r="J37" s="65"/>
    </row>
    <row r="38" spans="1:10">
      <c r="A38" s="3" t="s">
        <v>235</v>
      </c>
      <c r="B38" s="3" t="s">
        <v>233</v>
      </c>
      <c r="C38" s="248">
        <v>8500</v>
      </c>
      <c r="D38" s="3" t="s">
        <v>234</v>
      </c>
      <c r="E38" s="249">
        <v>41082</v>
      </c>
      <c r="F38" s="279">
        <f t="shared" si="0"/>
        <v>11.27945205479452</v>
      </c>
      <c r="G38" s="3" t="s">
        <v>151</v>
      </c>
      <c r="J38" s="65"/>
    </row>
    <row r="39" spans="1:10">
      <c r="A39" s="3" t="s">
        <v>236</v>
      </c>
      <c r="B39" s="3" t="s">
        <v>233</v>
      </c>
      <c r="C39" s="248">
        <v>8500</v>
      </c>
      <c r="D39" s="3" t="s">
        <v>234</v>
      </c>
      <c r="E39" s="249">
        <v>40934</v>
      </c>
      <c r="F39" s="279">
        <f t="shared" si="0"/>
        <v>11.684931506849315</v>
      </c>
      <c r="G39" s="3" t="s">
        <v>151</v>
      </c>
      <c r="J39" s="65"/>
    </row>
    <row r="40" spans="1:10">
      <c r="A40" s="3" t="s">
        <v>237</v>
      </c>
      <c r="B40" s="3" t="s">
        <v>233</v>
      </c>
      <c r="C40" s="248">
        <v>8500</v>
      </c>
      <c r="D40" s="3" t="s">
        <v>234</v>
      </c>
      <c r="E40" s="249">
        <v>40620</v>
      </c>
      <c r="F40" s="279">
        <f t="shared" si="0"/>
        <v>12.545205479452054</v>
      </c>
      <c r="G40" s="3" t="s">
        <v>151</v>
      </c>
      <c r="J40" s="65"/>
    </row>
    <row r="41" spans="1:10">
      <c r="A41" s="3" t="s">
        <v>238</v>
      </c>
      <c r="B41" s="3" t="s">
        <v>239</v>
      </c>
      <c r="C41" s="248">
        <v>8000</v>
      </c>
      <c r="D41" s="3" t="s">
        <v>194</v>
      </c>
      <c r="E41" s="249">
        <v>42101</v>
      </c>
      <c r="F41" s="279">
        <f t="shared" si="0"/>
        <v>8.4876712328767123</v>
      </c>
      <c r="G41" s="3" t="s">
        <v>151</v>
      </c>
      <c r="J41" s="65"/>
    </row>
    <row r="42" spans="1:10">
      <c r="A42" s="3" t="s">
        <v>240</v>
      </c>
      <c r="B42" s="3" t="s">
        <v>239</v>
      </c>
      <c r="C42" s="248">
        <v>8000</v>
      </c>
      <c r="D42" s="3" t="s">
        <v>194</v>
      </c>
      <c r="E42" s="249">
        <v>42025</v>
      </c>
      <c r="F42" s="279">
        <f t="shared" si="0"/>
        <v>8.6958904109589046</v>
      </c>
      <c r="G42" s="3" t="s">
        <v>151</v>
      </c>
      <c r="J42" s="65"/>
    </row>
    <row r="43" spans="1:10">
      <c r="A43" s="3" t="s">
        <v>241</v>
      </c>
      <c r="B43" s="3" t="s">
        <v>239</v>
      </c>
      <c r="C43" s="248">
        <v>8000</v>
      </c>
      <c r="D43" s="3" t="s">
        <v>242</v>
      </c>
      <c r="E43" s="249">
        <v>43251</v>
      </c>
      <c r="F43" s="279">
        <f t="shared" si="0"/>
        <v>5.3369863013698629</v>
      </c>
      <c r="G43" s="3" t="s">
        <v>151</v>
      </c>
      <c r="J43" s="65"/>
    </row>
    <row r="44" spans="1:10">
      <c r="A44" s="3" t="s">
        <v>243</v>
      </c>
      <c r="B44" s="3" t="s">
        <v>196</v>
      </c>
      <c r="C44" s="248">
        <v>7900</v>
      </c>
      <c r="D44" s="3" t="s">
        <v>216</v>
      </c>
      <c r="E44" s="249">
        <v>40659</v>
      </c>
      <c r="F44" s="279">
        <f t="shared" si="0"/>
        <v>12.438356164383562</v>
      </c>
      <c r="G44" s="3" t="s">
        <v>151</v>
      </c>
      <c r="J44" s="65"/>
    </row>
    <row r="45" spans="1:10">
      <c r="A45" s="3" t="s">
        <v>244</v>
      </c>
      <c r="B45" s="3" t="s">
        <v>196</v>
      </c>
      <c r="C45" s="248">
        <v>7900</v>
      </c>
      <c r="D45" s="3" t="s">
        <v>216</v>
      </c>
      <c r="E45" s="249">
        <v>40812</v>
      </c>
      <c r="F45" s="279">
        <f t="shared" si="0"/>
        <v>12.019178082191781</v>
      </c>
      <c r="G45" s="3" t="s">
        <v>151</v>
      </c>
      <c r="J45" s="65"/>
    </row>
    <row r="46" spans="1:10">
      <c r="A46" s="3" t="s">
        <v>245</v>
      </c>
      <c r="B46" s="3" t="s">
        <v>196</v>
      </c>
      <c r="C46" s="248">
        <v>7900</v>
      </c>
      <c r="D46" s="3" t="s">
        <v>216</v>
      </c>
      <c r="E46" s="249">
        <v>40714</v>
      </c>
      <c r="F46" s="279">
        <f t="shared" si="0"/>
        <v>12.287671232876713</v>
      </c>
      <c r="G46" s="3" t="s">
        <v>151</v>
      </c>
      <c r="J46" s="65"/>
    </row>
    <row r="47" spans="1:10">
      <c r="A47" s="3" t="s">
        <v>246</v>
      </c>
      <c r="B47" s="3" t="s">
        <v>196</v>
      </c>
      <c r="C47" s="248">
        <v>7900</v>
      </c>
      <c r="D47" s="3" t="s">
        <v>201</v>
      </c>
      <c r="E47" s="249">
        <v>40728</v>
      </c>
      <c r="F47" s="279">
        <f t="shared" si="0"/>
        <v>12.24931506849315</v>
      </c>
      <c r="G47" s="3" t="s">
        <v>151</v>
      </c>
      <c r="J47" s="65"/>
    </row>
    <row r="48" spans="1:10">
      <c r="A48" s="3" t="s">
        <v>247</v>
      </c>
      <c r="B48" s="3" t="s">
        <v>196</v>
      </c>
      <c r="C48" s="248">
        <v>7900</v>
      </c>
      <c r="D48" s="3" t="s">
        <v>201</v>
      </c>
      <c r="E48" s="249">
        <v>41075</v>
      </c>
      <c r="F48" s="279">
        <f t="shared" si="0"/>
        <v>11.298630136986301</v>
      </c>
      <c r="G48" s="3" t="s">
        <v>151</v>
      </c>
      <c r="J48" s="65"/>
    </row>
    <row r="49" spans="1:10">
      <c r="A49" s="3" t="s">
        <v>248</v>
      </c>
      <c r="B49" s="3" t="s">
        <v>196</v>
      </c>
      <c r="C49" s="248">
        <v>7900</v>
      </c>
      <c r="D49" s="3" t="s">
        <v>216</v>
      </c>
      <c r="E49" s="249">
        <v>40904</v>
      </c>
      <c r="F49" s="279">
        <f t="shared" si="0"/>
        <v>11.767123287671232</v>
      </c>
      <c r="G49" s="3" t="s">
        <v>151</v>
      </c>
      <c r="J49" s="65"/>
    </row>
    <row r="50" spans="1:10">
      <c r="A50" s="3" t="s">
        <v>249</v>
      </c>
      <c r="B50" s="3" t="s">
        <v>250</v>
      </c>
      <c r="C50" s="248">
        <v>7700</v>
      </c>
      <c r="D50" s="3" t="s">
        <v>216</v>
      </c>
      <c r="E50" s="249">
        <v>36770</v>
      </c>
      <c r="F50" s="279">
        <f t="shared" si="0"/>
        <v>23.093150684931508</v>
      </c>
      <c r="G50" s="3" t="s">
        <v>151</v>
      </c>
      <c r="J50" s="65"/>
    </row>
    <row r="51" spans="1:10">
      <c r="A51" s="3" t="s">
        <v>251</v>
      </c>
      <c r="B51" s="3" t="s">
        <v>250</v>
      </c>
      <c r="C51" s="248">
        <v>7700</v>
      </c>
      <c r="D51" s="3" t="s">
        <v>216</v>
      </c>
      <c r="E51" s="249">
        <v>36678</v>
      </c>
      <c r="F51" s="279">
        <f t="shared" si="0"/>
        <v>23.345205479452055</v>
      </c>
      <c r="G51" s="3" t="s">
        <v>151</v>
      </c>
      <c r="J51" s="65"/>
    </row>
    <row r="52" spans="1:10">
      <c r="A52" s="3" t="s">
        <v>252</v>
      </c>
      <c r="B52" s="3" t="s">
        <v>250</v>
      </c>
      <c r="C52" s="248">
        <v>7700</v>
      </c>
      <c r="D52" s="3" t="s">
        <v>216</v>
      </c>
      <c r="E52" s="249">
        <v>36923</v>
      </c>
      <c r="F52" s="279">
        <f t="shared" si="0"/>
        <v>22.673972602739727</v>
      </c>
      <c r="G52" s="3" t="s">
        <v>151</v>
      </c>
      <c r="J52" s="65"/>
    </row>
    <row r="53" spans="1:10">
      <c r="A53" s="3" t="s">
        <v>253</v>
      </c>
      <c r="B53" s="3" t="s">
        <v>250</v>
      </c>
      <c r="C53" s="248">
        <v>7700</v>
      </c>
      <c r="D53" s="3" t="s">
        <v>216</v>
      </c>
      <c r="E53" s="249">
        <v>36617</v>
      </c>
      <c r="F53" s="279">
        <f t="shared" si="0"/>
        <v>23.512328767123286</v>
      </c>
      <c r="G53" s="3" t="s">
        <v>151</v>
      </c>
      <c r="J53" s="65"/>
    </row>
    <row r="54" spans="1:10">
      <c r="A54" s="3" t="s">
        <v>254</v>
      </c>
      <c r="B54" s="3" t="s">
        <v>196</v>
      </c>
      <c r="C54" s="248">
        <v>7600</v>
      </c>
      <c r="D54" s="3" t="s">
        <v>216</v>
      </c>
      <c r="E54" s="249">
        <v>39227</v>
      </c>
      <c r="F54" s="279">
        <f t="shared" si="0"/>
        <v>16.361643835616437</v>
      </c>
      <c r="G54" s="3" t="s">
        <v>151</v>
      </c>
      <c r="J54" s="65"/>
    </row>
    <row r="55" spans="1:10">
      <c r="A55" s="3" t="s">
        <v>255</v>
      </c>
      <c r="B55" s="3" t="s">
        <v>196</v>
      </c>
      <c r="C55" s="248">
        <v>7600</v>
      </c>
      <c r="D55" s="3" t="s">
        <v>216</v>
      </c>
      <c r="E55" s="249">
        <v>39483</v>
      </c>
      <c r="F55" s="279">
        <f t="shared" si="0"/>
        <v>15.66027397260274</v>
      </c>
      <c r="G55" s="3" t="s">
        <v>151</v>
      </c>
      <c r="J55" s="65"/>
    </row>
    <row r="56" spans="1:10">
      <c r="A56" s="3" t="s">
        <v>256</v>
      </c>
      <c r="B56" s="3" t="s">
        <v>196</v>
      </c>
      <c r="C56" s="248">
        <v>7600</v>
      </c>
      <c r="D56" s="3" t="s">
        <v>216</v>
      </c>
      <c r="E56" s="249">
        <v>39335</v>
      </c>
      <c r="F56" s="279">
        <f t="shared" si="0"/>
        <v>16.065753424657533</v>
      </c>
      <c r="G56" s="3" t="s">
        <v>151</v>
      </c>
      <c r="J56" s="65"/>
    </row>
    <row r="57" spans="1:10">
      <c r="A57" s="3" t="s">
        <v>257</v>
      </c>
      <c r="B57" s="3" t="s">
        <v>196</v>
      </c>
      <c r="C57" s="248">
        <v>7600</v>
      </c>
      <c r="D57" s="3" t="s">
        <v>216</v>
      </c>
      <c r="E57" s="249">
        <v>39640</v>
      </c>
      <c r="F57" s="279">
        <f t="shared" si="0"/>
        <v>15.230136986301369</v>
      </c>
      <c r="G57" s="3" t="s">
        <v>151</v>
      </c>
      <c r="J57" s="65"/>
    </row>
    <row r="58" spans="1:10">
      <c r="A58" s="3" t="s">
        <v>258</v>
      </c>
      <c r="B58" s="3" t="s">
        <v>196</v>
      </c>
      <c r="C58" s="248">
        <v>7600</v>
      </c>
      <c r="D58" s="3" t="s">
        <v>216</v>
      </c>
      <c r="E58" s="249">
        <v>39742</v>
      </c>
      <c r="F58" s="279">
        <f t="shared" si="0"/>
        <v>14.950684931506849</v>
      </c>
      <c r="G58" s="3" t="s">
        <v>151</v>
      </c>
      <c r="J58" s="65"/>
    </row>
    <row r="59" spans="1:10">
      <c r="A59" s="3" t="s">
        <v>259</v>
      </c>
      <c r="B59" s="3" t="s">
        <v>196</v>
      </c>
      <c r="C59" s="248">
        <v>7600</v>
      </c>
      <c r="D59" s="3" t="s">
        <v>216</v>
      </c>
      <c r="E59" s="249">
        <v>39801</v>
      </c>
      <c r="F59" s="279">
        <f t="shared" si="0"/>
        <v>14.789041095890411</v>
      </c>
      <c r="G59" s="3" t="s">
        <v>151</v>
      </c>
      <c r="J59" s="65"/>
    </row>
    <row r="60" spans="1:10">
      <c r="A60" s="3" t="s">
        <v>260</v>
      </c>
      <c r="B60" s="3" t="s">
        <v>196</v>
      </c>
      <c r="C60" s="248">
        <v>7600</v>
      </c>
      <c r="D60" s="3" t="s">
        <v>216</v>
      </c>
      <c r="E60" s="249">
        <v>39975</v>
      </c>
      <c r="F60" s="279">
        <f t="shared" si="0"/>
        <v>14.312328767123288</v>
      </c>
      <c r="G60" s="3" t="s">
        <v>151</v>
      </c>
      <c r="J60" s="65"/>
    </row>
    <row r="61" spans="1:10">
      <c r="A61" s="3" t="s">
        <v>261</v>
      </c>
      <c r="B61" s="3" t="s">
        <v>262</v>
      </c>
      <c r="C61" s="248">
        <v>7200</v>
      </c>
      <c r="D61" s="3" t="s">
        <v>216</v>
      </c>
      <c r="E61" s="249">
        <v>36446</v>
      </c>
      <c r="F61" s="279">
        <f t="shared" si="0"/>
        <v>23.980821917808218</v>
      </c>
      <c r="G61" s="3" t="s">
        <v>151</v>
      </c>
      <c r="J61" s="65"/>
    </row>
    <row r="62" spans="1:10">
      <c r="A62" s="3" t="s">
        <v>263</v>
      </c>
      <c r="B62" s="3" t="s">
        <v>262</v>
      </c>
      <c r="C62" s="248">
        <v>7200</v>
      </c>
      <c r="D62" s="3" t="s">
        <v>216</v>
      </c>
      <c r="E62" s="249">
        <v>37627</v>
      </c>
      <c r="F62" s="279">
        <f t="shared" si="0"/>
        <v>20.745205479452054</v>
      </c>
      <c r="G62" s="3" t="s">
        <v>151</v>
      </c>
      <c r="J62" s="65"/>
    </row>
    <row r="63" spans="1:10">
      <c r="A63" s="3" t="s">
        <v>264</v>
      </c>
      <c r="B63" s="3" t="s">
        <v>262</v>
      </c>
      <c r="C63" s="248">
        <v>7200</v>
      </c>
      <c r="D63" s="3" t="s">
        <v>216</v>
      </c>
      <c r="E63" s="249">
        <v>36405</v>
      </c>
      <c r="F63" s="279">
        <f t="shared" si="0"/>
        <v>24.093150684931508</v>
      </c>
      <c r="G63" s="3" t="s">
        <v>151</v>
      </c>
      <c r="J63" s="65"/>
    </row>
    <row r="64" spans="1:10">
      <c r="A64" s="3" t="s">
        <v>265</v>
      </c>
      <c r="B64" s="3" t="s">
        <v>262</v>
      </c>
      <c r="C64" s="248">
        <v>7200</v>
      </c>
      <c r="D64" s="3" t="s">
        <v>216</v>
      </c>
      <c r="E64" s="249">
        <v>36294</v>
      </c>
      <c r="F64" s="279">
        <f t="shared" si="0"/>
        <v>24.397260273972602</v>
      </c>
      <c r="G64" s="3" t="s">
        <v>151</v>
      </c>
      <c r="J64" s="65"/>
    </row>
    <row r="65" spans="1:10">
      <c r="A65" s="3" t="s">
        <v>266</v>
      </c>
      <c r="B65" s="3" t="s">
        <v>193</v>
      </c>
      <c r="C65" s="248">
        <v>6500</v>
      </c>
      <c r="D65" s="3" t="s">
        <v>201</v>
      </c>
      <c r="E65" s="249">
        <v>36298</v>
      </c>
      <c r="F65" s="279">
        <f t="shared" si="0"/>
        <v>24.386301369863013</v>
      </c>
      <c r="G65" s="3" t="s">
        <v>151</v>
      </c>
      <c r="J65" s="65"/>
    </row>
    <row r="66" spans="1:10">
      <c r="A66" s="3" t="s">
        <v>267</v>
      </c>
      <c r="B66" s="3" t="s">
        <v>193</v>
      </c>
      <c r="C66" s="248">
        <v>6500</v>
      </c>
      <c r="D66" s="3" t="s">
        <v>201</v>
      </c>
      <c r="E66" s="249">
        <v>35516</v>
      </c>
      <c r="F66" s="279">
        <f t="shared" si="0"/>
        <v>26.528767123287672</v>
      </c>
      <c r="G66" s="3" t="s">
        <v>151</v>
      </c>
      <c r="J66" s="65"/>
    </row>
    <row r="67" spans="1:10">
      <c r="A67" s="3" t="s">
        <v>268</v>
      </c>
      <c r="B67" s="3" t="s">
        <v>193</v>
      </c>
      <c r="C67" s="248">
        <v>6500</v>
      </c>
      <c r="D67" s="3" t="s">
        <v>234</v>
      </c>
      <c r="E67" s="249">
        <v>39052</v>
      </c>
      <c r="F67" s="250">
        <f t="shared" si="0"/>
        <v>16.841095890410958</v>
      </c>
      <c r="G67" s="3" t="s">
        <v>151</v>
      </c>
      <c r="J67" s="65"/>
    </row>
    <row r="68" spans="1:10">
      <c r="A68" s="3" t="s">
        <v>269</v>
      </c>
      <c r="B68" s="3" t="s">
        <v>193</v>
      </c>
      <c r="C68" s="248">
        <v>6500</v>
      </c>
      <c r="D68" s="3" t="s">
        <v>234</v>
      </c>
      <c r="E68" s="249">
        <v>38961</v>
      </c>
      <c r="F68" s="250">
        <f t="shared" si="0"/>
        <v>17.090410958904108</v>
      </c>
      <c r="G68" s="3" t="s">
        <v>151</v>
      </c>
      <c r="J68" s="65"/>
    </row>
    <row r="69" spans="1:10">
      <c r="A69" s="3" t="s">
        <v>270</v>
      </c>
      <c r="B69" s="3" t="s">
        <v>193</v>
      </c>
      <c r="C69" s="248">
        <v>6500</v>
      </c>
      <c r="D69" s="3" t="s">
        <v>234</v>
      </c>
      <c r="E69" s="249">
        <v>38898</v>
      </c>
      <c r="F69" s="279">
        <f t="shared" si="0"/>
        <v>17.263013698630136</v>
      </c>
      <c r="G69" s="3" t="s">
        <v>151</v>
      </c>
      <c r="J69" s="65"/>
    </row>
    <row r="70" spans="1:10">
      <c r="A70" s="3" t="s">
        <v>271</v>
      </c>
      <c r="B70" s="3" t="s">
        <v>193</v>
      </c>
      <c r="C70" s="248">
        <v>6500</v>
      </c>
      <c r="D70" s="3" t="s">
        <v>216</v>
      </c>
      <c r="E70" s="249">
        <v>38863</v>
      </c>
      <c r="F70" s="279">
        <f t="shared" si="0"/>
        <v>17.358904109589041</v>
      </c>
      <c r="G70" s="3" t="s">
        <v>151</v>
      </c>
      <c r="J70" s="65"/>
    </row>
    <row r="71" spans="1:10">
      <c r="A71" s="3" t="s">
        <v>272</v>
      </c>
      <c r="B71" s="3" t="s">
        <v>193</v>
      </c>
      <c r="C71" s="248">
        <v>6500</v>
      </c>
      <c r="D71" s="3" t="s">
        <v>216</v>
      </c>
      <c r="E71" s="249">
        <v>38947</v>
      </c>
      <c r="F71" s="279">
        <f t="shared" si="0"/>
        <v>17.12876712328767</v>
      </c>
      <c r="G71" s="3" t="s">
        <v>151</v>
      </c>
      <c r="J71" s="65"/>
    </row>
    <row r="72" spans="1:10">
      <c r="A72" s="3" t="s">
        <v>273</v>
      </c>
      <c r="B72" s="3" t="s">
        <v>193</v>
      </c>
      <c r="C72" s="248">
        <v>6500</v>
      </c>
      <c r="D72" s="3" t="s">
        <v>234</v>
      </c>
      <c r="E72" s="249">
        <v>41292</v>
      </c>
      <c r="F72" s="279">
        <f t="shared" ref="F72:F132" si="1">($B$136-E72)/365</f>
        <v>10.704109589041096</v>
      </c>
      <c r="G72" s="3" t="s">
        <v>151</v>
      </c>
      <c r="J72" s="65"/>
    </row>
    <row r="73" spans="1:10">
      <c r="A73" s="3" t="s">
        <v>274</v>
      </c>
      <c r="B73" s="3" t="s">
        <v>193</v>
      </c>
      <c r="C73" s="248">
        <v>6500</v>
      </c>
      <c r="D73" s="3" t="s">
        <v>234</v>
      </c>
      <c r="E73" s="249">
        <v>38383</v>
      </c>
      <c r="F73" s="279">
        <f t="shared" si="1"/>
        <v>18.673972602739727</v>
      </c>
      <c r="G73" s="3" t="s">
        <v>151</v>
      </c>
      <c r="J73" s="65"/>
    </row>
    <row r="74" spans="1:10">
      <c r="A74" s="3" t="s">
        <v>275</v>
      </c>
      <c r="B74" s="3" t="s">
        <v>193</v>
      </c>
      <c r="C74" s="248">
        <v>6500</v>
      </c>
      <c r="D74" s="3" t="s">
        <v>234</v>
      </c>
      <c r="E74" s="249">
        <v>38555</v>
      </c>
      <c r="F74" s="279">
        <f t="shared" si="1"/>
        <v>18.202739726027396</v>
      </c>
      <c r="G74" s="3" t="s">
        <v>151</v>
      </c>
      <c r="J74" s="65"/>
    </row>
    <row r="75" spans="1:10">
      <c r="A75" s="3" t="s">
        <v>276</v>
      </c>
      <c r="B75" s="3" t="s">
        <v>193</v>
      </c>
      <c r="C75" s="248">
        <v>6500</v>
      </c>
      <c r="D75" s="3" t="s">
        <v>234</v>
      </c>
      <c r="E75" s="249">
        <v>38289</v>
      </c>
      <c r="F75" s="279">
        <f t="shared" si="1"/>
        <v>18.931506849315067</v>
      </c>
      <c r="G75" s="3" t="s">
        <v>151</v>
      </c>
      <c r="J75" s="65"/>
    </row>
    <row r="76" spans="1:10">
      <c r="A76" s="3" t="s">
        <v>277</v>
      </c>
      <c r="B76" s="280" t="s">
        <v>193</v>
      </c>
      <c r="C76" s="281">
        <v>6500</v>
      </c>
      <c r="D76" s="280" t="s">
        <v>234</v>
      </c>
      <c r="E76" s="282">
        <v>39745</v>
      </c>
      <c r="F76" s="279">
        <f t="shared" si="1"/>
        <v>14.942465753424658</v>
      </c>
      <c r="G76" s="280" t="s">
        <v>151</v>
      </c>
      <c r="J76" s="65"/>
    </row>
    <row r="77" spans="1:10">
      <c r="A77" s="3" t="s">
        <v>278</v>
      </c>
      <c r="B77" s="3" t="s">
        <v>193</v>
      </c>
      <c r="C77" s="248">
        <v>6500</v>
      </c>
      <c r="D77" s="3" t="s">
        <v>234</v>
      </c>
      <c r="E77" s="249">
        <v>39804</v>
      </c>
      <c r="F77" s="279">
        <f t="shared" si="1"/>
        <v>14.780821917808218</v>
      </c>
      <c r="G77" s="3" t="s">
        <v>151</v>
      </c>
      <c r="J77" s="65"/>
    </row>
    <row r="78" spans="1:10">
      <c r="A78" s="3" t="s">
        <v>279</v>
      </c>
      <c r="B78" s="3" t="s">
        <v>193</v>
      </c>
      <c r="C78" s="248">
        <v>6500</v>
      </c>
      <c r="D78" s="3" t="s">
        <v>234</v>
      </c>
      <c r="E78" s="249">
        <v>39891</v>
      </c>
      <c r="F78" s="279">
        <f t="shared" si="1"/>
        <v>14.542465753424658</v>
      </c>
      <c r="G78" s="3" t="s">
        <v>151</v>
      </c>
      <c r="J78" s="65"/>
    </row>
    <row r="79" spans="1:10">
      <c r="A79" s="3" t="s">
        <v>280</v>
      </c>
      <c r="B79" s="3" t="s">
        <v>193</v>
      </c>
      <c r="C79" s="248">
        <v>6500</v>
      </c>
      <c r="D79" s="3" t="s">
        <v>234</v>
      </c>
      <c r="E79" s="249">
        <v>39976</v>
      </c>
      <c r="F79" s="279">
        <f t="shared" si="1"/>
        <v>14.30958904109589</v>
      </c>
      <c r="G79" s="3" t="s">
        <v>151</v>
      </c>
      <c r="J79" s="65"/>
    </row>
    <row r="80" spans="1:10">
      <c r="A80" s="3" t="s">
        <v>281</v>
      </c>
      <c r="B80" s="3" t="s">
        <v>193</v>
      </c>
      <c r="C80" s="248">
        <v>6500</v>
      </c>
      <c r="D80" s="3" t="s">
        <v>234</v>
      </c>
      <c r="E80" s="249">
        <v>41173</v>
      </c>
      <c r="F80" s="279">
        <f t="shared" si="1"/>
        <v>11.03013698630137</v>
      </c>
      <c r="G80" s="3" t="s">
        <v>151</v>
      </c>
      <c r="J80" s="65"/>
    </row>
    <row r="81" spans="1:10">
      <c r="A81" s="3" t="s">
        <v>282</v>
      </c>
      <c r="B81" s="3" t="s">
        <v>193</v>
      </c>
      <c r="C81" s="248">
        <v>5800</v>
      </c>
      <c r="D81" s="3" t="s">
        <v>216</v>
      </c>
      <c r="E81" s="249">
        <v>34704</v>
      </c>
      <c r="F81" s="279">
        <f t="shared" si="1"/>
        <v>28.753424657534246</v>
      </c>
      <c r="G81" s="3" t="s">
        <v>151</v>
      </c>
      <c r="J81" s="65"/>
    </row>
    <row r="82" spans="1:10">
      <c r="A82" s="3" t="s">
        <v>283</v>
      </c>
      <c r="B82" s="3" t="s">
        <v>193</v>
      </c>
      <c r="C82" s="248">
        <v>5800</v>
      </c>
      <c r="D82" s="3" t="s">
        <v>216</v>
      </c>
      <c r="E82" s="249">
        <v>35024</v>
      </c>
      <c r="F82" s="279">
        <f t="shared" si="1"/>
        <v>27.876712328767123</v>
      </c>
      <c r="G82" s="3" t="s">
        <v>151</v>
      </c>
      <c r="J82" s="65"/>
    </row>
    <row r="83" spans="1:10">
      <c r="A83" s="3" t="s">
        <v>364</v>
      </c>
      <c r="B83" s="3" t="s">
        <v>193</v>
      </c>
      <c r="C83" s="248">
        <v>5700</v>
      </c>
      <c r="D83" s="3" t="s">
        <v>284</v>
      </c>
      <c r="E83" s="249">
        <v>34656</v>
      </c>
      <c r="F83" s="279">
        <f t="shared" si="1"/>
        <v>28.884931506849316</v>
      </c>
      <c r="G83" s="3" t="s">
        <v>151</v>
      </c>
      <c r="J83" s="65"/>
    </row>
    <row r="84" spans="1:10">
      <c r="A84" s="3" t="s">
        <v>285</v>
      </c>
      <c r="B84" s="3" t="s">
        <v>286</v>
      </c>
      <c r="C84" s="248">
        <v>4900</v>
      </c>
      <c r="D84" s="3" t="s">
        <v>234</v>
      </c>
      <c r="E84" s="249">
        <v>35415</v>
      </c>
      <c r="F84" s="279">
        <f t="shared" si="1"/>
        <v>26.805479452054794</v>
      </c>
      <c r="G84" s="3" t="s">
        <v>151</v>
      </c>
      <c r="J84" s="65"/>
    </row>
    <row r="85" spans="1:10">
      <c r="A85" s="3" t="s">
        <v>287</v>
      </c>
      <c r="B85" s="3" t="s">
        <v>239</v>
      </c>
      <c r="C85" s="248">
        <v>8000</v>
      </c>
      <c r="D85" s="3" t="s">
        <v>242</v>
      </c>
      <c r="E85" s="249">
        <v>43566</v>
      </c>
      <c r="F85" s="279">
        <f t="shared" si="1"/>
        <v>4.4739726027397264</v>
      </c>
      <c r="G85" s="3" t="s">
        <v>151</v>
      </c>
      <c r="J85" s="65"/>
    </row>
    <row r="86" spans="1:10">
      <c r="A86" s="3" t="s">
        <v>288</v>
      </c>
      <c r="B86" s="3" t="s">
        <v>239</v>
      </c>
      <c r="C86" s="248">
        <v>8000</v>
      </c>
      <c r="D86" s="3" t="s">
        <v>242</v>
      </c>
      <c r="E86" s="249">
        <v>44084</v>
      </c>
      <c r="F86" s="250">
        <f t="shared" si="1"/>
        <v>3.0547945205479454</v>
      </c>
      <c r="G86" s="3" t="s">
        <v>151</v>
      </c>
      <c r="J86" s="65"/>
    </row>
    <row r="87" spans="1:10">
      <c r="A87" s="3" t="s">
        <v>289</v>
      </c>
      <c r="B87" s="3" t="s">
        <v>239</v>
      </c>
      <c r="C87" s="251">
        <v>8000</v>
      </c>
      <c r="D87" s="23" t="s">
        <v>242</v>
      </c>
      <c r="E87" s="249">
        <v>44488</v>
      </c>
      <c r="F87" s="279">
        <f t="shared" si="1"/>
        <v>1.9479452054794522</v>
      </c>
      <c r="G87" s="250" t="s">
        <v>151</v>
      </c>
      <c r="J87" s="65"/>
    </row>
    <row r="88" spans="1:10">
      <c r="A88" s="3" t="s">
        <v>290</v>
      </c>
      <c r="B88" s="3" t="s">
        <v>193</v>
      </c>
      <c r="C88" s="248">
        <v>6600</v>
      </c>
      <c r="D88" s="3" t="s">
        <v>220</v>
      </c>
      <c r="E88" s="249">
        <v>39325</v>
      </c>
      <c r="F88" s="279">
        <f t="shared" si="1"/>
        <v>16.093150684931508</v>
      </c>
      <c r="G88" s="3" t="s">
        <v>151</v>
      </c>
      <c r="J88" s="65"/>
    </row>
    <row r="89" spans="1:10">
      <c r="A89" s="280" t="s">
        <v>291</v>
      </c>
      <c r="B89" s="283" t="s">
        <v>193</v>
      </c>
      <c r="C89" s="284">
        <v>6600</v>
      </c>
      <c r="D89" s="283" t="s">
        <v>220</v>
      </c>
      <c r="E89" s="285">
        <v>39458</v>
      </c>
      <c r="F89" s="279">
        <f t="shared" si="1"/>
        <v>15.728767123287671</v>
      </c>
      <c r="G89" s="283" t="s">
        <v>151</v>
      </c>
      <c r="H89" s="286"/>
      <c r="J89" s="65"/>
    </row>
    <row r="90" spans="1:10">
      <c r="A90" s="3" t="s">
        <v>292</v>
      </c>
      <c r="B90" s="3" t="s">
        <v>196</v>
      </c>
      <c r="C90" s="248">
        <v>7600</v>
      </c>
      <c r="D90" s="3" t="s">
        <v>194</v>
      </c>
      <c r="E90" s="249">
        <v>40921</v>
      </c>
      <c r="F90" s="279">
        <f t="shared" si="1"/>
        <v>11.72054794520548</v>
      </c>
      <c r="G90" s="3" t="s">
        <v>293</v>
      </c>
      <c r="J90" s="65"/>
    </row>
    <row r="91" spans="1:10">
      <c r="A91" s="3" t="s">
        <v>294</v>
      </c>
      <c r="B91" s="3" t="s">
        <v>193</v>
      </c>
      <c r="C91" s="248">
        <v>6600</v>
      </c>
      <c r="D91" s="3" t="s">
        <v>220</v>
      </c>
      <c r="E91" s="249">
        <v>39798</v>
      </c>
      <c r="F91" s="279">
        <f t="shared" si="1"/>
        <v>14.797260273972602</v>
      </c>
      <c r="G91" s="3" t="s">
        <v>293</v>
      </c>
      <c r="J91" s="65"/>
    </row>
    <row r="92" spans="1:10">
      <c r="A92" s="3" t="s">
        <v>295</v>
      </c>
      <c r="B92" s="3" t="s">
        <v>193</v>
      </c>
      <c r="C92" s="248">
        <v>6600</v>
      </c>
      <c r="D92" s="3" t="s">
        <v>220</v>
      </c>
      <c r="E92" s="249">
        <v>39869</v>
      </c>
      <c r="F92" s="279">
        <f t="shared" si="1"/>
        <v>14.602739726027398</v>
      </c>
      <c r="G92" s="3" t="s">
        <v>293</v>
      </c>
      <c r="J92" s="65"/>
    </row>
    <row r="93" spans="1:10">
      <c r="A93" s="3" t="s">
        <v>296</v>
      </c>
      <c r="B93" s="3" t="s">
        <v>193</v>
      </c>
      <c r="C93" s="248">
        <v>6600</v>
      </c>
      <c r="D93" s="3" t="s">
        <v>220</v>
      </c>
      <c r="E93" s="249">
        <v>40135</v>
      </c>
      <c r="F93" s="279">
        <f t="shared" si="1"/>
        <v>13.873972602739727</v>
      </c>
      <c r="G93" s="3" t="s">
        <v>293</v>
      </c>
      <c r="J93" s="65"/>
    </row>
    <row r="94" spans="1:10">
      <c r="A94" s="3" t="s">
        <v>297</v>
      </c>
      <c r="B94" s="3" t="s">
        <v>193</v>
      </c>
      <c r="C94" s="248">
        <v>6600</v>
      </c>
      <c r="D94" s="3" t="s">
        <v>220</v>
      </c>
      <c r="E94" s="249">
        <v>40218</v>
      </c>
      <c r="F94" s="279">
        <f t="shared" si="1"/>
        <v>13.646575342465754</v>
      </c>
      <c r="G94" s="3" t="s">
        <v>293</v>
      </c>
      <c r="J94" s="65"/>
    </row>
    <row r="95" spans="1:10">
      <c r="A95" s="3" t="s">
        <v>298</v>
      </c>
      <c r="B95" s="3" t="s">
        <v>193</v>
      </c>
      <c r="C95" s="248">
        <v>6400</v>
      </c>
      <c r="D95" s="3" t="s">
        <v>299</v>
      </c>
      <c r="E95" s="249">
        <v>40935</v>
      </c>
      <c r="F95" s="279">
        <f t="shared" si="1"/>
        <v>11.682191780821919</v>
      </c>
      <c r="G95" s="3" t="s">
        <v>293</v>
      </c>
      <c r="J95" s="65"/>
    </row>
    <row r="96" spans="1:10">
      <c r="A96" s="3" t="s">
        <v>300</v>
      </c>
      <c r="B96" s="3" t="s">
        <v>193</v>
      </c>
      <c r="C96" s="248">
        <v>6400</v>
      </c>
      <c r="D96" s="3" t="s">
        <v>234</v>
      </c>
      <c r="E96" s="249">
        <v>40086</v>
      </c>
      <c r="F96" s="279">
        <f t="shared" si="1"/>
        <v>14.008219178082191</v>
      </c>
      <c r="G96" s="3" t="s">
        <v>293</v>
      </c>
      <c r="J96" s="65"/>
    </row>
    <row r="97" spans="1:10">
      <c r="A97" s="3" t="s">
        <v>301</v>
      </c>
      <c r="B97" s="3" t="s">
        <v>193</v>
      </c>
      <c r="C97" s="248">
        <v>6200</v>
      </c>
      <c r="D97" s="3" t="s">
        <v>220</v>
      </c>
      <c r="E97" s="249">
        <v>40448</v>
      </c>
      <c r="F97" s="279">
        <f t="shared" si="1"/>
        <v>13.016438356164384</v>
      </c>
      <c r="G97" s="3" t="s">
        <v>293</v>
      </c>
      <c r="J97" s="65"/>
    </row>
    <row r="98" spans="1:10">
      <c r="A98" s="3" t="s">
        <v>302</v>
      </c>
      <c r="B98" s="3" t="s">
        <v>193</v>
      </c>
      <c r="C98" s="248">
        <v>6200</v>
      </c>
      <c r="D98" s="3" t="s">
        <v>220</v>
      </c>
      <c r="E98" s="249">
        <v>40647</v>
      </c>
      <c r="F98" s="279">
        <f t="shared" si="1"/>
        <v>12.471232876712328</v>
      </c>
      <c r="G98" s="3" t="s">
        <v>293</v>
      </c>
      <c r="J98" s="65"/>
    </row>
    <row r="99" spans="1:10">
      <c r="A99" s="3" t="s">
        <v>303</v>
      </c>
      <c r="B99" s="3" t="s">
        <v>193</v>
      </c>
      <c r="C99" s="248">
        <v>6200</v>
      </c>
      <c r="D99" s="3" t="s">
        <v>220</v>
      </c>
      <c r="E99" s="249">
        <v>40693</v>
      </c>
      <c r="F99" s="279">
        <f t="shared" si="1"/>
        <v>12.345205479452055</v>
      </c>
      <c r="G99" s="3" t="s">
        <v>293</v>
      </c>
      <c r="J99" s="65"/>
    </row>
    <row r="100" spans="1:10">
      <c r="A100" s="3" t="s">
        <v>304</v>
      </c>
      <c r="B100" s="3" t="s">
        <v>193</v>
      </c>
      <c r="C100" s="248">
        <v>6200</v>
      </c>
      <c r="D100" s="3" t="s">
        <v>220</v>
      </c>
      <c r="E100" s="249">
        <v>41242</v>
      </c>
      <c r="F100" s="279">
        <f t="shared" si="1"/>
        <v>10.841095890410958</v>
      </c>
      <c r="G100" s="3" t="s">
        <v>293</v>
      </c>
      <c r="J100" s="65"/>
    </row>
    <row r="101" spans="1:10">
      <c r="A101" s="3" t="s">
        <v>305</v>
      </c>
      <c r="B101" s="3" t="s">
        <v>193</v>
      </c>
      <c r="C101" s="248">
        <v>6200</v>
      </c>
      <c r="D101" s="3" t="s">
        <v>220</v>
      </c>
      <c r="E101" s="249">
        <v>41363</v>
      </c>
      <c r="F101" s="279">
        <f t="shared" si="1"/>
        <v>10.509589041095891</v>
      </c>
      <c r="G101" s="3" t="s">
        <v>293</v>
      </c>
      <c r="J101" s="65"/>
    </row>
    <row r="102" spans="1:10">
      <c r="A102" s="3" t="s">
        <v>306</v>
      </c>
      <c r="B102" s="3" t="s">
        <v>193</v>
      </c>
      <c r="C102" s="248">
        <v>6200</v>
      </c>
      <c r="D102" s="3" t="s">
        <v>220</v>
      </c>
      <c r="E102" s="249">
        <v>41774</v>
      </c>
      <c r="F102" s="279">
        <f t="shared" si="1"/>
        <v>9.3835616438356162</v>
      </c>
      <c r="G102" s="3" t="s">
        <v>293</v>
      </c>
      <c r="J102" s="65"/>
    </row>
    <row r="103" spans="1:10">
      <c r="A103" s="3" t="s">
        <v>307</v>
      </c>
      <c r="B103" s="3" t="s">
        <v>193</v>
      </c>
      <c r="C103" s="248">
        <v>5400</v>
      </c>
      <c r="D103" s="3" t="s">
        <v>308</v>
      </c>
      <c r="E103" s="249">
        <v>39681</v>
      </c>
      <c r="F103" s="279">
        <f t="shared" si="1"/>
        <v>15.117808219178082</v>
      </c>
      <c r="G103" s="3" t="s">
        <v>151</v>
      </c>
      <c r="J103" s="65"/>
    </row>
    <row r="104" spans="1:10">
      <c r="A104" s="3" t="s">
        <v>309</v>
      </c>
      <c r="B104" s="3" t="s">
        <v>193</v>
      </c>
      <c r="C104" s="248">
        <v>5400</v>
      </c>
      <c r="D104" s="3" t="s">
        <v>308</v>
      </c>
      <c r="E104" s="249">
        <v>39724</v>
      </c>
      <c r="F104" s="279">
        <f t="shared" si="1"/>
        <v>15</v>
      </c>
      <c r="G104" s="3" t="s">
        <v>151</v>
      </c>
      <c r="J104" s="65"/>
    </row>
    <row r="105" spans="1:10">
      <c r="A105" s="3" t="s">
        <v>310</v>
      </c>
      <c r="B105" s="3" t="s">
        <v>239</v>
      </c>
      <c r="C105" s="248">
        <v>8000</v>
      </c>
      <c r="D105" s="3" t="s">
        <v>194</v>
      </c>
      <c r="E105" s="249">
        <v>42472</v>
      </c>
      <c r="F105" s="279">
        <f t="shared" si="1"/>
        <v>7.4712328767123291</v>
      </c>
      <c r="G105" s="3" t="s">
        <v>293</v>
      </c>
      <c r="J105" s="65"/>
    </row>
    <row r="106" spans="1:10">
      <c r="A106" s="3" t="s">
        <v>311</v>
      </c>
      <c r="B106" s="3" t="s">
        <v>239</v>
      </c>
      <c r="C106" s="248">
        <v>8000</v>
      </c>
      <c r="D106" s="3" t="s">
        <v>194</v>
      </c>
      <c r="E106" s="249">
        <v>42551</v>
      </c>
      <c r="F106" s="279">
        <f t="shared" si="1"/>
        <v>7.2547945205479456</v>
      </c>
      <c r="G106" s="3" t="s">
        <v>293</v>
      </c>
      <c r="J106" s="65"/>
    </row>
    <row r="107" spans="1:10">
      <c r="A107" s="3" t="s">
        <v>312</v>
      </c>
      <c r="B107" s="3" t="s">
        <v>262</v>
      </c>
      <c r="C107" s="248">
        <v>7200</v>
      </c>
      <c r="D107" s="3" t="s">
        <v>216</v>
      </c>
      <c r="E107" s="249">
        <v>36245</v>
      </c>
      <c r="F107" s="279">
        <f t="shared" si="1"/>
        <v>24.531506849315068</v>
      </c>
      <c r="G107" s="3" t="s">
        <v>293</v>
      </c>
      <c r="J107" s="65"/>
    </row>
    <row r="108" spans="1:10">
      <c r="A108" s="3" t="s">
        <v>313</v>
      </c>
      <c r="B108" s="3" t="s">
        <v>193</v>
      </c>
      <c r="C108" s="248">
        <v>6400</v>
      </c>
      <c r="D108" s="3" t="s">
        <v>299</v>
      </c>
      <c r="E108" s="249">
        <v>39972</v>
      </c>
      <c r="F108" s="279">
        <f t="shared" si="1"/>
        <v>14.32054794520548</v>
      </c>
      <c r="G108" s="3" t="s">
        <v>293</v>
      </c>
      <c r="J108" s="65"/>
    </row>
    <row r="109" spans="1:10">
      <c r="A109" s="3" t="s">
        <v>314</v>
      </c>
      <c r="B109" s="3" t="s">
        <v>193</v>
      </c>
      <c r="C109" s="248">
        <v>6400</v>
      </c>
      <c r="D109" s="3" t="s">
        <v>299</v>
      </c>
      <c r="E109" s="249">
        <v>40382</v>
      </c>
      <c r="F109" s="279">
        <f t="shared" si="1"/>
        <v>13.197260273972603</v>
      </c>
      <c r="G109" s="3" t="s">
        <v>293</v>
      </c>
      <c r="J109" s="65"/>
    </row>
    <row r="110" spans="1:10">
      <c r="A110" s="3" t="s">
        <v>315</v>
      </c>
      <c r="B110" s="3" t="s">
        <v>193</v>
      </c>
      <c r="C110" s="248">
        <v>6600</v>
      </c>
      <c r="D110" s="3" t="s">
        <v>220</v>
      </c>
      <c r="E110" s="249">
        <v>39406</v>
      </c>
      <c r="F110" s="279">
        <f t="shared" si="1"/>
        <v>15.871232876712329</v>
      </c>
      <c r="G110" s="3" t="s">
        <v>293</v>
      </c>
      <c r="J110" s="65"/>
    </row>
    <row r="111" spans="1:10">
      <c r="A111" s="3" t="s">
        <v>316</v>
      </c>
      <c r="B111" s="3" t="s">
        <v>193</v>
      </c>
      <c r="C111" s="248">
        <v>6500</v>
      </c>
      <c r="D111" s="3" t="s">
        <v>317</v>
      </c>
      <c r="E111" s="249">
        <v>39070</v>
      </c>
      <c r="F111" s="279">
        <f t="shared" si="1"/>
        <v>16.791780821917808</v>
      </c>
      <c r="G111" s="3" t="s">
        <v>293</v>
      </c>
      <c r="J111" s="65"/>
    </row>
    <row r="112" spans="1:10">
      <c r="A112" s="3" t="s">
        <v>318</v>
      </c>
      <c r="B112" s="3" t="s">
        <v>193</v>
      </c>
      <c r="C112" s="248">
        <v>6500</v>
      </c>
      <c r="D112" s="3" t="s">
        <v>317</v>
      </c>
      <c r="E112" s="249">
        <v>39177</v>
      </c>
      <c r="F112" s="279">
        <f t="shared" si="1"/>
        <v>16.4986301369863</v>
      </c>
      <c r="G112" s="3" t="s">
        <v>293</v>
      </c>
      <c r="J112" s="65"/>
    </row>
    <row r="113" spans="1:10">
      <c r="A113" s="3" t="s">
        <v>319</v>
      </c>
      <c r="B113" s="3" t="s">
        <v>193</v>
      </c>
      <c r="C113" s="248">
        <v>6400</v>
      </c>
      <c r="D113" s="3" t="s">
        <v>320</v>
      </c>
      <c r="E113" s="249">
        <v>38435</v>
      </c>
      <c r="F113" s="279">
        <f t="shared" si="1"/>
        <v>18.531506849315068</v>
      </c>
      <c r="G113" s="3" t="s">
        <v>293</v>
      </c>
      <c r="J113" s="65"/>
    </row>
    <row r="114" spans="1:10">
      <c r="A114" s="3" t="s">
        <v>321</v>
      </c>
      <c r="B114" s="3" t="s">
        <v>230</v>
      </c>
      <c r="C114" s="248">
        <v>900</v>
      </c>
      <c r="D114" s="3" t="s">
        <v>322</v>
      </c>
      <c r="E114" s="249">
        <v>35082</v>
      </c>
      <c r="F114" s="279">
        <f t="shared" si="1"/>
        <v>27.717808219178082</v>
      </c>
      <c r="G114" s="3" t="s">
        <v>293</v>
      </c>
      <c r="J114" s="65"/>
    </row>
    <row r="115" spans="1:10">
      <c r="A115" s="3" t="s">
        <v>323</v>
      </c>
      <c r="B115" s="3" t="s">
        <v>193</v>
      </c>
      <c r="C115" s="248">
        <v>6500</v>
      </c>
      <c r="D115" s="3" t="s">
        <v>317</v>
      </c>
      <c r="E115" s="249">
        <v>38930</v>
      </c>
      <c r="F115" s="279">
        <f t="shared" si="1"/>
        <v>17.175342465753424</v>
      </c>
      <c r="G115" s="3" t="s">
        <v>293</v>
      </c>
      <c r="J115" s="65"/>
    </row>
    <row r="116" spans="1:10">
      <c r="A116" s="3" t="s">
        <v>324</v>
      </c>
      <c r="B116" s="3" t="s">
        <v>193</v>
      </c>
      <c r="C116" s="251">
        <v>6400</v>
      </c>
      <c r="D116" s="23" t="s">
        <v>320</v>
      </c>
      <c r="E116" s="249">
        <v>39160</v>
      </c>
      <c r="F116" s="279">
        <f t="shared" si="1"/>
        <v>16.545205479452054</v>
      </c>
      <c r="G116" s="3" t="s">
        <v>293</v>
      </c>
      <c r="J116" s="65"/>
    </row>
    <row r="117" spans="1:10">
      <c r="A117" s="3" t="s">
        <v>325</v>
      </c>
      <c r="B117" s="3" t="s">
        <v>193</v>
      </c>
      <c r="C117" s="251">
        <v>6400</v>
      </c>
      <c r="D117" s="23" t="s">
        <v>320</v>
      </c>
      <c r="E117" s="249">
        <v>39848</v>
      </c>
      <c r="F117" s="279">
        <f t="shared" si="1"/>
        <v>14.66027397260274</v>
      </c>
      <c r="G117" s="3" t="s">
        <v>293</v>
      </c>
      <c r="J117" s="65"/>
    </row>
    <row r="118" spans="1:10">
      <c r="A118" s="3" t="s">
        <v>326</v>
      </c>
      <c r="B118" s="3" t="s">
        <v>193</v>
      </c>
      <c r="C118" s="251">
        <v>6500</v>
      </c>
      <c r="D118" s="23" t="s">
        <v>308</v>
      </c>
      <c r="E118" s="249">
        <v>36291</v>
      </c>
      <c r="F118" s="279">
        <f t="shared" si="1"/>
        <v>24.405479452054795</v>
      </c>
      <c r="G118" s="3" t="s">
        <v>293</v>
      </c>
      <c r="J118" s="65"/>
    </row>
    <row r="119" spans="1:10">
      <c r="A119" s="3" t="s">
        <v>327</v>
      </c>
      <c r="B119" s="3" t="s">
        <v>193</v>
      </c>
      <c r="C119" s="251">
        <v>6700</v>
      </c>
      <c r="D119" s="23" t="s">
        <v>328</v>
      </c>
      <c r="E119" s="249">
        <v>39932</v>
      </c>
      <c r="F119" s="279">
        <f t="shared" si="1"/>
        <v>14.43013698630137</v>
      </c>
      <c r="G119" s="3" t="s">
        <v>293</v>
      </c>
      <c r="J119" s="65"/>
    </row>
    <row r="120" spans="1:10">
      <c r="A120" s="3" t="s">
        <v>329</v>
      </c>
      <c r="B120" s="3" t="s">
        <v>193</v>
      </c>
      <c r="C120" s="248">
        <v>5200</v>
      </c>
      <c r="D120" s="3" t="s">
        <v>330</v>
      </c>
      <c r="E120" s="249">
        <v>36217</v>
      </c>
      <c r="F120" s="279">
        <f t="shared" si="1"/>
        <v>24.608219178082191</v>
      </c>
      <c r="G120" s="3" t="s">
        <v>293</v>
      </c>
      <c r="J120" s="65"/>
    </row>
    <row r="121" spans="1:10">
      <c r="A121" s="3" t="s">
        <v>331</v>
      </c>
      <c r="B121" s="3" t="s">
        <v>193</v>
      </c>
      <c r="C121" s="248">
        <v>4400</v>
      </c>
      <c r="D121" s="3" t="s">
        <v>299</v>
      </c>
      <c r="E121" s="249">
        <v>39102</v>
      </c>
      <c r="F121" s="279">
        <f t="shared" si="1"/>
        <v>16.704109589041096</v>
      </c>
      <c r="G121" s="3" t="s">
        <v>293</v>
      </c>
      <c r="J121" s="65"/>
    </row>
    <row r="122" spans="1:10">
      <c r="A122" s="3" t="s">
        <v>332</v>
      </c>
      <c r="B122" s="3" t="s">
        <v>193</v>
      </c>
      <c r="C122" s="248">
        <v>4900</v>
      </c>
      <c r="D122" s="3" t="s">
        <v>333</v>
      </c>
      <c r="E122" s="249">
        <v>40284</v>
      </c>
      <c r="F122" s="279">
        <f t="shared" si="1"/>
        <v>13.465753424657533</v>
      </c>
      <c r="G122" s="3" t="s">
        <v>293</v>
      </c>
      <c r="J122" s="65"/>
    </row>
    <row r="123" spans="1:10">
      <c r="A123" s="280" t="s">
        <v>334</v>
      </c>
      <c r="B123" s="283" t="s">
        <v>193</v>
      </c>
      <c r="C123" s="284">
        <v>6400</v>
      </c>
      <c r="D123" s="283" t="s">
        <v>330</v>
      </c>
      <c r="E123" s="285">
        <v>38733</v>
      </c>
      <c r="F123" s="279">
        <f t="shared" si="1"/>
        <v>17.715068493150685</v>
      </c>
      <c r="G123" s="283" t="s">
        <v>293</v>
      </c>
      <c r="H123" s="286"/>
      <c r="J123" s="98"/>
    </row>
    <row r="124" spans="1:10">
      <c r="A124" s="3" t="s">
        <v>335</v>
      </c>
      <c r="B124" s="3" t="s">
        <v>193</v>
      </c>
      <c r="C124" s="248">
        <v>6500</v>
      </c>
      <c r="D124" s="3" t="s">
        <v>194</v>
      </c>
      <c r="E124" s="249">
        <v>39489</v>
      </c>
      <c r="F124" s="279">
        <f t="shared" si="1"/>
        <v>15.643835616438356</v>
      </c>
      <c r="G124" s="3" t="s">
        <v>336</v>
      </c>
      <c r="J124" s="65"/>
    </row>
    <row r="125" spans="1:10">
      <c r="A125" s="3" t="s">
        <v>337</v>
      </c>
      <c r="B125" s="3" t="s">
        <v>193</v>
      </c>
      <c r="C125" s="248">
        <v>6500</v>
      </c>
      <c r="D125" s="3" t="s">
        <v>194</v>
      </c>
      <c r="E125" s="249">
        <v>39566</v>
      </c>
      <c r="F125" s="279">
        <f t="shared" si="1"/>
        <v>15.432876712328767</v>
      </c>
      <c r="G125" s="3" t="s">
        <v>336</v>
      </c>
      <c r="J125" s="65"/>
    </row>
    <row r="126" spans="1:10">
      <c r="A126" s="3" t="s">
        <v>338</v>
      </c>
      <c r="B126" s="3" t="s">
        <v>193</v>
      </c>
      <c r="C126" s="248">
        <v>6500</v>
      </c>
      <c r="D126" s="3" t="s">
        <v>317</v>
      </c>
      <c r="E126" s="249">
        <v>38272</v>
      </c>
      <c r="F126" s="279">
        <f t="shared" si="1"/>
        <v>18.978082191780821</v>
      </c>
      <c r="G126" s="3" t="s">
        <v>336</v>
      </c>
      <c r="J126" s="65"/>
    </row>
    <row r="127" spans="1:10">
      <c r="A127" s="3" t="s">
        <v>339</v>
      </c>
      <c r="B127" s="3" t="s">
        <v>193</v>
      </c>
      <c r="C127" s="248">
        <v>6500</v>
      </c>
      <c r="D127" s="3" t="s">
        <v>317</v>
      </c>
      <c r="E127" s="249">
        <v>38384</v>
      </c>
      <c r="F127" s="279">
        <f t="shared" si="1"/>
        <v>18.671232876712327</v>
      </c>
      <c r="G127" s="3" t="s">
        <v>336</v>
      </c>
      <c r="J127" s="65"/>
    </row>
    <row r="128" spans="1:10">
      <c r="A128" s="283" t="s">
        <v>340</v>
      </c>
      <c r="B128" s="283" t="s">
        <v>193</v>
      </c>
      <c r="C128" s="284">
        <v>6500</v>
      </c>
      <c r="D128" s="283" t="s">
        <v>317</v>
      </c>
      <c r="E128" s="285">
        <v>38435</v>
      </c>
      <c r="F128" s="279">
        <f t="shared" si="1"/>
        <v>18.531506849315068</v>
      </c>
      <c r="G128" s="283" t="s">
        <v>336</v>
      </c>
      <c r="J128" s="278"/>
    </row>
    <row r="129" spans="1:10">
      <c r="A129" s="283" t="s">
        <v>341</v>
      </c>
      <c r="B129" s="283" t="s">
        <v>193</v>
      </c>
      <c r="C129" s="284">
        <v>6500</v>
      </c>
      <c r="D129" s="283" t="s">
        <v>317</v>
      </c>
      <c r="E129" s="285">
        <v>38510</v>
      </c>
      <c r="F129" s="279">
        <f t="shared" si="1"/>
        <v>18.326027397260273</v>
      </c>
      <c r="G129" s="283" t="s">
        <v>336</v>
      </c>
      <c r="J129" s="278"/>
    </row>
    <row r="130" spans="1:10">
      <c r="A130" s="283" t="s">
        <v>342</v>
      </c>
      <c r="B130" s="283" t="s">
        <v>193</v>
      </c>
      <c r="C130" s="284">
        <v>4900</v>
      </c>
      <c r="D130" s="283" t="s">
        <v>343</v>
      </c>
      <c r="E130" s="285">
        <v>41054</v>
      </c>
      <c r="F130" s="279">
        <f t="shared" si="1"/>
        <v>11.356164383561644</v>
      </c>
      <c r="G130" s="283" t="s">
        <v>293</v>
      </c>
      <c r="H130" t="s">
        <v>344</v>
      </c>
      <c r="J130" s="278"/>
    </row>
    <row r="131" spans="1:10">
      <c r="A131" s="283" t="s">
        <v>345</v>
      </c>
      <c r="B131" s="283" t="s">
        <v>193</v>
      </c>
      <c r="C131" s="284">
        <v>4900</v>
      </c>
      <c r="D131" s="283" t="s">
        <v>343</v>
      </c>
      <c r="E131" s="285">
        <v>40099</v>
      </c>
      <c r="F131" s="279">
        <f t="shared" si="1"/>
        <v>13.972602739726028</v>
      </c>
      <c r="G131" s="283" t="s">
        <v>293</v>
      </c>
      <c r="H131" t="s">
        <v>344</v>
      </c>
      <c r="J131" s="278"/>
    </row>
    <row r="132" spans="1:10">
      <c r="A132" s="283" t="s">
        <v>346</v>
      </c>
      <c r="B132" s="283" t="s">
        <v>193</v>
      </c>
      <c r="C132" s="284">
        <v>4900</v>
      </c>
      <c r="D132" s="283" t="s">
        <v>343</v>
      </c>
      <c r="E132" s="285">
        <v>40469</v>
      </c>
      <c r="F132" s="279">
        <f t="shared" si="1"/>
        <v>12.95890410958904</v>
      </c>
      <c r="G132" s="283" t="s">
        <v>293</v>
      </c>
      <c r="H132" t="s">
        <v>344</v>
      </c>
      <c r="J132" s="278"/>
    </row>
    <row r="133" spans="1:10">
      <c r="A133" s="3"/>
      <c r="B133" s="3"/>
      <c r="C133" s="248"/>
      <c r="D133" s="3"/>
      <c r="E133" s="249"/>
      <c r="F133" s="275"/>
      <c r="G133" s="3"/>
    </row>
    <row r="134" spans="1:10">
      <c r="A134" s="3"/>
      <c r="B134" s="3"/>
      <c r="C134" s="248"/>
      <c r="D134" s="3"/>
      <c r="E134" s="249"/>
      <c r="F134" s="275"/>
      <c r="G134" s="3"/>
    </row>
    <row r="135" spans="1:10">
      <c r="A135" s="24" t="s">
        <v>347</v>
      </c>
      <c r="B135" s="23">
        <f>SUBTOTAL(3,A7:A132)</f>
        <v>126</v>
      </c>
      <c r="C135" s="248"/>
      <c r="D135" s="3"/>
      <c r="E135" s="249"/>
      <c r="F135" s="252"/>
      <c r="G135" s="3"/>
    </row>
    <row r="136" spans="1:10">
      <c r="A136" s="24" t="s">
        <v>348</v>
      </c>
      <c r="B136" s="25">
        <v>45199</v>
      </c>
    </row>
    <row r="138" spans="1:10">
      <c r="A138" s="24"/>
      <c r="B138" s="256"/>
    </row>
    <row r="139" spans="1:10">
      <c r="A139" s="24"/>
      <c r="B139" s="2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7261D-1B31-4B1B-AF1D-04C26F2502F4}">
  <dimension ref="A2:P24"/>
  <sheetViews>
    <sheetView showGridLines="0" zoomScaleNormal="100" workbookViewId="0">
      <selection activeCell="G40" sqref="G40"/>
    </sheetView>
  </sheetViews>
  <sheetFormatPr defaultRowHeight="15"/>
  <cols>
    <col min="1" max="1" width="64.140625" customWidth="1"/>
    <col min="2" max="2" width="9.7109375" bestFit="1" customWidth="1"/>
    <col min="7" max="8" width="11.140625" customWidth="1"/>
    <col min="9" max="9" width="31.7109375" customWidth="1"/>
    <col min="10" max="10" width="10.7109375" bestFit="1" customWidth="1"/>
    <col min="11" max="11" width="12.140625" customWidth="1"/>
  </cols>
  <sheetData>
    <row r="2" spans="1:16" ht="39" customHeight="1"/>
    <row r="3" spans="1:16" ht="25.5" customHeight="1">
      <c r="A3" s="168" t="s">
        <v>349</v>
      </c>
    </row>
    <row r="5" spans="1:16" ht="15.75" thickBot="1">
      <c r="A5" s="232" t="s">
        <v>1</v>
      </c>
      <c r="B5" s="233">
        <v>2023</v>
      </c>
      <c r="C5" s="233">
        <v>2024</v>
      </c>
      <c r="D5" s="233">
        <v>2025</v>
      </c>
      <c r="E5" s="233">
        <v>2026</v>
      </c>
      <c r="F5" s="233">
        <v>2027</v>
      </c>
      <c r="G5" s="237">
        <v>2028</v>
      </c>
      <c r="H5" s="237" t="s">
        <v>350</v>
      </c>
      <c r="J5" s="14"/>
      <c r="K5" s="15"/>
      <c r="M5" s="15"/>
      <c r="N5" s="15"/>
      <c r="O5" s="16"/>
    </row>
    <row r="6" spans="1:16">
      <c r="J6" s="15"/>
      <c r="K6" s="15"/>
      <c r="M6" s="15"/>
      <c r="N6" s="15"/>
      <c r="O6" s="15"/>
    </row>
    <row r="7" spans="1:16">
      <c r="A7" s="179" t="s">
        <v>351</v>
      </c>
      <c r="B7" s="287">
        <v>0</v>
      </c>
      <c r="C7" s="287">
        <v>0</v>
      </c>
      <c r="D7" s="287">
        <v>0</v>
      </c>
      <c r="E7" s="287">
        <v>0</v>
      </c>
      <c r="F7" s="287">
        <v>0</v>
      </c>
      <c r="G7" s="287">
        <v>443</v>
      </c>
      <c r="H7" s="288">
        <v>0</v>
      </c>
      <c r="J7" s="17"/>
      <c r="K7" s="17"/>
      <c r="L7" s="18"/>
      <c r="M7" s="17"/>
      <c r="N7" s="17"/>
      <c r="O7" s="17"/>
      <c r="P7" s="18"/>
    </row>
    <row r="8" spans="1:16">
      <c r="A8" s="179" t="s">
        <v>352</v>
      </c>
      <c r="B8" s="287">
        <v>0</v>
      </c>
      <c r="C8" s="287">
        <v>138</v>
      </c>
      <c r="D8" s="287">
        <v>0</v>
      </c>
      <c r="E8" s="287">
        <v>188</v>
      </c>
      <c r="F8" s="287">
        <v>117</v>
      </c>
      <c r="G8" s="287">
        <v>94</v>
      </c>
      <c r="H8" s="288">
        <v>0</v>
      </c>
      <c r="J8" s="17"/>
      <c r="K8" s="17"/>
      <c r="L8" s="18"/>
      <c r="M8" s="17"/>
      <c r="N8" s="17"/>
      <c r="O8" s="17"/>
      <c r="P8" s="18"/>
    </row>
    <row r="9" spans="1:16">
      <c r="A9" s="179" t="s">
        <v>353</v>
      </c>
      <c r="B9" s="289">
        <v>11</v>
      </c>
      <c r="C9" s="289">
        <v>68</v>
      </c>
      <c r="D9" s="289">
        <v>211</v>
      </c>
      <c r="E9" s="289">
        <v>136</v>
      </c>
      <c r="F9" s="289">
        <v>100</v>
      </c>
      <c r="G9" s="289">
        <v>58</v>
      </c>
      <c r="H9" s="290">
        <v>144</v>
      </c>
      <c r="J9" s="17"/>
      <c r="K9" s="17"/>
      <c r="L9" s="18"/>
      <c r="M9" s="17"/>
      <c r="N9" s="17"/>
      <c r="O9" s="17"/>
      <c r="P9" s="18"/>
    </row>
    <row r="10" spans="1:16">
      <c r="A10" s="179" t="s">
        <v>354</v>
      </c>
      <c r="B10" s="290">
        <v>133</v>
      </c>
      <c r="C10" s="290">
        <v>476</v>
      </c>
      <c r="D10" s="290">
        <v>396</v>
      </c>
      <c r="E10" s="290">
        <v>316</v>
      </c>
      <c r="F10" s="290">
        <v>231</v>
      </c>
      <c r="G10" s="290">
        <v>143</v>
      </c>
      <c r="H10" s="290">
        <v>363</v>
      </c>
      <c r="J10" s="17"/>
      <c r="K10" s="17"/>
      <c r="L10" s="18"/>
      <c r="M10" s="17"/>
      <c r="N10" s="17"/>
      <c r="O10" s="17"/>
      <c r="P10" s="18"/>
    </row>
    <row r="11" spans="1:16">
      <c r="A11" s="180" t="s">
        <v>355</v>
      </c>
      <c r="B11" s="220">
        <f>+SUM(B7:B10)</f>
        <v>144</v>
      </c>
      <c r="C11" s="220">
        <f t="shared" ref="C11:H11" si="0">+SUM(C7:C10)</f>
        <v>682</v>
      </c>
      <c r="D11" s="220">
        <f t="shared" si="0"/>
        <v>607</v>
      </c>
      <c r="E11" s="220">
        <f t="shared" si="0"/>
        <v>640</v>
      </c>
      <c r="F11" s="220">
        <f t="shared" si="0"/>
        <v>448</v>
      </c>
      <c r="G11" s="220">
        <f t="shared" si="0"/>
        <v>738</v>
      </c>
      <c r="H11" s="220">
        <f t="shared" si="0"/>
        <v>507</v>
      </c>
      <c r="I11" s="19"/>
      <c r="J11" s="20"/>
      <c r="K11" s="20"/>
      <c r="M11" s="20"/>
      <c r="N11" s="20"/>
      <c r="O11" s="20"/>
    </row>
    <row r="12" spans="1:16" ht="21.95" customHeight="1">
      <c r="A12" s="160"/>
      <c r="B12" s="193"/>
      <c r="C12" s="193"/>
      <c r="D12" s="193"/>
      <c r="E12" s="193"/>
      <c r="F12" s="193"/>
      <c r="G12" s="193"/>
      <c r="H12" s="193"/>
      <c r="J12" s="17"/>
      <c r="K12" s="17"/>
      <c r="M12" s="17"/>
      <c r="N12" s="17"/>
      <c r="O12" s="17"/>
    </row>
    <row r="13" spans="1:16" ht="30">
      <c r="A13" s="3" t="s">
        <v>356</v>
      </c>
      <c r="I13" s="19"/>
      <c r="J13" s="20"/>
      <c r="K13" s="20"/>
      <c r="M13" s="20"/>
      <c r="N13" s="20"/>
      <c r="O13" s="20"/>
    </row>
    <row r="14" spans="1:16">
      <c r="J14" s="17"/>
      <c r="K14" s="17"/>
      <c r="M14" s="17"/>
      <c r="N14" s="17"/>
      <c r="O14" s="17"/>
    </row>
    <row r="15" spans="1:16">
      <c r="G15" s="21"/>
      <c r="J15" s="22"/>
      <c r="K15" s="22"/>
      <c r="M15" s="22"/>
      <c r="N15" s="22"/>
      <c r="O15" s="22"/>
    </row>
    <row r="16" spans="1:16">
      <c r="G16" s="21"/>
      <c r="J16" s="15"/>
      <c r="K16" s="15"/>
      <c r="M16" s="15"/>
      <c r="N16" s="15"/>
      <c r="O16" s="15"/>
    </row>
    <row r="17" spans="2:14">
      <c r="G17" s="21"/>
      <c r="J17" s="15"/>
      <c r="K17" s="15"/>
      <c r="L17" s="15"/>
      <c r="M17" s="15"/>
      <c r="N17" s="15"/>
    </row>
    <row r="18" spans="2:14">
      <c r="J18" s="15"/>
      <c r="K18" s="15"/>
      <c r="L18" s="15"/>
      <c r="M18" s="15"/>
      <c r="N18" s="15"/>
    </row>
    <row r="19" spans="2:14">
      <c r="B19" s="19"/>
      <c r="C19" s="19"/>
      <c r="D19" s="19"/>
      <c r="E19" s="19"/>
      <c r="F19" s="19"/>
      <c r="G19" s="19"/>
      <c r="J19" s="15"/>
      <c r="K19" s="15"/>
      <c r="L19" s="15"/>
      <c r="M19" s="15"/>
      <c r="N19" s="15"/>
    </row>
    <row r="20" spans="2:14">
      <c r="J20" s="15"/>
      <c r="K20" s="15"/>
      <c r="L20" s="15"/>
      <c r="M20" s="15"/>
      <c r="N20" s="15"/>
    </row>
    <row r="21" spans="2:14">
      <c r="E21" s="21"/>
    </row>
    <row r="22" spans="2:14">
      <c r="B22" s="21"/>
      <c r="C22" s="21"/>
      <c r="D22" s="21"/>
      <c r="E22" s="21"/>
      <c r="F22" s="21"/>
    </row>
    <row r="23" spans="2:14">
      <c r="E23" s="21"/>
    </row>
    <row r="24" spans="2:14">
      <c r="E24" s="2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5BD93-C0A9-4501-861D-57CDA5A32F77}">
  <dimension ref="A2:P19"/>
  <sheetViews>
    <sheetView showGridLines="0" zoomScaleNormal="100" workbookViewId="0">
      <selection activeCell="P19" sqref="P19"/>
    </sheetView>
  </sheetViews>
  <sheetFormatPr defaultRowHeight="21.6" customHeight="1"/>
  <cols>
    <col min="1" max="1" width="61.28515625" customWidth="1"/>
    <col min="2" max="12" width="10.5703125" customWidth="1"/>
    <col min="13" max="14" width="12" customWidth="1"/>
    <col min="15" max="15" width="12.140625" customWidth="1"/>
    <col min="16" max="16" width="9.7109375" bestFit="1" customWidth="1"/>
  </cols>
  <sheetData>
    <row r="2" spans="1:16" ht="33.950000000000003" customHeight="1"/>
    <row r="3" spans="1:16" ht="21.6" customHeight="1">
      <c r="A3" s="168" t="s">
        <v>357</v>
      </c>
      <c r="B3" s="4"/>
      <c r="C3" s="4"/>
      <c r="D3" s="4"/>
      <c r="E3" s="4"/>
      <c r="F3" s="4"/>
      <c r="G3" s="4"/>
      <c r="H3" s="4"/>
      <c r="I3" s="4"/>
      <c r="J3" s="4"/>
      <c r="K3" s="4"/>
      <c r="L3" s="4"/>
      <c r="M3" s="4"/>
      <c r="N3" s="4"/>
    </row>
    <row r="4" spans="1:16" ht="12.6" customHeight="1">
      <c r="A4" s="4"/>
      <c r="B4" s="4"/>
      <c r="C4" s="4"/>
      <c r="D4" s="4"/>
      <c r="E4" s="4"/>
      <c r="F4" s="4"/>
      <c r="G4" s="4"/>
      <c r="H4" s="4"/>
      <c r="I4" s="4"/>
      <c r="J4" s="4"/>
      <c r="K4" s="4"/>
      <c r="L4" s="4"/>
      <c r="M4" s="4"/>
      <c r="N4" s="4"/>
    </row>
    <row r="5" spans="1:16" ht="15.6" customHeight="1" thickBot="1">
      <c r="A5" s="236"/>
      <c r="B5" s="237" t="s">
        <v>2</v>
      </c>
      <c r="C5" s="237" t="s">
        <v>3</v>
      </c>
      <c r="D5" s="237" t="s">
        <v>4</v>
      </c>
      <c r="E5" s="237" t="s">
        <v>5</v>
      </c>
      <c r="F5" s="237" t="s">
        <v>6</v>
      </c>
      <c r="G5" s="237" t="s">
        <v>7</v>
      </c>
      <c r="H5" s="237" t="s">
        <v>8</v>
      </c>
      <c r="I5" s="237" t="s">
        <v>9</v>
      </c>
      <c r="J5" s="237" t="s">
        <v>10</v>
      </c>
      <c r="K5" s="244" t="s">
        <v>11</v>
      </c>
      <c r="L5" s="237" t="s">
        <v>12</v>
      </c>
      <c r="M5" s="237" t="s">
        <v>13</v>
      </c>
      <c r="N5" s="237" t="s">
        <v>14</v>
      </c>
      <c r="O5" s="237" t="s">
        <v>15</v>
      </c>
      <c r="P5" s="238" t="s">
        <v>16</v>
      </c>
    </row>
    <row r="6" spans="1:16" ht="15" customHeight="1">
      <c r="A6" s="179" t="s">
        <v>358</v>
      </c>
      <c r="B6" s="222">
        <v>964.65800000000002</v>
      </c>
      <c r="C6" s="222">
        <v>741.53599999999994</v>
      </c>
      <c r="D6" s="222">
        <v>895.13900000000001</v>
      </c>
      <c r="E6" s="222">
        <v>1042.6469999999999</v>
      </c>
      <c r="F6" s="222">
        <v>1059.482</v>
      </c>
      <c r="G6" s="222">
        <v>1177.8119999999999</v>
      </c>
      <c r="H6" s="222">
        <v>1136</v>
      </c>
      <c r="I6" s="222">
        <v>1133</v>
      </c>
      <c r="J6" s="223">
        <v>1204</v>
      </c>
      <c r="K6" s="224">
        <v>1089</v>
      </c>
      <c r="L6" s="223">
        <v>1136</v>
      </c>
      <c r="M6" s="276">
        <v>1138</v>
      </c>
      <c r="N6" s="276">
        <v>1150</v>
      </c>
      <c r="O6" s="276">
        <v>1109</v>
      </c>
      <c r="P6" s="229">
        <v>973</v>
      </c>
    </row>
    <row r="7" spans="1:16" ht="15" customHeight="1">
      <c r="A7" s="179" t="s">
        <v>359</v>
      </c>
      <c r="B7" s="222">
        <v>32.700000000000003</v>
      </c>
      <c r="C7" s="222">
        <v>34.729999999999997</v>
      </c>
      <c r="D7" s="222">
        <v>31.83</v>
      </c>
      <c r="E7" s="222">
        <v>32.75</v>
      </c>
      <c r="F7" s="222">
        <v>34.92</v>
      </c>
      <c r="G7" s="222">
        <v>32.130000000000003</v>
      </c>
      <c r="H7" s="222">
        <v>33.200000000000003</v>
      </c>
      <c r="I7" s="222">
        <v>32.299999999999997</v>
      </c>
      <c r="J7" s="223">
        <v>32.200000000000003</v>
      </c>
      <c r="K7" s="224">
        <v>30</v>
      </c>
      <c r="L7" s="223">
        <v>29.7</v>
      </c>
      <c r="M7" s="276">
        <v>30.1</v>
      </c>
      <c r="N7" s="276">
        <v>30.3</v>
      </c>
      <c r="O7" s="276">
        <v>27.3</v>
      </c>
      <c r="P7" s="229">
        <v>26.43</v>
      </c>
    </row>
    <row r="8" spans="1:16" ht="15" customHeight="1">
      <c r="A8" s="12"/>
      <c r="B8" s="221"/>
      <c r="C8" s="221"/>
      <c r="D8" s="221"/>
      <c r="E8" s="221"/>
      <c r="F8" s="221"/>
      <c r="G8" s="221"/>
      <c r="H8" s="221"/>
      <c r="I8" s="221"/>
      <c r="J8" s="4"/>
      <c r="K8" s="5"/>
      <c r="L8" s="4"/>
      <c r="M8" s="4"/>
      <c r="N8" s="4"/>
      <c r="O8" s="4"/>
      <c r="P8" s="4"/>
    </row>
    <row r="9" spans="1:16" ht="21.6" customHeight="1">
      <c r="A9" s="168" t="s">
        <v>360</v>
      </c>
      <c r="B9" s="4"/>
      <c r="C9" s="4"/>
      <c r="D9" s="4"/>
      <c r="E9" s="4"/>
      <c r="F9" s="4"/>
      <c r="G9" s="4"/>
      <c r="H9" s="4"/>
      <c r="I9" s="4"/>
      <c r="J9" s="4"/>
      <c r="K9" s="5"/>
      <c r="L9" s="4"/>
      <c r="M9" s="4"/>
      <c r="N9" s="4"/>
      <c r="O9" s="4"/>
      <c r="P9" s="4"/>
    </row>
    <row r="10" spans="1:16" ht="12" customHeight="1" thickBot="1">
      <c r="A10" s="234"/>
      <c r="B10" s="237" t="s">
        <v>2</v>
      </c>
      <c r="C10" s="237" t="s">
        <v>3</v>
      </c>
      <c r="D10" s="237" t="s">
        <v>4</v>
      </c>
      <c r="E10" s="237" t="s">
        <v>5</v>
      </c>
      <c r="F10" s="237" t="s">
        <v>6</v>
      </c>
      <c r="G10" s="237" t="s">
        <v>7</v>
      </c>
      <c r="H10" s="237" t="s">
        <v>8</v>
      </c>
      <c r="I10" s="237" t="s">
        <v>9</v>
      </c>
      <c r="J10" s="237" t="s">
        <v>10</v>
      </c>
      <c r="K10" s="244" t="s">
        <v>11</v>
      </c>
      <c r="L10" s="237" t="s">
        <v>12</v>
      </c>
      <c r="M10" s="237" t="s">
        <v>13</v>
      </c>
      <c r="N10" s="237" t="s">
        <v>14</v>
      </c>
      <c r="O10" s="237" t="s">
        <v>15</v>
      </c>
      <c r="P10" s="238" t="s">
        <v>16</v>
      </c>
    </row>
    <row r="11" spans="1:16" ht="15" customHeight="1">
      <c r="A11" s="179" t="s">
        <v>361</v>
      </c>
      <c r="B11" s="222">
        <v>19.059999999999999</v>
      </c>
      <c r="C11" s="222">
        <v>14.16</v>
      </c>
      <c r="D11" s="222">
        <v>11.18</v>
      </c>
      <c r="E11" s="222">
        <v>13.39</v>
      </c>
      <c r="F11" s="222">
        <v>16.760000000000002</v>
      </c>
      <c r="G11" s="222">
        <v>15.35</v>
      </c>
      <c r="H11" s="222">
        <v>14.61</v>
      </c>
      <c r="I11" s="222">
        <v>13.78</v>
      </c>
      <c r="J11" s="223">
        <v>16.63</v>
      </c>
      <c r="K11" s="224">
        <v>15.68</v>
      </c>
      <c r="L11" s="223">
        <v>17.54</v>
      </c>
      <c r="M11" s="223">
        <v>14.16</v>
      </c>
      <c r="N11" s="223">
        <v>15.64</v>
      </c>
      <c r="O11" s="223">
        <v>11.84</v>
      </c>
      <c r="P11" s="230">
        <v>13.96</v>
      </c>
    </row>
    <row r="12" spans="1:16" ht="15" customHeight="1">
      <c r="A12" s="179" t="s">
        <v>362</v>
      </c>
      <c r="B12" s="225">
        <v>0.71</v>
      </c>
      <c r="C12" s="225">
        <v>1.05</v>
      </c>
      <c r="D12" s="225">
        <v>1.39</v>
      </c>
      <c r="E12" s="225">
        <v>0.83</v>
      </c>
      <c r="F12" s="225">
        <v>0.26</v>
      </c>
      <c r="G12" s="225">
        <v>1.38</v>
      </c>
      <c r="H12" s="225">
        <v>0.91</v>
      </c>
      <c r="I12" s="225">
        <v>0.9</v>
      </c>
      <c r="J12" s="226">
        <v>0.2</v>
      </c>
      <c r="K12" s="227">
        <v>0.46</v>
      </c>
      <c r="L12" s="226">
        <v>0.67</v>
      </c>
      <c r="M12" s="226">
        <v>0.45</v>
      </c>
      <c r="N12" s="226">
        <v>1.39</v>
      </c>
      <c r="O12" s="226">
        <v>0</v>
      </c>
      <c r="P12" s="231">
        <v>0.67</v>
      </c>
    </row>
    <row r="13" spans="1:16" ht="15" customHeight="1">
      <c r="A13" s="228" t="s">
        <v>363</v>
      </c>
      <c r="B13" s="4"/>
      <c r="C13" s="4"/>
      <c r="D13" s="4"/>
      <c r="E13" s="4"/>
      <c r="F13" s="4"/>
      <c r="G13" s="4"/>
      <c r="H13" s="4"/>
      <c r="I13" s="4"/>
      <c r="J13" s="4"/>
      <c r="K13" s="4"/>
      <c r="L13" s="4"/>
      <c r="M13" s="4"/>
      <c r="N13" s="4"/>
    </row>
    <row r="14" spans="1:16" ht="13.5" customHeight="1">
      <c r="A14" s="4"/>
      <c r="B14" s="4"/>
      <c r="C14" s="4"/>
      <c r="D14" s="4"/>
      <c r="E14" s="4"/>
      <c r="F14" s="4"/>
      <c r="G14" s="4"/>
      <c r="H14" s="4"/>
      <c r="I14" s="4"/>
      <c r="J14" s="4"/>
      <c r="K14" s="4"/>
      <c r="L14" s="4"/>
      <c r="M14" s="4"/>
      <c r="N14" s="4"/>
    </row>
    <row r="15" spans="1:16" ht="21.6" customHeight="1">
      <c r="A15" s="242"/>
      <c r="B15" s="243"/>
      <c r="C15" s="243"/>
      <c r="D15" s="243"/>
      <c r="E15" s="243"/>
      <c r="F15" s="243"/>
      <c r="G15" s="243"/>
      <c r="H15" s="243"/>
      <c r="I15" s="243"/>
      <c r="J15" s="4"/>
      <c r="K15" s="4"/>
      <c r="L15" s="4"/>
      <c r="M15" s="4"/>
      <c r="N15" s="4"/>
    </row>
    <row r="16" spans="1:16" ht="21.6" customHeight="1">
      <c r="B16" s="10"/>
      <c r="M16" s="11"/>
      <c r="N16" s="11"/>
    </row>
    <row r="17" spans="2:2" ht="21.6" customHeight="1">
      <c r="B17" s="10"/>
    </row>
    <row r="18" spans="2:2" ht="21.6" customHeight="1">
      <c r="B18" s="10"/>
    </row>
    <row r="19" spans="2:2" ht="21.6" customHeight="1">
      <c r="B19" s="1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a5e0812e-c471-491e-b13e-64f0585156e6">
      <UserInfo>
        <DisplayName>IR &amp; reporting</DisplayName>
        <AccountId>7</AccountId>
        <AccountType/>
      </UserInfo>
      <UserInfo>
        <DisplayName>Petterøe, Anne</DisplayName>
        <AccountId>29</AccountId>
        <AccountType/>
      </UserInfo>
      <UserInfo>
        <DisplayName>Orsten, Anette</DisplayName>
        <AccountId>111</AccountId>
        <AccountType/>
      </UserInfo>
      <UserInfo>
        <DisplayName>Zilinske, Indre</DisplayName>
        <AccountId>328</AccountId>
        <AccountType/>
      </UserInfo>
    </SharedWithUsers>
    <TaxCatchAll xmlns="a5e0812e-c471-491e-b13e-64f0585156e6" xsi:nil="true"/>
    <lcf76f155ced4ddcb4097134ff3c332f xmlns="8821260f-e923-4bf6-acb6-123527d7ed9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2552DDCC75F3E3439ED0F84AA64948F2" ma:contentTypeVersion="17" ma:contentTypeDescription="Opprett et nytt dokument." ma:contentTypeScope="" ma:versionID="eafdb784923a5763b3e9a642561937c8">
  <xsd:schema xmlns:xsd="http://www.w3.org/2001/XMLSchema" xmlns:xs="http://www.w3.org/2001/XMLSchema" xmlns:p="http://schemas.microsoft.com/office/2006/metadata/properties" xmlns:ns1="http://schemas.microsoft.com/sharepoint/v3" xmlns:ns2="8821260f-e923-4bf6-acb6-123527d7ed92" xmlns:ns3="a5e0812e-c471-491e-b13e-64f0585156e6" targetNamespace="http://schemas.microsoft.com/office/2006/metadata/properties" ma:root="true" ma:fieldsID="78c19294dd52a7722c036aff6ac4df1f" ns1:_="" ns2:_="" ns3:_="">
    <xsd:import namespace="http://schemas.microsoft.com/sharepoint/v3"/>
    <xsd:import namespace="8821260f-e923-4bf6-acb6-123527d7ed92"/>
    <xsd:import namespace="a5e0812e-c471-491e-b13e-64f0585156e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ObjectDetectorVersion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Egenskaper for samordnet samsvarspolicy" ma:hidden="true" ma:internalName="_ip_UnifiedCompliancePolicyProperties">
      <xsd:simpleType>
        <xsd:restriction base="dms:Note"/>
      </xsd:simpleType>
    </xsd:element>
    <xsd:element name="_ip_UnifiedCompliancePolicyUIAction" ma:index="13" nillable="true" ma:displayName="UI-handling for samordnet samsvarspolicy"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21260f-e923-4bf6-acb6-123527d7ed9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lcf76f155ced4ddcb4097134ff3c332f" ma:index="22" nillable="true" ma:taxonomy="true" ma:internalName="lcf76f155ced4ddcb4097134ff3c332f" ma:taxonomyFieldName="MediaServiceImageTags" ma:displayName="Bildemerkelapper" ma:readOnly="false" ma:fieldId="{5cf76f15-5ced-4ddc-b409-7134ff3c332f}" ma:taxonomyMulti="true" ma:sspId="10faa6d7-ed7a-49c8-87cc-b9cf8329a980"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0812e-c471-491e-b13e-64f0585156e6"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element name="TaxCatchAll" ma:index="23" nillable="true" ma:displayName="Taxonomy Catch All Column" ma:hidden="true" ma:list="{cb7c8421-bf16-4b69-9b9f-28dcb7f2a577}" ma:internalName="TaxCatchAll" ma:showField="CatchAllData" ma:web="a5e0812e-c471-491e-b13e-64f0585156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74F419-AF42-49A2-89E6-818FBE950BFC}">
  <ds:schemaRefs>
    <ds:schemaRef ds:uri="http://schemas.microsoft.com/sharepoint/v3/contenttype/forms"/>
  </ds:schemaRefs>
</ds:datastoreItem>
</file>

<file path=customXml/itemProps2.xml><?xml version="1.0" encoding="utf-8"?>
<ds:datastoreItem xmlns:ds="http://schemas.openxmlformats.org/officeDocument/2006/customXml" ds:itemID="{B74E4AE3-7743-4CE6-8DE8-A3846CF6810C}">
  <ds:schemaRefs>
    <ds:schemaRef ds:uri="8821260f-e923-4bf6-acb6-123527d7ed92"/>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a5e0812e-c471-491e-b13e-64f0585156e6"/>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9F0CBA52-5458-42DB-B342-56603067F5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Consolidated financials</vt:lpstr>
      <vt:lpstr>Shipping Services</vt:lpstr>
      <vt:lpstr>Logistics Services</vt:lpstr>
      <vt:lpstr>Government Services</vt:lpstr>
      <vt:lpstr>Holding segment and elim</vt:lpstr>
      <vt:lpstr>Fleet list</vt:lpstr>
      <vt:lpstr>Debt maturity profile</vt:lpstr>
      <vt:lpstr>ESG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Zilinske, Indre</dc:creator>
  <cp:keywords/>
  <dc:description/>
  <cp:lastModifiedBy>Alhayek, Mohammed (EXTERNAL)</cp:lastModifiedBy>
  <cp:revision/>
  <dcterms:created xsi:type="dcterms:W3CDTF">2022-10-25T11:24:48Z</dcterms:created>
  <dcterms:modified xsi:type="dcterms:W3CDTF">2023-10-31T14:44:46Z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0x0101002552DDCC75F3E3439ED0F84AA64948F2</vt:lpwstr>
  </property>
  <property fmtid="{D5CDD505-2E9C-101B-9397-08002B2CF9AE}" pid="3" name="MSIP_Label_de2c2724-4fcb-41c4-becb-805cb6c9019c_Enabled">
    <vt:lpwstr>true</vt:lpwstr>
  </property>
  <property fmtid="{D5CDD505-2E9C-101B-9397-08002B2CF9AE}" pid="4" name="MSIP_Label_de2c2724-4fcb-41c4-becb-805cb6c9019c_SetDate">
    <vt:lpwstr>2023-04-27T13:08:55Z</vt:lpwstr>
  </property>
  <property fmtid="{D5CDD505-2E9C-101B-9397-08002B2CF9AE}" pid="5" name="MSIP_Label_de2c2724-4fcb-41c4-becb-805cb6c9019c_Method">
    <vt:lpwstr>Standard</vt:lpwstr>
  </property>
  <property fmtid="{D5CDD505-2E9C-101B-9397-08002B2CF9AE}" pid="6" name="MSIP_Label_de2c2724-4fcb-41c4-becb-805cb6c9019c_Name">
    <vt:lpwstr>de2c2724-4fcb-41c4-becb-805cb6c9019c</vt:lpwstr>
  </property>
  <property fmtid="{D5CDD505-2E9C-101B-9397-08002B2CF9AE}" pid="7" name="MSIP_Label_de2c2724-4fcb-41c4-becb-805cb6c9019c_SiteId">
    <vt:lpwstr>cdffb2cf-9686-4fe1-ae64-24e2074f2a7e</vt:lpwstr>
  </property>
  <property fmtid="{D5CDD505-2E9C-101B-9397-08002B2CF9AE}" pid="8" name="MSIP_Label_de2c2724-4fcb-41c4-becb-805cb6c9019c_ActionId">
    <vt:lpwstr>329845bf-9df3-4464-bb27-f222353ca193</vt:lpwstr>
  </property>
  <property fmtid="{D5CDD505-2E9C-101B-9397-08002B2CF9AE}" pid="9" name="MSIP_Label_de2c2724-4fcb-41c4-becb-805cb6c9019c_ContentBits">
    <vt:lpwstr>0</vt:lpwstr>
  </property>
  <property fmtid="{D5CDD505-2E9C-101B-9397-08002B2CF9AE}" pid="10" name="MediaServiceImageTags">
    <vt:lpwstr/>
  </property>
</Properties>
</file>