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U LIEU E\Tai Lieu Hoc Tap\Chuyên Ngành\CAO HOC\FATIGUE\"/>
    </mc:Choice>
  </mc:AlternateContent>
  <xr:revisionPtr revIDLastSave="0" documentId="13_ncr:1_{257DBD51-6FFF-4CBE-B476-073394357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1" r:id="rId1"/>
    <sheet name="FU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F18" i="2" s="1"/>
  <c r="E17" i="2"/>
  <c r="F17" i="2" s="1"/>
  <c r="E16" i="2"/>
  <c r="F16" i="2" s="1"/>
  <c r="E15" i="2"/>
  <c r="F15" i="2" s="1"/>
  <c r="E14" i="2"/>
  <c r="F14" i="2" s="1"/>
  <c r="E9" i="2"/>
  <c r="F9" i="2" s="1"/>
  <c r="E8" i="2"/>
  <c r="F8" i="2" s="1"/>
  <c r="F5" i="2"/>
  <c r="F6" i="2"/>
  <c r="F7" i="2"/>
  <c r="E7" i="2"/>
  <c r="E6" i="2"/>
  <c r="E5" i="2"/>
  <c r="C9" i="1"/>
  <c r="C8" i="1"/>
  <c r="C7" i="1"/>
  <c r="C6" i="1"/>
</calcChain>
</file>

<file path=xl/sharedStrings.xml><?xml version="1.0" encoding="utf-8"?>
<sst xmlns="http://schemas.openxmlformats.org/spreadsheetml/2006/main" count="41" uniqueCount="29">
  <si>
    <t>r</t>
  </si>
  <si>
    <t>D</t>
  </si>
  <si>
    <t>t</t>
  </si>
  <si>
    <t>F</t>
  </si>
  <si>
    <t>σ nom</t>
  </si>
  <si>
    <t>mm</t>
  </si>
  <si>
    <t>N</t>
  </si>
  <si>
    <t>N/mm2</t>
  </si>
  <si>
    <t>Kt</t>
  </si>
  <si>
    <t>σ max</t>
  </si>
  <si>
    <t>p</t>
  </si>
  <si>
    <t>Bán kính</t>
  </si>
  <si>
    <t>Chiều rộng</t>
  </si>
  <si>
    <t>Chiều dày</t>
  </si>
  <si>
    <t>Lực</t>
  </si>
  <si>
    <t>Ứng suất</t>
  </si>
  <si>
    <t>Hệ số tập trung ứng suất</t>
  </si>
  <si>
    <t>Ứng suất lớn nhất</t>
  </si>
  <si>
    <t>Áp lực</t>
  </si>
  <si>
    <t>Size</t>
  </si>
  <si>
    <t>Ứng suất max</t>
  </si>
  <si>
    <t>Trường hợp</t>
  </si>
  <si>
    <t>Hệ số tập trung ứng suất (Kt) - FEA</t>
  </si>
  <si>
    <t>Sai lệch hệ số (%)</t>
  </si>
  <si>
    <t>Thời gian (s)</t>
  </si>
  <si>
    <t>10 (Hole 2mm)</t>
  </si>
  <si>
    <t>5 (Hole 1mm)</t>
  </si>
  <si>
    <t>FULL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</si>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</sst>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2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workbookViewId="0">
      <selection activeCell="I22" sqref="I22"/>
    </sheetView>
  </sheetViews>
  <sheetFormatPr defaultRowHeight="15" x14ac:dyDescent="0.25"/>
  <cols>
    <col min="1" max="1" width="29.28515625" customWidth="1"/>
  </cols>
  <sheetData>
    <row r="2" spans="1:5" x14ac:dyDescent="0.25">
      <c r="A2" t="s">
        <v>11</v>
      </c>
      <c r="B2" t="s">
        <v>0</v>
      </c>
      <c r="C2">
        <v>50</v>
      </c>
      <c r="E2" t="s">
        <v>5</v>
      </c>
    </row>
    <row r="3" spans="1:5" x14ac:dyDescent="0.25">
      <c r="A3" t="s">
        <v>12</v>
      </c>
      <c r="B3" t="s">
        <v>1</v>
      </c>
      <c r="C3">
        <v>200</v>
      </c>
      <c r="E3" t="s">
        <v>5</v>
      </c>
    </row>
    <row r="4" spans="1:5" x14ac:dyDescent="0.25">
      <c r="A4" t="s">
        <v>13</v>
      </c>
      <c r="B4" t="s">
        <v>2</v>
      </c>
      <c r="C4">
        <v>5</v>
      </c>
      <c r="E4" t="s">
        <v>5</v>
      </c>
    </row>
    <row r="5" spans="1:5" x14ac:dyDescent="0.25">
      <c r="A5" t="s">
        <v>14</v>
      </c>
      <c r="B5" t="s">
        <v>3</v>
      </c>
      <c r="C5">
        <v>10000</v>
      </c>
      <c r="E5" t="s">
        <v>6</v>
      </c>
    </row>
    <row r="6" spans="1:5" x14ac:dyDescent="0.25">
      <c r="A6" t="s">
        <v>15</v>
      </c>
      <c r="B6" s="1" t="s">
        <v>4</v>
      </c>
      <c r="C6">
        <f>C5/((C3-2*C2)*C4)</f>
        <v>20</v>
      </c>
      <c r="E6" t="s">
        <v>7</v>
      </c>
    </row>
    <row r="7" spans="1:5" x14ac:dyDescent="0.25">
      <c r="A7" t="s">
        <v>16</v>
      </c>
      <c r="B7" s="1" t="s">
        <v>8</v>
      </c>
      <c r="C7">
        <f>3-3.13*(2*C2/C3)+3.66*(2*C2/C3)^2-1.53*(2*C2/C3)^3</f>
        <v>2.1587499999999999</v>
      </c>
    </row>
    <row r="8" spans="1:5" x14ac:dyDescent="0.25">
      <c r="A8" t="s">
        <v>17</v>
      </c>
      <c r="B8" s="1" t="s">
        <v>9</v>
      </c>
      <c r="C8">
        <f>C7*C6</f>
        <v>43.174999999999997</v>
      </c>
      <c r="E8" t="s">
        <v>7</v>
      </c>
    </row>
    <row r="9" spans="1:5" x14ac:dyDescent="0.25">
      <c r="A9" t="s">
        <v>18</v>
      </c>
      <c r="B9" s="1" t="s">
        <v>10</v>
      </c>
      <c r="C9">
        <f>C5/(C3*C4)</f>
        <v>10</v>
      </c>
      <c r="E9" t="s">
        <v>7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717-1E6C-49F3-8A02-2C9FBAB7B046}">
  <dimension ref="A3:G18"/>
  <sheetViews>
    <sheetView showGridLines="0" zoomScale="145" zoomScaleNormal="145" workbookViewId="0">
      <selection activeCell="E22" sqref="E22"/>
    </sheetView>
  </sheetViews>
  <sheetFormatPr defaultRowHeight="15" x14ac:dyDescent="0.25"/>
  <cols>
    <col min="1" max="1" width="9.140625" style="2"/>
    <col min="2" max="2" width="12" style="2" bestFit="1" customWidth="1"/>
    <col min="3" max="3" width="21.7109375" style="2" bestFit="1" customWidth="1"/>
    <col min="4" max="4" width="14" style="2" bestFit="1" customWidth="1"/>
    <col min="5" max="5" width="35.5703125" style="2" bestFit="1" customWidth="1"/>
    <col min="6" max="6" width="18.140625" style="2" bestFit="1" customWidth="1"/>
    <col min="7" max="7" width="12.7109375" style="2" bestFit="1" customWidth="1"/>
    <col min="8" max="16384" width="9.140625" style="2"/>
  </cols>
  <sheetData>
    <row r="3" spans="1:7" x14ac:dyDescent="0.25">
      <c r="A3" s="2" t="s">
        <v>27</v>
      </c>
    </row>
    <row r="4" spans="1:7" x14ac:dyDescent="0.25">
      <c r="B4" s="7" t="s">
        <v>21</v>
      </c>
      <c r="C4" s="7" t="s">
        <v>19</v>
      </c>
      <c r="D4" s="7" t="s">
        <v>20</v>
      </c>
      <c r="E4" s="7" t="s">
        <v>22</v>
      </c>
      <c r="F4" s="7" t="s">
        <v>23</v>
      </c>
      <c r="G4" s="7" t="s">
        <v>24</v>
      </c>
    </row>
    <row r="5" spans="1:7" x14ac:dyDescent="0.25">
      <c r="B5" s="3">
        <v>1</v>
      </c>
      <c r="C5" s="3">
        <v>10</v>
      </c>
      <c r="D5" s="3">
        <v>41.320999999999998</v>
      </c>
      <c r="E5" s="4">
        <f>D5/General!$C$6</f>
        <v>2.0660499999999997</v>
      </c>
      <c r="F5" s="5">
        <f>ABS(General!$C$7-FULL!E5)/General!$C$7*100</f>
        <v>4.294151708164458</v>
      </c>
      <c r="G5" s="3">
        <v>4.45</v>
      </c>
    </row>
    <row r="6" spans="1:7" x14ac:dyDescent="0.25">
      <c r="B6" s="3">
        <v>2</v>
      </c>
      <c r="C6" s="3">
        <v>5</v>
      </c>
      <c r="D6" s="3">
        <v>42.783000000000001</v>
      </c>
      <c r="E6" s="4">
        <f>D6/General!$C$6</f>
        <v>2.1391499999999999</v>
      </c>
      <c r="F6" s="5">
        <f>ABS(General!$C$7-FULL!E6)/General!$C$7*100</f>
        <v>0.90793283149971338</v>
      </c>
      <c r="G6" s="3">
        <v>5</v>
      </c>
    </row>
    <row r="7" spans="1:7" x14ac:dyDescent="0.25">
      <c r="B7" s="3">
        <v>3</v>
      </c>
      <c r="C7" s="3">
        <v>1</v>
      </c>
      <c r="D7" s="3">
        <v>43.5</v>
      </c>
      <c r="E7" s="4">
        <f>D7/General!$C$6</f>
        <v>2.1749999999999998</v>
      </c>
      <c r="F7" s="5">
        <f>ABS(General!$C$7-FULL!E7)/General!$C$7*100</f>
        <v>0.75275043427909094</v>
      </c>
      <c r="G7" s="3">
        <v>41</v>
      </c>
    </row>
    <row r="8" spans="1:7" x14ac:dyDescent="0.25">
      <c r="B8" s="3">
        <v>4</v>
      </c>
      <c r="C8" s="3" t="s">
        <v>25</v>
      </c>
      <c r="D8" s="3">
        <v>43.42</v>
      </c>
      <c r="E8" s="4">
        <f>D8/General!$C$6</f>
        <v>2.1710000000000003</v>
      </c>
      <c r="F8" s="6">
        <f>ABS(General!$C$7-FULL!E8)/General!$C$7*100</f>
        <v>0.56745801968733378</v>
      </c>
      <c r="G8" s="3">
        <v>4.53</v>
      </c>
    </row>
    <row r="9" spans="1:7" x14ac:dyDescent="0.25">
      <c r="B9" s="3">
        <v>5</v>
      </c>
      <c r="C9" s="3" t="s">
        <v>26</v>
      </c>
      <c r="D9" s="3">
        <v>43.500999999999998</v>
      </c>
      <c r="E9" s="4">
        <f>D9/General!$C$6</f>
        <v>2.1750499999999997</v>
      </c>
      <c r="F9" s="5">
        <f>ABS(General!$C$7-FULL!E9)/General!$C$7*100</f>
        <v>0.75506658946148286</v>
      </c>
      <c r="G9" s="3">
        <v>6.85</v>
      </c>
    </row>
    <row r="12" spans="1:7" x14ac:dyDescent="0.25">
      <c r="A12" s="2" t="s">
        <v>28</v>
      </c>
    </row>
    <row r="13" spans="1:7" x14ac:dyDescent="0.25">
      <c r="B13" s="7" t="s">
        <v>21</v>
      </c>
      <c r="C13" s="7" t="s">
        <v>19</v>
      </c>
      <c r="D13" s="7" t="s">
        <v>20</v>
      </c>
      <c r="E13" s="7" t="s">
        <v>22</v>
      </c>
      <c r="F13" s="7" t="s">
        <v>23</v>
      </c>
      <c r="G13" s="7" t="s">
        <v>24</v>
      </c>
    </row>
    <row r="14" spans="1:7" x14ac:dyDescent="0.25">
      <c r="B14" s="3">
        <v>1</v>
      </c>
      <c r="C14" s="3">
        <v>10</v>
      </c>
      <c r="D14" s="3">
        <v>40.81</v>
      </c>
      <c r="E14" s="4">
        <f>D14/General!$C$6</f>
        <v>2.0405000000000002</v>
      </c>
      <c r="F14" s="5">
        <f>ABS(General!$C$7-FULL!E14)/General!$C$7*100</f>
        <v>5.4777070063694149</v>
      </c>
      <c r="G14" s="3">
        <v>4</v>
      </c>
    </row>
    <row r="15" spans="1:7" x14ac:dyDescent="0.25">
      <c r="B15" s="3">
        <v>2</v>
      </c>
      <c r="C15" s="3">
        <v>5</v>
      </c>
      <c r="D15" s="3">
        <v>42.524000000000001</v>
      </c>
      <c r="E15" s="4">
        <f>D15/General!$C$6</f>
        <v>2.1261999999999999</v>
      </c>
      <c r="F15" s="5">
        <f>ABS(General!$C$7-FULL!E15)/General!$C$7*100</f>
        <v>1.5078170237405941</v>
      </c>
      <c r="G15" s="3">
        <v>4.4000000000000004</v>
      </c>
    </row>
    <row r="16" spans="1:7" x14ac:dyDescent="0.25">
      <c r="B16" s="3">
        <v>3</v>
      </c>
      <c r="C16" s="3">
        <v>1</v>
      </c>
      <c r="D16" s="3">
        <v>43.38</v>
      </c>
      <c r="E16" s="4">
        <f>D16/General!$C$6</f>
        <v>2.169</v>
      </c>
      <c r="F16" s="5">
        <f>ABS(General!$C$7-FULL!E16)/General!$C$7*100</f>
        <v>0.4748118123914345</v>
      </c>
      <c r="G16" s="3">
        <v>7</v>
      </c>
    </row>
    <row r="17" spans="2:7" x14ac:dyDescent="0.25">
      <c r="B17" s="3">
        <v>4</v>
      </c>
      <c r="C17" s="3" t="s">
        <v>25</v>
      </c>
      <c r="D17" s="3">
        <v>43.164999999999999</v>
      </c>
      <c r="E17" s="8">
        <f>D17/General!$C$6</f>
        <v>2.1582499999999998</v>
      </c>
      <c r="F17" s="6">
        <f>ABS(General!$C$7-FULL!E17)/General!$C$7*100</f>
        <v>2.3161551823979942E-2</v>
      </c>
      <c r="G17" s="3">
        <v>4.45</v>
      </c>
    </row>
    <row r="18" spans="2:7" x14ac:dyDescent="0.25">
      <c r="B18" s="3">
        <v>5</v>
      </c>
      <c r="C18" s="3" t="s">
        <v>26</v>
      </c>
      <c r="D18" s="3">
        <v>43.347999999999999</v>
      </c>
      <c r="E18" s="4">
        <f>D18/General!$C$6</f>
        <v>2.1673999999999998</v>
      </c>
      <c r="F18" s="5">
        <f>ABS(General!$C$7-FULL!E18)/General!$C$7*100</f>
        <v>0.40069484655471099</v>
      </c>
      <c r="G18" s="3">
        <v>5.44</v>
      </c>
    </row>
  </sheetData>
  <phoneticPr fontId="2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2023-04-15T05:46:30Z</dcterms:modified>
</cp:coreProperties>
</file>