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fofsh\OneDrive\Documents\R Projects\test\"/>
    </mc:Choice>
  </mc:AlternateContent>
  <xr:revisionPtr revIDLastSave="0" documentId="13_ncr:1_{F5569A19-48C1-4061-927F-8ECECFDCE6B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" i="1" l="1"/>
  <c r="J16" i="1"/>
  <c r="I16" i="1"/>
  <c r="H16" i="1"/>
  <c r="L16" i="1" s="1"/>
  <c r="E16" i="1"/>
  <c r="K16" i="1" s="1"/>
  <c r="D16" i="1"/>
  <c r="M15" i="1"/>
  <c r="J15" i="1"/>
  <c r="I15" i="1"/>
  <c r="H15" i="1"/>
  <c r="L15" i="1" s="1"/>
  <c r="E15" i="1"/>
  <c r="K15" i="1" s="1"/>
  <c r="D15" i="1"/>
  <c r="M14" i="1"/>
  <c r="J14" i="1"/>
  <c r="I14" i="1"/>
  <c r="H14" i="1"/>
  <c r="L14" i="1" s="1"/>
  <c r="E14" i="1"/>
  <c r="K14" i="1" s="1"/>
  <c r="D14" i="1"/>
  <c r="M13" i="1"/>
  <c r="J13" i="1"/>
  <c r="I13" i="1"/>
  <c r="H13" i="1"/>
  <c r="L13" i="1" s="1"/>
  <c r="E13" i="1"/>
  <c r="K13" i="1" s="1"/>
  <c r="D13" i="1"/>
  <c r="M12" i="1"/>
  <c r="J12" i="1"/>
  <c r="I12" i="1"/>
  <c r="H12" i="1"/>
  <c r="L12" i="1" s="1"/>
  <c r="E12" i="1"/>
  <c r="K12" i="1" s="1"/>
  <c r="D12" i="1"/>
  <c r="M11" i="1"/>
  <c r="J11" i="1"/>
  <c r="I11" i="1"/>
  <c r="H11" i="1"/>
  <c r="L11" i="1" s="1"/>
  <c r="E11" i="1"/>
  <c r="K11" i="1" s="1"/>
  <c r="D11" i="1"/>
  <c r="M10" i="1"/>
  <c r="J10" i="1"/>
  <c r="I10" i="1"/>
  <c r="H10" i="1"/>
  <c r="L10" i="1" s="1"/>
  <c r="E10" i="1"/>
  <c r="K10" i="1" s="1"/>
  <c r="D10" i="1"/>
  <c r="M9" i="1"/>
  <c r="J9" i="1"/>
  <c r="I9" i="1"/>
  <c r="H9" i="1"/>
  <c r="L9" i="1" s="1"/>
  <c r="E9" i="1"/>
  <c r="K9" i="1" s="1"/>
  <c r="D9" i="1"/>
  <c r="M8" i="1"/>
  <c r="J8" i="1"/>
  <c r="I8" i="1"/>
  <c r="H8" i="1"/>
  <c r="L8" i="1" s="1"/>
  <c r="E8" i="1"/>
  <c r="K8" i="1" s="1"/>
  <c r="D8" i="1"/>
  <c r="M7" i="1"/>
  <c r="J7" i="1"/>
  <c r="I7" i="1"/>
  <c r="H7" i="1"/>
  <c r="L7" i="1" s="1"/>
  <c r="E7" i="1"/>
  <c r="K7" i="1" s="1"/>
  <c r="D7" i="1"/>
  <c r="M6" i="1"/>
  <c r="J6" i="1"/>
  <c r="I6" i="1"/>
  <c r="H6" i="1"/>
  <c r="L6" i="1" s="1"/>
  <c r="E6" i="1"/>
  <c r="K6" i="1" s="1"/>
  <c r="D6" i="1"/>
  <c r="M5" i="1"/>
  <c r="J5" i="1"/>
  <c r="I5" i="1"/>
  <c r="H5" i="1"/>
  <c r="L5" i="1" s="1"/>
  <c r="E5" i="1"/>
  <c r="K5" i="1" s="1"/>
  <c r="D5" i="1"/>
  <c r="M4" i="1"/>
  <c r="J4" i="1"/>
  <c r="I4" i="1"/>
  <c r="H4" i="1"/>
  <c r="L4" i="1" s="1"/>
  <c r="E4" i="1"/>
  <c r="K4" i="1" s="1"/>
  <c r="D4" i="1"/>
  <c r="M3" i="1"/>
  <c r="J3" i="1"/>
  <c r="I3" i="1"/>
  <c r="H3" i="1"/>
  <c r="L3" i="1" s="1"/>
  <c r="E3" i="1"/>
  <c r="K3" i="1" s="1"/>
  <c r="D3" i="1"/>
  <c r="M2" i="1"/>
  <c r="J2" i="1"/>
  <c r="I2" i="1"/>
  <c r="H2" i="1"/>
  <c r="L2" i="1" s="1"/>
  <c r="E2" i="1"/>
  <c r="K2" i="1" s="1"/>
  <c r="D2" i="1"/>
</calcChain>
</file>

<file path=xl/sharedStrings.xml><?xml version="1.0" encoding="utf-8"?>
<sst xmlns="http://schemas.openxmlformats.org/spreadsheetml/2006/main" count="28" uniqueCount="18">
  <si>
    <t>Treatment</t>
  </si>
  <si>
    <t>Initial Length (cm)</t>
  </si>
  <si>
    <t>Final Length (cm)</t>
  </si>
  <si>
    <t>LengthIncrement</t>
  </si>
  <si>
    <t>CF</t>
  </si>
  <si>
    <t>Initial Wt. (g)</t>
  </si>
  <si>
    <t>Final Wt (g)</t>
  </si>
  <si>
    <t>Net weight gain (g)</t>
  </si>
  <si>
    <t>ADG (Average Daily Gain)</t>
  </si>
  <si>
    <t>SGR(%)</t>
  </si>
  <si>
    <t xml:space="preserve">Condition factor </t>
  </si>
  <si>
    <t>FCR (g∕g)</t>
  </si>
  <si>
    <t>Control</t>
  </si>
  <si>
    <t>Commercial</t>
  </si>
  <si>
    <t>T1 (5%)</t>
  </si>
  <si>
    <t>T2 (10%)</t>
  </si>
  <si>
    <t>T3 (15%)</t>
  </si>
  <si>
    <t>SurvivalRate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</si>
</sst>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topLeftCell="C1" workbookViewId="0">
      <selection activeCell="M1" sqref="M1"/>
    </sheetView>
  </sheetViews>
  <sheetFormatPr defaultRowHeight="15" x14ac:dyDescent="0.25"/>
  <cols>
    <col min="1" max="1" width="11.42578125" bestFit="1" customWidth="1"/>
    <col min="2" max="2" width="18.85546875" bestFit="1" customWidth="1"/>
    <col min="3" max="3" width="18" bestFit="1" customWidth="1"/>
    <col min="4" max="4" width="17.7109375" bestFit="1" customWidth="1"/>
    <col min="5" max="5" width="11.28515625" bestFit="1" customWidth="1"/>
    <col min="6" max="6" width="13.85546875" bestFit="1" customWidth="1"/>
    <col min="7" max="7" width="12.28515625" bestFit="1" customWidth="1"/>
    <col min="8" max="8" width="19.28515625" bestFit="1" customWidth="1"/>
    <col min="9" max="9" width="27.5703125" bestFit="1" customWidth="1"/>
    <col min="10" max="10" width="13.7109375" bestFit="1" customWidth="1"/>
    <col min="11" max="11" width="17" bestFit="1" customWidth="1"/>
    <col min="12" max="12" width="13.7109375" bestFit="1" customWidth="1"/>
    <col min="13" max="13" width="12.5703125" bestFit="1" customWidth="1"/>
  </cols>
  <sheetData>
    <row r="1" spans="1:13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17</v>
      </c>
    </row>
    <row r="2" spans="1:13" ht="15.75" x14ac:dyDescent="0.25">
      <c r="A2" s="4" t="s">
        <v>12</v>
      </c>
      <c r="B2" s="4">
        <v>1.2</v>
      </c>
      <c r="C2" s="4">
        <v>3.76</v>
      </c>
      <c r="D2" s="4">
        <f t="shared" ref="D2:D16" si="0">C2-B2</f>
        <v>2.5599999999999996</v>
      </c>
      <c r="E2" s="4">
        <f>C2^3</f>
        <v>53.157375999999992</v>
      </c>
      <c r="F2" s="4">
        <v>0.03</v>
      </c>
      <c r="G2" s="4">
        <v>0.6</v>
      </c>
      <c r="H2" s="4">
        <f>G2-F2</f>
        <v>0.56999999999999995</v>
      </c>
      <c r="I2" s="4">
        <f>(G2/F2)/100</f>
        <v>0.2</v>
      </c>
      <c r="J2" s="4">
        <f>((LN(G2)-LN(F2))/100)*100</f>
        <v>2.9957322735539913</v>
      </c>
      <c r="K2" s="4">
        <f>(H2/E2)*100</f>
        <v>1.0722876915519683</v>
      </c>
      <c r="L2" s="4">
        <f>2.65/H2</f>
        <v>4.6491228070175445</v>
      </c>
      <c r="M2">
        <f>(18/35)*100</f>
        <v>51.428571428571423</v>
      </c>
    </row>
    <row r="3" spans="1:13" ht="15.75" x14ac:dyDescent="0.25">
      <c r="A3" s="4" t="s">
        <v>12</v>
      </c>
      <c r="B3" s="4">
        <v>1.22</v>
      </c>
      <c r="C3" s="4">
        <v>3.75</v>
      </c>
      <c r="D3" s="4">
        <f t="shared" si="0"/>
        <v>2.5300000000000002</v>
      </c>
      <c r="E3" s="4">
        <f t="shared" ref="E3:E16" si="1">C3^3</f>
        <v>52.734375</v>
      </c>
      <c r="F3" s="4">
        <v>0.02</v>
      </c>
      <c r="G3" s="4">
        <v>0.61</v>
      </c>
      <c r="H3" s="4">
        <f t="shared" ref="H3:H16" si="2">G3-F3</f>
        <v>0.59</v>
      </c>
      <c r="I3" s="4">
        <f t="shared" ref="I3:I16" si="3">(G3/F3)/100</f>
        <v>0.30499999999999999</v>
      </c>
      <c r="J3" s="4">
        <f t="shared" ref="J3:J16" si="4">((LN(G3)-LN(F3))/100)*100</f>
        <v>3.417726683613366</v>
      </c>
      <c r="K3" s="4">
        <f t="shared" ref="K3:K16" si="5">(H3/E3)*100</f>
        <v>1.1188148148148147</v>
      </c>
      <c r="L3" s="4">
        <f>2.65/H3</f>
        <v>4.491525423728814</v>
      </c>
      <c r="M3">
        <f>(23/35)*100</f>
        <v>65.714285714285708</v>
      </c>
    </row>
    <row r="4" spans="1:13" ht="15.75" x14ac:dyDescent="0.25">
      <c r="A4" s="4" t="s">
        <v>12</v>
      </c>
      <c r="B4" s="4">
        <v>1.21</v>
      </c>
      <c r="C4" s="4">
        <v>3.74</v>
      </c>
      <c r="D4" s="4">
        <f t="shared" si="0"/>
        <v>2.5300000000000002</v>
      </c>
      <c r="E4" s="4">
        <f t="shared" si="1"/>
        <v>52.313624000000011</v>
      </c>
      <c r="F4" s="4">
        <v>0.03</v>
      </c>
      <c r="G4" s="4">
        <v>0.62</v>
      </c>
      <c r="H4" s="4">
        <f t="shared" si="2"/>
        <v>0.59</v>
      </c>
      <c r="I4" s="4">
        <f t="shared" si="3"/>
        <v>0.20666666666666667</v>
      </c>
      <c r="J4" s="4">
        <f t="shared" si="4"/>
        <v>3.0285220963769821</v>
      </c>
      <c r="K4" s="4">
        <f t="shared" si="5"/>
        <v>1.1278132824443587</v>
      </c>
      <c r="L4" s="4">
        <f>2.65/H4</f>
        <v>4.491525423728814</v>
      </c>
      <c r="M4">
        <f>(21/35)*100</f>
        <v>60</v>
      </c>
    </row>
    <row r="5" spans="1:13" ht="15.75" x14ac:dyDescent="0.25">
      <c r="A5" s="4" t="s">
        <v>13</v>
      </c>
      <c r="B5" s="4">
        <v>1.22</v>
      </c>
      <c r="C5" s="4">
        <v>3.19</v>
      </c>
      <c r="D5" s="4">
        <f t="shared" si="0"/>
        <v>1.97</v>
      </c>
      <c r="E5" s="4">
        <f t="shared" si="1"/>
        <v>32.461759000000001</v>
      </c>
      <c r="F5" s="4">
        <v>0.03</v>
      </c>
      <c r="G5" s="4">
        <v>0.56999999999999995</v>
      </c>
      <c r="H5" s="4">
        <f t="shared" si="2"/>
        <v>0.53999999999999992</v>
      </c>
      <c r="I5" s="4">
        <f t="shared" si="3"/>
        <v>0.19</v>
      </c>
      <c r="J5" s="4">
        <f t="shared" si="4"/>
        <v>2.9444389791664403</v>
      </c>
      <c r="K5" s="4">
        <f t="shared" si="5"/>
        <v>1.6634958074822743</v>
      </c>
      <c r="L5" s="4">
        <f>2.77/H5</f>
        <v>5.1296296296296306</v>
      </c>
      <c r="M5">
        <f>(21/35)*100</f>
        <v>60</v>
      </c>
    </row>
    <row r="6" spans="1:13" ht="15.75" x14ac:dyDescent="0.25">
      <c r="A6" s="4" t="s">
        <v>13</v>
      </c>
      <c r="B6" s="4">
        <v>1.2</v>
      </c>
      <c r="C6" s="4">
        <v>3.11</v>
      </c>
      <c r="D6" s="4">
        <f t="shared" si="0"/>
        <v>1.91</v>
      </c>
      <c r="E6" s="4">
        <f t="shared" si="1"/>
        <v>30.080230999999994</v>
      </c>
      <c r="F6" s="4">
        <v>0.03</v>
      </c>
      <c r="G6" s="4">
        <v>0.6</v>
      </c>
      <c r="H6" s="4">
        <f t="shared" si="2"/>
        <v>0.56999999999999995</v>
      </c>
      <c r="I6" s="4">
        <f t="shared" si="3"/>
        <v>0.2</v>
      </c>
      <c r="J6" s="4">
        <f t="shared" si="4"/>
        <v>2.9957322735539913</v>
      </c>
      <c r="K6" s="4">
        <f t="shared" si="5"/>
        <v>1.8949322563380582</v>
      </c>
      <c r="L6" s="4">
        <f>2.77/H6</f>
        <v>4.859649122807018</v>
      </c>
      <c r="M6">
        <f>(15/35)*100</f>
        <v>42.857142857142854</v>
      </c>
    </row>
    <row r="7" spans="1:13" ht="15.75" x14ac:dyDescent="0.25">
      <c r="A7" s="4" t="s">
        <v>13</v>
      </c>
      <c r="B7" s="4">
        <v>1.21</v>
      </c>
      <c r="C7" s="4">
        <v>3.15</v>
      </c>
      <c r="D7" s="4">
        <f t="shared" si="0"/>
        <v>1.94</v>
      </c>
      <c r="E7" s="4">
        <f t="shared" si="1"/>
        <v>31.255874999999996</v>
      </c>
      <c r="F7" s="4">
        <v>0.02</v>
      </c>
      <c r="G7" s="4">
        <v>0.54</v>
      </c>
      <c r="H7" s="4">
        <f t="shared" si="2"/>
        <v>0.52</v>
      </c>
      <c r="I7" s="4">
        <f t="shared" si="3"/>
        <v>0.27</v>
      </c>
      <c r="J7" s="4">
        <f t="shared" si="4"/>
        <v>3.2958368660043291</v>
      </c>
      <c r="K7" s="4">
        <f t="shared" si="5"/>
        <v>1.6636872268013616</v>
      </c>
      <c r="L7" s="4">
        <f>2.77/H7</f>
        <v>5.3269230769230766</v>
      </c>
      <c r="M7">
        <f>(18/35)*100</f>
        <v>51.428571428571423</v>
      </c>
    </row>
    <row r="8" spans="1:13" ht="15.75" x14ac:dyDescent="0.25">
      <c r="A8" s="4" t="s">
        <v>14</v>
      </c>
      <c r="B8" s="4">
        <v>1.22</v>
      </c>
      <c r="C8" s="4">
        <v>3.86</v>
      </c>
      <c r="D8" s="4">
        <f t="shared" si="0"/>
        <v>2.6399999999999997</v>
      </c>
      <c r="E8" s="4">
        <f t="shared" si="1"/>
        <v>57.512455999999993</v>
      </c>
      <c r="F8" s="4">
        <v>0.02</v>
      </c>
      <c r="G8" s="4">
        <v>0.68</v>
      </c>
      <c r="H8" s="4">
        <f t="shared" si="2"/>
        <v>0.66</v>
      </c>
      <c r="I8" s="4">
        <f t="shared" si="3"/>
        <v>0.34</v>
      </c>
      <c r="J8" s="4">
        <f t="shared" si="4"/>
        <v>3.5263605246161616</v>
      </c>
      <c r="K8" s="4">
        <f t="shared" si="5"/>
        <v>1.1475774917350081</v>
      </c>
      <c r="L8" s="4">
        <f>2.2/H8</f>
        <v>3.3333333333333335</v>
      </c>
      <c r="M8">
        <f>(27/35)*100</f>
        <v>77.142857142857153</v>
      </c>
    </row>
    <row r="9" spans="1:13" ht="15.75" x14ac:dyDescent="0.25">
      <c r="A9" s="4" t="s">
        <v>14</v>
      </c>
      <c r="B9" s="4">
        <v>1.21</v>
      </c>
      <c r="C9" s="4">
        <v>3.86</v>
      </c>
      <c r="D9" s="4">
        <f t="shared" si="0"/>
        <v>2.65</v>
      </c>
      <c r="E9" s="4">
        <f t="shared" si="1"/>
        <v>57.512455999999993</v>
      </c>
      <c r="F9" s="4">
        <v>0.03</v>
      </c>
      <c r="G9" s="4">
        <v>0.69</v>
      </c>
      <c r="H9" s="4">
        <f t="shared" si="2"/>
        <v>0.65999999999999992</v>
      </c>
      <c r="I9" s="4">
        <f t="shared" si="3"/>
        <v>0.23</v>
      </c>
      <c r="J9" s="4">
        <f t="shared" si="4"/>
        <v>3.1354942159291492</v>
      </c>
      <c r="K9" s="4">
        <f t="shared" si="5"/>
        <v>1.1475774917350077</v>
      </c>
      <c r="L9" s="4">
        <f>2.2/H9</f>
        <v>3.3333333333333339</v>
      </c>
      <c r="M9">
        <f>(23/35)*100</f>
        <v>65.714285714285708</v>
      </c>
    </row>
    <row r="10" spans="1:13" ht="15.75" x14ac:dyDescent="0.25">
      <c r="A10" s="4" t="s">
        <v>14</v>
      </c>
      <c r="B10" s="4">
        <v>1.2</v>
      </c>
      <c r="C10" s="4">
        <v>3.87</v>
      </c>
      <c r="D10" s="4">
        <f t="shared" si="0"/>
        <v>2.67</v>
      </c>
      <c r="E10" s="4">
        <f t="shared" si="1"/>
        <v>57.960603000000006</v>
      </c>
      <c r="F10" s="4">
        <v>0.03</v>
      </c>
      <c r="G10" s="4">
        <v>0.67</v>
      </c>
      <c r="H10" s="4">
        <f t="shared" si="2"/>
        <v>0.64</v>
      </c>
      <c r="I10" s="4">
        <f t="shared" si="3"/>
        <v>0.22333333333333336</v>
      </c>
      <c r="J10" s="4">
        <f t="shared" si="4"/>
        <v>3.1060803307228566</v>
      </c>
      <c r="K10" s="4">
        <f t="shared" si="5"/>
        <v>1.1041983120845031</v>
      </c>
      <c r="L10" s="4">
        <f>2.2/H10</f>
        <v>3.4375</v>
      </c>
      <c r="M10">
        <f>(28/35)*100</f>
        <v>80</v>
      </c>
    </row>
    <row r="11" spans="1:13" ht="15.75" x14ac:dyDescent="0.25">
      <c r="A11" s="4" t="s">
        <v>15</v>
      </c>
      <c r="B11" s="4">
        <v>1.21</v>
      </c>
      <c r="C11" s="4">
        <v>4.5199999999999996</v>
      </c>
      <c r="D11" s="4">
        <f t="shared" si="0"/>
        <v>3.3099999999999996</v>
      </c>
      <c r="E11" s="4">
        <f t="shared" si="1"/>
        <v>92.345407999999964</v>
      </c>
      <c r="F11" s="4">
        <v>0.03</v>
      </c>
      <c r="G11" s="4">
        <v>0.87</v>
      </c>
      <c r="H11" s="4">
        <f t="shared" si="2"/>
        <v>0.84</v>
      </c>
      <c r="I11" s="4">
        <f t="shared" si="3"/>
        <v>0.28999999999999998</v>
      </c>
      <c r="J11" s="4">
        <f t="shared" si="4"/>
        <v>3.3672958299864741</v>
      </c>
      <c r="K11" s="4">
        <f t="shared" si="5"/>
        <v>0.90962833798947562</v>
      </c>
      <c r="L11" s="4">
        <f>1.74/H11</f>
        <v>2.0714285714285716</v>
      </c>
      <c r="M11">
        <f>(28/35)*100</f>
        <v>80</v>
      </c>
    </row>
    <row r="12" spans="1:13" ht="15.75" x14ac:dyDescent="0.25">
      <c r="A12" s="4" t="s">
        <v>15</v>
      </c>
      <c r="B12" s="4">
        <v>1.22</v>
      </c>
      <c r="C12" s="4">
        <v>4.51</v>
      </c>
      <c r="D12" s="4">
        <f t="shared" si="0"/>
        <v>3.29</v>
      </c>
      <c r="E12" s="4">
        <f t="shared" si="1"/>
        <v>91.733850999999987</v>
      </c>
      <c r="F12" s="4">
        <v>0.02</v>
      </c>
      <c r="G12" s="4">
        <v>0.88</v>
      </c>
      <c r="H12" s="4">
        <f t="shared" si="2"/>
        <v>0.86</v>
      </c>
      <c r="I12" s="4">
        <f t="shared" si="3"/>
        <v>0.44</v>
      </c>
      <c r="J12" s="4">
        <f t="shared" si="4"/>
        <v>3.7841896339182615</v>
      </c>
      <c r="K12" s="4">
        <f t="shared" si="5"/>
        <v>0.93749470955928804</v>
      </c>
      <c r="L12" s="4">
        <f>1.74/H12</f>
        <v>2.0232558139534884</v>
      </c>
      <c r="M12">
        <f>(30/35)*100</f>
        <v>85.714285714285708</v>
      </c>
    </row>
    <row r="13" spans="1:13" ht="15.75" x14ac:dyDescent="0.25">
      <c r="A13" s="4" t="s">
        <v>15</v>
      </c>
      <c r="B13" s="4">
        <v>1.2</v>
      </c>
      <c r="C13" s="4">
        <v>4.51</v>
      </c>
      <c r="D13" s="4">
        <f t="shared" si="0"/>
        <v>3.3099999999999996</v>
      </c>
      <c r="E13" s="4">
        <f t="shared" si="1"/>
        <v>91.733850999999987</v>
      </c>
      <c r="F13" s="4">
        <v>0.03</v>
      </c>
      <c r="G13" s="4">
        <v>0.89</v>
      </c>
      <c r="H13" s="4">
        <f t="shared" si="2"/>
        <v>0.86</v>
      </c>
      <c r="I13" s="4">
        <f t="shared" si="3"/>
        <v>0.29666666666666669</v>
      </c>
      <c r="J13" s="4">
        <f t="shared" si="4"/>
        <v>3.3900240810640305</v>
      </c>
      <c r="K13" s="4">
        <f t="shared" si="5"/>
        <v>0.93749470955928804</v>
      </c>
      <c r="L13" s="4">
        <f>1.74/H13</f>
        <v>2.0232558139534884</v>
      </c>
      <c r="M13">
        <f>(24/35)*100</f>
        <v>68.571428571428569</v>
      </c>
    </row>
    <row r="14" spans="1:13" ht="15.75" x14ac:dyDescent="0.25">
      <c r="A14" s="4" t="s">
        <v>16</v>
      </c>
      <c r="B14" s="4">
        <v>1.2</v>
      </c>
      <c r="C14" s="4">
        <v>4.47</v>
      </c>
      <c r="D14" s="4">
        <f t="shared" si="0"/>
        <v>3.2699999999999996</v>
      </c>
      <c r="E14" s="4">
        <f t="shared" si="1"/>
        <v>89.314622999999983</v>
      </c>
      <c r="F14" s="4">
        <v>0.03</v>
      </c>
      <c r="G14" s="4">
        <v>0.89</v>
      </c>
      <c r="H14" s="4">
        <f t="shared" si="2"/>
        <v>0.86</v>
      </c>
      <c r="I14" s="4">
        <f t="shared" si="3"/>
        <v>0.29666666666666669</v>
      </c>
      <c r="J14" s="4">
        <f t="shared" si="4"/>
        <v>3.3900240810640305</v>
      </c>
      <c r="K14" s="4">
        <f t="shared" si="5"/>
        <v>0.96288823835711668</v>
      </c>
      <c r="L14" s="4">
        <f>1.85/H14</f>
        <v>2.1511627906976747</v>
      </c>
      <c r="M14">
        <f>(30/35)*100</f>
        <v>85.714285714285708</v>
      </c>
    </row>
    <row r="15" spans="1:13" ht="15.75" x14ac:dyDescent="0.25">
      <c r="A15" s="4" t="s">
        <v>16</v>
      </c>
      <c r="B15" s="4">
        <v>1.22</v>
      </c>
      <c r="C15" s="4">
        <v>4.4800000000000004</v>
      </c>
      <c r="D15" s="4">
        <f t="shared" si="0"/>
        <v>3.2600000000000007</v>
      </c>
      <c r="E15" s="4">
        <f t="shared" si="1"/>
        <v>89.915392000000026</v>
      </c>
      <c r="F15" s="4">
        <v>0.03</v>
      </c>
      <c r="G15" s="4">
        <v>0.9</v>
      </c>
      <c r="H15" s="4">
        <f t="shared" si="2"/>
        <v>0.87</v>
      </c>
      <c r="I15" s="4">
        <f t="shared" si="3"/>
        <v>0.30000000000000004</v>
      </c>
      <c r="J15" s="4">
        <f t="shared" si="4"/>
        <v>3.4011973816621555</v>
      </c>
      <c r="K15" s="4">
        <f t="shared" si="5"/>
        <v>0.9675762743713554</v>
      </c>
      <c r="L15" s="4">
        <f>1.85/H15</f>
        <v>2.1264367816091956</v>
      </c>
      <c r="M15">
        <f>(27/35)*100</f>
        <v>77.142857142857153</v>
      </c>
    </row>
    <row r="16" spans="1:13" ht="15.75" x14ac:dyDescent="0.25">
      <c r="A16" s="4" t="s">
        <v>16</v>
      </c>
      <c r="B16" s="4">
        <v>1.21</v>
      </c>
      <c r="C16" s="4">
        <v>4.47</v>
      </c>
      <c r="D16" s="4">
        <f t="shared" si="0"/>
        <v>3.26</v>
      </c>
      <c r="E16" s="4">
        <f t="shared" si="1"/>
        <v>89.314622999999983</v>
      </c>
      <c r="F16" s="4">
        <v>0.02</v>
      </c>
      <c r="G16" s="4">
        <v>0.88</v>
      </c>
      <c r="H16" s="4">
        <f t="shared" si="2"/>
        <v>0.86</v>
      </c>
      <c r="I16" s="4">
        <f t="shared" si="3"/>
        <v>0.44</v>
      </c>
      <c r="J16" s="4">
        <f t="shared" si="4"/>
        <v>3.7841896339182615</v>
      </c>
      <c r="K16" s="4">
        <f t="shared" si="5"/>
        <v>0.96288823835711668</v>
      </c>
      <c r="L16" s="4">
        <f>1.85/H16</f>
        <v>2.1511627906976747</v>
      </c>
      <c r="M16">
        <f>(28/35)*100</f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Shamim</dc:creator>
  <cp:lastModifiedBy>Prince Shamim</cp:lastModifiedBy>
  <dcterms:created xsi:type="dcterms:W3CDTF">2015-06-05T18:17:20Z</dcterms:created>
  <dcterms:modified xsi:type="dcterms:W3CDTF">2024-01-03T17:29:35Z</dcterms:modified>
</cp:coreProperties>
</file>