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Desktop\Digital skills\"/>
    </mc:Choice>
  </mc:AlternateContent>
  <xr:revisionPtr revIDLastSave="0" documentId="8_{BF5F244C-9336-4F0C-90B2-3B3A428DB2A4}" xr6:coauthVersionLast="47" xr6:coauthVersionMax="47" xr10:uidLastSave="{00000000-0000-0000-0000-000000000000}"/>
  <bookViews>
    <workbookView xWindow="-110" yWindow="-110" windowWidth="19420" windowHeight="10300" firstSheet="3" activeTab="7" xr2:uid="{37FC9CE7-65FF-4208-A468-DD746ED06520}"/>
  </bookViews>
  <sheets>
    <sheet name="Dirty_Student_Performance" sheetId="1" r:id="rId1"/>
    <sheet name="WORKING SHEET" sheetId="2" r:id="rId2"/>
    <sheet name=" Cleaned data " sheetId="5" r:id="rId3"/>
    <sheet name="sp table" sheetId="15" r:id="rId4"/>
    <sheet name="Analysis Question" sheetId="4" r:id="rId5"/>
    <sheet name="Metrics" sheetId="7" r:id="rId6"/>
    <sheet name="Pivot charts" sheetId="8" r:id="rId7"/>
    <sheet name="Dashboard" sheetId="13" r:id="rId8"/>
  </sheets>
  <definedNames>
    <definedName name="_xlnm._FilterDatabase" localSheetId="2" hidden="1">' Cleaned data '!$A$1:$P$201</definedName>
    <definedName name="_xlnm._FilterDatabase" localSheetId="1" hidden="1">'WORKING SHEET'!$A$1:$S$201</definedName>
    <definedName name="Slicer_Age1">#N/A</definedName>
    <definedName name="Slicer_Gender">#N/A</definedName>
    <definedName name="Slicer_month_conversion">#N/A</definedName>
    <definedName name="Slicer_Name">#N/A</definedName>
  </definedNames>
  <calcPr calcId="181029"/>
  <pivotCaches>
    <pivotCache cacheId="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15" l="1"/>
  <c r="Q3" i="15"/>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Q112" i="15"/>
  <c r="Q113" i="15"/>
  <c r="Q114" i="15"/>
  <c r="Q115" i="15"/>
  <c r="Q116" i="15"/>
  <c r="Q117" i="15"/>
  <c r="Q118" i="15"/>
  <c r="Q119" i="15"/>
  <c r="Q120" i="15"/>
  <c r="Q121" i="15"/>
  <c r="Q122" i="15"/>
  <c r="Q123" i="15"/>
  <c r="Q124" i="15"/>
  <c r="Q125" i="15"/>
  <c r="Q126" i="15"/>
  <c r="Q127" i="15"/>
  <c r="Q128" i="15"/>
  <c r="Q129" i="15"/>
  <c r="Q130" i="15"/>
  <c r="Q131" i="15"/>
  <c r="Q132" i="15"/>
  <c r="Q133" i="15"/>
  <c r="Q134" i="15"/>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P201" i="15"/>
  <c r="O201" i="15"/>
  <c r="N201" i="15"/>
  <c r="M201" i="15"/>
  <c r="L201" i="15"/>
  <c r="K201" i="15"/>
  <c r="H201" i="15"/>
  <c r="P200" i="15"/>
  <c r="O200" i="15"/>
  <c r="N200" i="15"/>
  <c r="M200" i="15"/>
  <c r="L200" i="15"/>
  <c r="K200" i="15"/>
  <c r="H200" i="15"/>
  <c r="P199" i="15"/>
  <c r="O199" i="15"/>
  <c r="N199" i="15"/>
  <c r="M199" i="15"/>
  <c r="L199" i="15"/>
  <c r="K199" i="15"/>
  <c r="H199" i="15"/>
  <c r="P198" i="15"/>
  <c r="O198" i="15"/>
  <c r="N198" i="15"/>
  <c r="M198" i="15"/>
  <c r="L198" i="15"/>
  <c r="K198" i="15"/>
  <c r="H198" i="15"/>
  <c r="P197" i="15"/>
  <c r="O197" i="15"/>
  <c r="N197" i="15"/>
  <c r="M197" i="15"/>
  <c r="L197" i="15"/>
  <c r="K197" i="15"/>
  <c r="H197" i="15"/>
  <c r="P196" i="15"/>
  <c r="O196" i="15"/>
  <c r="N196" i="15"/>
  <c r="M196" i="15"/>
  <c r="L196" i="15"/>
  <c r="K196" i="15"/>
  <c r="H196" i="15"/>
  <c r="P195" i="15"/>
  <c r="O195" i="15"/>
  <c r="N195" i="15"/>
  <c r="M195" i="15"/>
  <c r="L195" i="15"/>
  <c r="K195" i="15"/>
  <c r="H195" i="15"/>
  <c r="P194" i="15"/>
  <c r="O194" i="15"/>
  <c r="N194" i="15"/>
  <c r="M194" i="15"/>
  <c r="L194" i="15"/>
  <c r="K194" i="15"/>
  <c r="H194" i="15"/>
  <c r="P193" i="15"/>
  <c r="O193" i="15"/>
  <c r="N193" i="15"/>
  <c r="M193" i="15"/>
  <c r="L193" i="15"/>
  <c r="K193" i="15"/>
  <c r="H193" i="15"/>
  <c r="P192" i="15"/>
  <c r="O192" i="15"/>
  <c r="N192" i="15"/>
  <c r="M192" i="15"/>
  <c r="L192" i="15"/>
  <c r="K192" i="15"/>
  <c r="H192" i="15"/>
  <c r="P191" i="15"/>
  <c r="O191" i="15"/>
  <c r="N191" i="15"/>
  <c r="M191" i="15"/>
  <c r="L191" i="15"/>
  <c r="K191" i="15"/>
  <c r="H191" i="15"/>
  <c r="P190" i="15"/>
  <c r="O190" i="15"/>
  <c r="N190" i="15"/>
  <c r="M190" i="15"/>
  <c r="L190" i="15"/>
  <c r="K190" i="15"/>
  <c r="H190" i="15"/>
  <c r="P189" i="15"/>
  <c r="O189" i="15"/>
  <c r="N189" i="15"/>
  <c r="M189" i="15"/>
  <c r="L189" i="15"/>
  <c r="K189" i="15"/>
  <c r="H189" i="15"/>
  <c r="P188" i="15"/>
  <c r="O188" i="15"/>
  <c r="N188" i="15"/>
  <c r="M188" i="15"/>
  <c r="L188" i="15"/>
  <c r="K188" i="15"/>
  <c r="H188" i="15"/>
  <c r="P187" i="15"/>
  <c r="O187" i="15"/>
  <c r="N187" i="15"/>
  <c r="M187" i="15"/>
  <c r="L187" i="15"/>
  <c r="K187" i="15"/>
  <c r="H187" i="15"/>
  <c r="P186" i="15"/>
  <c r="O186" i="15"/>
  <c r="N186" i="15"/>
  <c r="M186" i="15"/>
  <c r="L186" i="15"/>
  <c r="K186" i="15"/>
  <c r="H186" i="15"/>
  <c r="P185" i="15"/>
  <c r="O185" i="15"/>
  <c r="N185" i="15"/>
  <c r="M185" i="15"/>
  <c r="L185" i="15"/>
  <c r="K185" i="15"/>
  <c r="H185" i="15"/>
  <c r="P184" i="15"/>
  <c r="O184" i="15"/>
  <c r="N184" i="15"/>
  <c r="M184" i="15"/>
  <c r="L184" i="15"/>
  <c r="K184" i="15"/>
  <c r="H184" i="15"/>
  <c r="P183" i="15"/>
  <c r="O183" i="15"/>
  <c r="N183" i="15"/>
  <c r="M183" i="15"/>
  <c r="L183" i="15"/>
  <c r="K183" i="15"/>
  <c r="H183" i="15"/>
  <c r="P182" i="15"/>
  <c r="O182" i="15"/>
  <c r="N182" i="15"/>
  <c r="M182" i="15"/>
  <c r="L182" i="15"/>
  <c r="K182" i="15"/>
  <c r="H182" i="15"/>
  <c r="P181" i="15"/>
  <c r="O181" i="15"/>
  <c r="N181" i="15"/>
  <c r="M181" i="15"/>
  <c r="L181" i="15"/>
  <c r="K181" i="15"/>
  <c r="H181" i="15"/>
  <c r="P180" i="15"/>
  <c r="O180" i="15"/>
  <c r="N180" i="15"/>
  <c r="M180" i="15"/>
  <c r="L180" i="15"/>
  <c r="K180" i="15"/>
  <c r="H180" i="15"/>
  <c r="P179" i="15"/>
  <c r="O179" i="15"/>
  <c r="N179" i="15"/>
  <c r="M179" i="15"/>
  <c r="L179" i="15"/>
  <c r="K179" i="15"/>
  <c r="H179" i="15"/>
  <c r="P178" i="15"/>
  <c r="O178" i="15"/>
  <c r="N178" i="15"/>
  <c r="M178" i="15"/>
  <c r="L178" i="15"/>
  <c r="K178" i="15"/>
  <c r="H178" i="15"/>
  <c r="P177" i="15"/>
  <c r="O177" i="15"/>
  <c r="N177" i="15"/>
  <c r="M177" i="15"/>
  <c r="L177" i="15"/>
  <c r="K177" i="15"/>
  <c r="H177" i="15"/>
  <c r="P176" i="15"/>
  <c r="O176" i="15"/>
  <c r="N176" i="15"/>
  <c r="M176" i="15"/>
  <c r="L176" i="15"/>
  <c r="K176" i="15"/>
  <c r="H176" i="15"/>
  <c r="P175" i="15"/>
  <c r="O175" i="15"/>
  <c r="N175" i="15"/>
  <c r="M175" i="15"/>
  <c r="L175" i="15"/>
  <c r="K175" i="15"/>
  <c r="H175" i="15"/>
  <c r="P174" i="15"/>
  <c r="O174" i="15"/>
  <c r="N174" i="15"/>
  <c r="M174" i="15"/>
  <c r="L174" i="15"/>
  <c r="K174" i="15"/>
  <c r="H174" i="15"/>
  <c r="P173" i="15"/>
  <c r="O173" i="15"/>
  <c r="N173" i="15"/>
  <c r="M173" i="15"/>
  <c r="L173" i="15"/>
  <c r="K173" i="15"/>
  <c r="H173" i="15"/>
  <c r="P172" i="15"/>
  <c r="O172" i="15"/>
  <c r="N172" i="15"/>
  <c r="M172" i="15"/>
  <c r="L172" i="15"/>
  <c r="K172" i="15"/>
  <c r="H172" i="15"/>
  <c r="P171" i="15"/>
  <c r="O171" i="15"/>
  <c r="N171" i="15"/>
  <c r="M171" i="15"/>
  <c r="L171" i="15"/>
  <c r="K171" i="15"/>
  <c r="H171" i="15"/>
  <c r="P170" i="15"/>
  <c r="O170" i="15"/>
  <c r="N170" i="15"/>
  <c r="M170" i="15"/>
  <c r="L170" i="15"/>
  <c r="K170" i="15"/>
  <c r="H170" i="15"/>
  <c r="P169" i="15"/>
  <c r="O169" i="15"/>
  <c r="N169" i="15"/>
  <c r="M169" i="15"/>
  <c r="L169" i="15"/>
  <c r="K169" i="15"/>
  <c r="H169" i="15"/>
  <c r="P168" i="15"/>
  <c r="O168" i="15"/>
  <c r="N168" i="15"/>
  <c r="M168" i="15"/>
  <c r="L168" i="15"/>
  <c r="K168" i="15"/>
  <c r="H168" i="15"/>
  <c r="P167" i="15"/>
  <c r="O167" i="15"/>
  <c r="N167" i="15"/>
  <c r="M167" i="15"/>
  <c r="L167" i="15"/>
  <c r="K167" i="15"/>
  <c r="H167" i="15"/>
  <c r="P166" i="15"/>
  <c r="O166" i="15"/>
  <c r="N166" i="15"/>
  <c r="M166" i="15"/>
  <c r="L166" i="15"/>
  <c r="K166" i="15"/>
  <c r="H166" i="15"/>
  <c r="P165" i="15"/>
  <c r="O165" i="15"/>
  <c r="N165" i="15"/>
  <c r="M165" i="15"/>
  <c r="L165" i="15"/>
  <c r="K165" i="15"/>
  <c r="H165" i="15"/>
  <c r="P164" i="15"/>
  <c r="O164" i="15"/>
  <c r="N164" i="15"/>
  <c r="M164" i="15"/>
  <c r="L164" i="15"/>
  <c r="K164" i="15"/>
  <c r="H164" i="15"/>
  <c r="P163" i="15"/>
  <c r="O163" i="15"/>
  <c r="N163" i="15"/>
  <c r="M163" i="15"/>
  <c r="L163" i="15"/>
  <c r="K163" i="15"/>
  <c r="H163" i="15"/>
  <c r="P162" i="15"/>
  <c r="O162" i="15"/>
  <c r="N162" i="15"/>
  <c r="M162" i="15"/>
  <c r="L162" i="15"/>
  <c r="K162" i="15"/>
  <c r="H162" i="15"/>
  <c r="P161" i="15"/>
  <c r="O161" i="15"/>
  <c r="N161" i="15"/>
  <c r="M161" i="15"/>
  <c r="L161" i="15"/>
  <c r="K161" i="15"/>
  <c r="H161" i="15"/>
  <c r="P160" i="15"/>
  <c r="O160" i="15"/>
  <c r="N160" i="15"/>
  <c r="M160" i="15"/>
  <c r="L160" i="15"/>
  <c r="K160" i="15"/>
  <c r="H160" i="15"/>
  <c r="P159" i="15"/>
  <c r="O159" i="15"/>
  <c r="N159" i="15"/>
  <c r="M159" i="15"/>
  <c r="L159" i="15"/>
  <c r="K159" i="15"/>
  <c r="H159" i="15"/>
  <c r="P158" i="15"/>
  <c r="O158" i="15"/>
  <c r="N158" i="15"/>
  <c r="M158" i="15"/>
  <c r="L158" i="15"/>
  <c r="K158" i="15"/>
  <c r="H158" i="15"/>
  <c r="P157" i="15"/>
  <c r="O157" i="15"/>
  <c r="N157" i="15"/>
  <c r="M157" i="15"/>
  <c r="L157" i="15"/>
  <c r="K157" i="15"/>
  <c r="H157" i="15"/>
  <c r="P156" i="15"/>
  <c r="O156" i="15"/>
  <c r="N156" i="15"/>
  <c r="M156" i="15"/>
  <c r="L156" i="15"/>
  <c r="K156" i="15"/>
  <c r="H156" i="15"/>
  <c r="P155" i="15"/>
  <c r="O155" i="15"/>
  <c r="N155" i="15"/>
  <c r="M155" i="15"/>
  <c r="L155" i="15"/>
  <c r="K155" i="15"/>
  <c r="H155" i="15"/>
  <c r="P154" i="15"/>
  <c r="O154" i="15"/>
  <c r="N154" i="15"/>
  <c r="M154" i="15"/>
  <c r="L154" i="15"/>
  <c r="K154" i="15"/>
  <c r="H154" i="15"/>
  <c r="P153" i="15"/>
  <c r="O153" i="15"/>
  <c r="N153" i="15"/>
  <c r="M153" i="15"/>
  <c r="L153" i="15"/>
  <c r="K153" i="15"/>
  <c r="H153" i="15"/>
  <c r="P152" i="15"/>
  <c r="O152" i="15"/>
  <c r="N152" i="15"/>
  <c r="M152" i="15"/>
  <c r="L152" i="15"/>
  <c r="K152" i="15"/>
  <c r="H152" i="15"/>
  <c r="P151" i="15"/>
  <c r="O151" i="15"/>
  <c r="N151" i="15"/>
  <c r="M151" i="15"/>
  <c r="L151" i="15"/>
  <c r="K151" i="15"/>
  <c r="H151" i="15"/>
  <c r="P150" i="15"/>
  <c r="O150" i="15"/>
  <c r="N150" i="15"/>
  <c r="M150" i="15"/>
  <c r="L150" i="15"/>
  <c r="K150" i="15"/>
  <c r="H150" i="15"/>
  <c r="P149" i="15"/>
  <c r="O149" i="15"/>
  <c r="N149" i="15"/>
  <c r="M149" i="15"/>
  <c r="L149" i="15"/>
  <c r="K149" i="15"/>
  <c r="H149" i="15"/>
  <c r="P148" i="15"/>
  <c r="O148" i="15"/>
  <c r="N148" i="15"/>
  <c r="M148" i="15"/>
  <c r="L148" i="15"/>
  <c r="K148" i="15"/>
  <c r="H148" i="15"/>
  <c r="P147" i="15"/>
  <c r="O147" i="15"/>
  <c r="N147" i="15"/>
  <c r="M147" i="15"/>
  <c r="L147" i="15"/>
  <c r="K147" i="15"/>
  <c r="H147" i="15"/>
  <c r="P146" i="15"/>
  <c r="O146" i="15"/>
  <c r="N146" i="15"/>
  <c r="M146" i="15"/>
  <c r="L146" i="15"/>
  <c r="K146" i="15"/>
  <c r="H146" i="15"/>
  <c r="P145" i="15"/>
  <c r="O145" i="15"/>
  <c r="N145" i="15"/>
  <c r="M145" i="15"/>
  <c r="L145" i="15"/>
  <c r="K145" i="15"/>
  <c r="H145" i="15"/>
  <c r="P144" i="15"/>
  <c r="O144" i="15"/>
  <c r="N144" i="15"/>
  <c r="M144" i="15"/>
  <c r="L144" i="15"/>
  <c r="K144" i="15"/>
  <c r="H144" i="15"/>
  <c r="P143" i="15"/>
  <c r="O143" i="15"/>
  <c r="N143" i="15"/>
  <c r="M143" i="15"/>
  <c r="L143" i="15"/>
  <c r="K143" i="15"/>
  <c r="H143" i="15"/>
  <c r="P142" i="15"/>
  <c r="O142" i="15"/>
  <c r="N142" i="15"/>
  <c r="M142" i="15"/>
  <c r="L142" i="15"/>
  <c r="K142" i="15"/>
  <c r="H142" i="15"/>
  <c r="P141" i="15"/>
  <c r="O141" i="15"/>
  <c r="N141" i="15"/>
  <c r="M141" i="15"/>
  <c r="L141" i="15"/>
  <c r="K141" i="15"/>
  <c r="H141" i="15"/>
  <c r="P140" i="15"/>
  <c r="O140" i="15"/>
  <c r="N140" i="15"/>
  <c r="M140" i="15"/>
  <c r="L140" i="15"/>
  <c r="K140" i="15"/>
  <c r="H140" i="15"/>
  <c r="P139" i="15"/>
  <c r="O139" i="15"/>
  <c r="N139" i="15"/>
  <c r="M139" i="15"/>
  <c r="L139" i="15"/>
  <c r="K139" i="15"/>
  <c r="H139" i="15"/>
  <c r="P138" i="15"/>
  <c r="O138" i="15"/>
  <c r="N138" i="15"/>
  <c r="M138" i="15"/>
  <c r="L138" i="15"/>
  <c r="K138" i="15"/>
  <c r="H138" i="15"/>
  <c r="P137" i="15"/>
  <c r="O137" i="15"/>
  <c r="N137" i="15"/>
  <c r="M137" i="15"/>
  <c r="L137" i="15"/>
  <c r="K137" i="15"/>
  <c r="H137" i="15"/>
  <c r="P136" i="15"/>
  <c r="O136" i="15"/>
  <c r="N136" i="15"/>
  <c r="M136" i="15"/>
  <c r="L136" i="15"/>
  <c r="K136" i="15"/>
  <c r="H136" i="15"/>
  <c r="P135" i="15"/>
  <c r="O135" i="15"/>
  <c r="N135" i="15"/>
  <c r="M135" i="15"/>
  <c r="L135" i="15"/>
  <c r="K135" i="15"/>
  <c r="H135" i="15"/>
  <c r="P134" i="15"/>
  <c r="O134" i="15"/>
  <c r="N134" i="15"/>
  <c r="M134" i="15"/>
  <c r="L134" i="15"/>
  <c r="K134" i="15"/>
  <c r="H134" i="15"/>
  <c r="P133" i="15"/>
  <c r="O133" i="15"/>
  <c r="N133" i="15"/>
  <c r="M133" i="15"/>
  <c r="L133" i="15"/>
  <c r="K133" i="15"/>
  <c r="H133" i="15"/>
  <c r="P132" i="15"/>
  <c r="O132" i="15"/>
  <c r="N132" i="15"/>
  <c r="M132" i="15"/>
  <c r="L132" i="15"/>
  <c r="K132" i="15"/>
  <c r="H132" i="15"/>
  <c r="P131" i="15"/>
  <c r="O131" i="15"/>
  <c r="N131" i="15"/>
  <c r="M131" i="15"/>
  <c r="L131" i="15"/>
  <c r="K131" i="15"/>
  <c r="H131" i="15"/>
  <c r="P130" i="15"/>
  <c r="O130" i="15"/>
  <c r="N130" i="15"/>
  <c r="M130" i="15"/>
  <c r="L130" i="15"/>
  <c r="K130" i="15"/>
  <c r="H130" i="15"/>
  <c r="P129" i="15"/>
  <c r="O129" i="15"/>
  <c r="N129" i="15"/>
  <c r="M129" i="15"/>
  <c r="L129" i="15"/>
  <c r="K129" i="15"/>
  <c r="H129" i="15"/>
  <c r="P128" i="15"/>
  <c r="O128" i="15"/>
  <c r="N128" i="15"/>
  <c r="M128" i="15"/>
  <c r="L128" i="15"/>
  <c r="K128" i="15"/>
  <c r="H128" i="15"/>
  <c r="P127" i="15"/>
  <c r="O127" i="15"/>
  <c r="N127" i="15"/>
  <c r="M127" i="15"/>
  <c r="L127" i="15"/>
  <c r="K127" i="15"/>
  <c r="H127" i="15"/>
  <c r="P126" i="15"/>
  <c r="O126" i="15"/>
  <c r="N126" i="15"/>
  <c r="M126" i="15"/>
  <c r="L126" i="15"/>
  <c r="K126" i="15"/>
  <c r="H126" i="15"/>
  <c r="P125" i="15"/>
  <c r="O125" i="15"/>
  <c r="N125" i="15"/>
  <c r="M125" i="15"/>
  <c r="L125" i="15"/>
  <c r="K125" i="15"/>
  <c r="H125" i="15"/>
  <c r="P124" i="15"/>
  <c r="O124" i="15"/>
  <c r="N124" i="15"/>
  <c r="M124" i="15"/>
  <c r="L124" i="15"/>
  <c r="K124" i="15"/>
  <c r="H124" i="15"/>
  <c r="P123" i="15"/>
  <c r="O123" i="15"/>
  <c r="N123" i="15"/>
  <c r="M123" i="15"/>
  <c r="L123" i="15"/>
  <c r="K123" i="15"/>
  <c r="H123" i="15"/>
  <c r="P122" i="15"/>
  <c r="O122" i="15"/>
  <c r="N122" i="15"/>
  <c r="M122" i="15"/>
  <c r="L122" i="15"/>
  <c r="K122" i="15"/>
  <c r="H122" i="15"/>
  <c r="P121" i="15"/>
  <c r="O121" i="15"/>
  <c r="N121" i="15"/>
  <c r="M121" i="15"/>
  <c r="L121" i="15"/>
  <c r="K121" i="15"/>
  <c r="H121" i="15"/>
  <c r="P120" i="15"/>
  <c r="O120" i="15"/>
  <c r="N120" i="15"/>
  <c r="M120" i="15"/>
  <c r="L120" i="15"/>
  <c r="K120" i="15"/>
  <c r="H120" i="15"/>
  <c r="P119" i="15"/>
  <c r="O119" i="15"/>
  <c r="N119" i="15"/>
  <c r="M119" i="15"/>
  <c r="L119" i="15"/>
  <c r="K119" i="15"/>
  <c r="H119" i="15"/>
  <c r="P118" i="15"/>
  <c r="O118" i="15"/>
  <c r="N118" i="15"/>
  <c r="M118" i="15"/>
  <c r="L118" i="15"/>
  <c r="K118" i="15"/>
  <c r="H118" i="15"/>
  <c r="P117" i="15"/>
  <c r="O117" i="15"/>
  <c r="N117" i="15"/>
  <c r="M117" i="15"/>
  <c r="L117" i="15"/>
  <c r="K117" i="15"/>
  <c r="H117" i="15"/>
  <c r="P116" i="15"/>
  <c r="O116" i="15"/>
  <c r="N116" i="15"/>
  <c r="M116" i="15"/>
  <c r="L116" i="15"/>
  <c r="K116" i="15"/>
  <c r="H116" i="15"/>
  <c r="P115" i="15"/>
  <c r="O115" i="15"/>
  <c r="N115" i="15"/>
  <c r="M115" i="15"/>
  <c r="L115" i="15"/>
  <c r="K115" i="15"/>
  <c r="H115" i="15"/>
  <c r="P114" i="15"/>
  <c r="O114" i="15"/>
  <c r="N114" i="15"/>
  <c r="M114" i="15"/>
  <c r="L114" i="15"/>
  <c r="K114" i="15"/>
  <c r="H114" i="15"/>
  <c r="P113" i="15"/>
  <c r="O113" i="15"/>
  <c r="N113" i="15"/>
  <c r="M113" i="15"/>
  <c r="L113" i="15"/>
  <c r="K113" i="15"/>
  <c r="H113" i="15"/>
  <c r="P112" i="15"/>
  <c r="O112" i="15"/>
  <c r="N112" i="15"/>
  <c r="M112" i="15"/>
  <c r="L112" i="15"/>
  <c r="K112" i="15"/>
  <c r="H112" i="15"/>
  <c r="P111" i="15"/>
  <c r="O111" i="15"/>
  <c r="N111" i="15"/>
  <c r="M111" i="15"/>
  <c r="L111" i="15"/>
  <c r="K111" i="15"/>
  <c r="H111" i="15"/>
  <c r="P110" i="15"/>
  <c r="O110" i="15"/>
  <c r="N110" i="15"/>
  <c r="M110" i="15"/>
  <c r="L110" i="15"/>
  <c r="K110" i="15"/>
  <c r="H110" i="15"/>
  <c r="P109" i="15"/>
  <c r="O109" i="15"/>
  <c r="N109" i="15"/>
  <c r="M109" i="15"/>
  <c r="L109" i="15"/>
  <c r="K109" i="15"/>
  <c r="H109" i="15"/>
  <c r="P108" i="15"/>
  <c r="O108" i="15"/>
  <c r="N108" i="15"/>
  <c r="M108" i="15"/>
  <c r="L108" i="15"/>
  <c r="K108" i="15"/>
  <c r="H108" i="15"/>
  <c r="P107" i="15"/>
  <c r="O107" i="15"/>
  <c r="N107" i="15"/>
  <c r="M107" i="15"/>
  <c r="L107" i="15"/>
  <c r="K107" i="15"/>
  <c r="H107" i="15"/>
  <c r="P106" i="15"/>
  <c r="O106" i="15"/>
  <c r="N106" i="15"/>
  <c r="M106" i="15"/>
  <c r="L106" i="15"/>
  <c r="K106" i="15"/>
  <c r="H106" i="15"/>
  <c r="P105" i="15"/>
  <c r="O105" i="15"/>
  <c r="N105" i="15"/>
  <c r="M105" i="15"/>
  <c r="L105" i="15"/>
  <c r="K105" i="15"/>
  <c r="H105" i="15"/>
  <c r="P104" i="15"/>
  <c r="O104" i="15"/>
  <c r="N104" i="15"/>
  <c r="M104" i="15"/>
  <c r="L104" i="15"/>
  <c r="K104" i="15"/>
  <c r="H104" i="15"/>
  <c r="P103" i="15"/>
  <c r="O103" i="15"/>
  <c r="N103" i="15"/>
  <c r="M103" i="15"/>
  <c r="L103" i="15"/>
  <c r="K103" i="15"/>
  <c r="H103" i="15"/>
  <c r="P102" i="15"/>
  <c r="O102" i="15"/>
  <c r="N102" i="15"/>
  <c r="M102" i="15"/>
  <c r="L102" i="15"/>
  <c r="K102" i="15"/>
  <c r="H102" i="15"/>
  <c r="P101" i="15"/>
  <c r="O101" i="15"/>
  <c r="N101" i="15"/>
  <c r="M101" i="15"/>
  <c r="L101" i="15"/>
  <c r="K101" i="15"/>
  <c r="H101" i="15"/>
  <c r="P100" i="15"/>
  <c r="O100" i="15"/>
  <c r="N100" i="15"/>
  <c r="M100" i="15"/>
  <c r="L100" i="15"/>
  <c r="K100" i="15"/>
  <c r="H100" i="15"/>
  <c r="P99" i="15"/>
  <c r="O99" i="15"/>
  <c r="N99" i="15"/>
  <c r="M99" i="15"/>
  <c r="L99" i="15"/>
  <c r="K99" i="15"/>
  <c r="H99" i="15"/>
  <c r="P98" i="15"/>
  <c r="O98" i="15"/>
  <c r="N98" i="15"/>
  <c r="M98" i="15"/>
  <c r="L98" i="15"/>
  <c r="K98" i="15"/>
  <c r="H98" i="15"/>
  <c r="P97" i="15"/>
  <c r="O97" i="15"/>
  <c r="N97" i="15"/>
  <c r="M97" i="15"/>
  <c r="L97" i="15"/>
  <c r="K97" i="15"/>
  <c r="H97" i="15"/>
  <c r="P96" i="15"/>
  <c r="O96" i="15"/>
  <c r="N96" i="15"/>
  <c r="M96" i="15"/>
  <c r="L96" i="15"/>
  <c r="K96" i="15"/>
  <c r="H96" i="15"/>
  <c r="P95" i="15"/>
  <c r="O95" i="15"/>
  <c r="N95" i="15"/>
  <c r="M95" i="15"/>
  <c r="L95" i="15"/>
  <c r="K95" i="15"/>
  <c r="H95" i="15"/>
  <c r="P94" i="15"/>
  <c r="O94" i="15"/>
  <c r="N94" i="15"/>
  <c r="M94" i="15"/>
  <c r="L94" i="15"/>
  <c r="K94" i="15"/>
  <c r="H94" i="15"/>
  <c r="P93" i="15"/>
  <c r="O93" i="15"/>
  <c r="N93" i="15"/>
  <c r="M93" i="15"/>
  <c r="L93" i="15"/>
  <c r="K93" i="15"/>
  <c r="H93" i="15"/>
  <c r="P92" i="15"/>
  <c r="O92" i="15"/>
  <c r="N92" i="15"/>
  <c r="M92" i="15"/>
  <c r="L92" i="15"/>
  <c r="K92" i="15"/>
  <c r="H92" i="15"/>
  <c r="P91" i="15"/>
  <c r="O91" i="15"/>
  <c r="N91" i="15"/>
  <c r="M91" i="15"/>
  <c r="L91" i="15"/>
  <c r="K91" i="15"/>
  <c r="H91" i="15"/>
  <c r="P90" i="15"/>
  <c r="O90" i="15"/>
  <c r="N90" i="15"/>
  <c r="M90" i="15"/>
  <c r="L90" i="15"/>
  <c r="K90" i="15"/>
  <c r="H90" i="15"/>
  <c r="P89" i="15"/>
  <c r="O89" i="15"/>
  <c r="N89" i="15"/>
  <c r="M89" i="15"/>
  <c r="L89" i="15"/>
  <c r="K89" i="15"/>
  <c r="H89" i="15"/>
  <c r="P88" i="15"/>
  <c r="O88" i="15"/>
  <c r="N88" i="15"/>
  <c r="M88" i="15"/>
  <c r="L88" i="15"/>
  <c r="K88" i="15"/>
  <c r="H88" i="15"/>
  <c r="P87" i="15"/>
  <c r="O87" i="15"/>
  <c r="N87" i="15"/>
  <c r="M87" i="15"/>
  <c r="L87" i="15"/>
  <c r="K87" i="15"/>
  <c r="H87" i="15"/>
  <c r="P86" i="15"/>
  <c r="O86" i="15"/>
  <c r="N86" i="15"/>
  <c r="M86" i="15"/>
  <c r="L86" i="15"/>
  <c r="K86" i="15"/>
  <c r="H86" i="15"/>
  <c r="P85" i="15"/>
  <c r="O85" i="15"/>
  <c r="N85" i="15"/>
  <c r="M85" i="15"/>
  <c r="L85" i="15"/>
  <c r="K85" i="15"/>
  <c r="H85" i="15"/>
  <c r="P84" i="15"/>
  <c r="O84" i="15"/>
  <c r="N84" i="15"/>
  <c r="M84" i="15"/>
  <c r="L84" i="15"/>
  <c r="K84" i="15"/>
  <c r="H84" i="15"/>
  <c r="P83" i="15"/>
  <c r="O83" i="15"/>
  <c r="N83" i="15"/>
  <c r="M83" i="15"/>
  <c r="L83" i="15"/>
  <c r="K83" i="15"/>
  <c r="H83" i="15"/>
  <c r="P82" i="15"/>
  <c r="O82" i="15"/>
  <c r="N82" i="15"/>
  <c r="M82" i="15"/>
  <c r="L82" i="15"/>
  <c r="K82" i="15"/>
  <c r="H82" i="15"/>
  <c r="P81" i="15"/>
  <c r="O81" i="15"/>
  <c r="N81" i="15"/>
  <c r="M81" i="15"/>
  <c r="L81" i="15"/>
  <c r="K81" i="15"/>
  <c r="H81" i="15"/>
  <c r="P80" i="15"/>
  <c r="O80" i="15"/>
  <c r="N80" i="15"/>
  <c r="M80" i="15"/>
  <c r="L80" i="15"/>
  <c r="K80" i="15"/>
  <c r="H80" i="15"/>
  <c r="P79" i="15"/>
  <c r="O79" i="15"/>
  <c r="N79" i="15"/>
  <c r="M79" i="15"/>
  <c r="L79" i="15"/>
  <c r="K79" i="15"/>
  <c r="H79" i="15"/>
  <c r="P78" i="15"/>
  <c r="O78" i="15"/>
  <c r="N78" i="15"/>
  <c r="M78" i="15"/>
  <c r="L78" i="15"/>
  <c r="K78" i="15"/>
  <c r="H78" i="15"/>
  <c r="P77" i="15"/>
  <c r="O77" i="15"/>
  <c r="N77" i="15"/>
  <c r="M77" i="15"/>
  <c r="L77" i="15"/>
  <c r="K77" i="15"/>
  <c r="H77" i="15"/>
  <c r="P76" i="15"/>
  <c r="O76" i="15"/>
  <c r="N76" i="15"/>
  <c r="M76" i="15"/>
  <c r="L76" i="15"/>
  <c r="K76" i="15"/>
  <c r="H76" i="15"/>
  <c r="P75" i="15"/>
  <c r="O75" i="15"/>
  <c r="N75" i="15"/>
  <c r="M75" i="15"/>
  <c r="L75" i="15"/>
  <c r="K75" i="15"/>
  <c r="H75" i="15"/>
  <c r="P74" i="15"/>
  <c r="O74" i="15"/>
  <c r="N74" i="15"/>
  <c r="M74" i="15"/>
  <c r="L74" i="15"/>
  <c r="K74" i="15"/>
  <c r="H74" i="15"/>
  <c r="P73" i="15"/>
  <c r="O73" i="15"/>
  <c r="N73" i="15"/>
  <c r="M73" i="15"/>
  <c r="L73" i="15"/>
  <c r="K73" i="15"/>
  <c r="H73" i="15"/>
  <c r="P72" i="15"/>
  <c r="O72" i="15"/>
  <c r="N72" i="15"/>
  <c r="M72" i="15"/>
  <c r="L72" i="15"/>
  <c r="K72" i="15"/>
  <c r="H72" i="15"/>
  <c r="P71" i="15"/>
  <c r="O71" i="15"/>
  <c r="N71" i="15"/>
  <c r="M71" i="15"/>
  <c r="L71" i="15"/>
  <c r="K71" i="15"/>
  <c r="H71" i="15"/>
  <c r="P70" i="15"/>
  <c r="O70" i="15"/>
  <c r="N70" i="15"/>
  <c r="M70" i="15"/>
  <c r="L70" i="15"/>
  <c r="K70" i="15"/>
  <c r="H70" i="15"/>
  <c r="P69" i="15"/>
  <c r="O69" i="15"/>
  <c r="N69" i="15"/>
  <c r="M69" i="15"/>
  <c r="L69" i="15"/>
  <c r="K69" i="15"/>
  <c r="H69" i="15"/>
  <c r="P68" i="15"/>
  <c r="O68" i="15"/>
  <c r="N68" i="15"/>
  <c r="M68" i="15"/>
  <c r="L68" i="15"/>
  <c r="K68" i="15"/>
  <c r="H68" i="15"/>
  <c r="P67" i="15"/>
  <c r="O67" i="15"/>
  <c r="N67" i="15"/>
  <c r="M67" i="15"/>
  <c r="L67" i="15"/>
  <c r="K67" i="15"/>
  <c r="H67" i="15"/>
  <c r="P66" i="15"/>
  <c r="O66" i="15"/>
  <c r="N66" i="15"/>
  <c r="M66" i="15"/>
  <c r="L66" i="15"/>
  <c r="K66" i="15"/>
  <c r="H66" i="15"/>
  <c r="P65" i="15"/>
  <c r="O65" i="15"/>
  <c r="N65" i="15"/>
  <c r="M65" i="15"/>
  <c r="L65" i="15"/>
  <c r="K65" i="15"/>
  <c r="H65" i="15"/>
  <c r="P64" i="15"/>
  <c r="O64" i="15"/>
  <c r="N64" i="15"/>
  <c r="M64" i="15"/>
  <c r="L64" i="15"/>
  <c r="K64" i="15"/>
  <c r="H64" i="15"/>
  <c r="P63" i="15"/>
  <c r="O63" i="15"/>
  <c r="N63" i="15"/>
  <c r="M63" i="15"/>
  <c r="L63" i="15"/>
  <c r="K63" i="15"/>
  <c r="H63" i="15"/>
  <c r="P62" i="15"/>
  <c r="O62" i="15"/>
  <c r="N62" i="15"/>
  <c r="M62" i="15"/>
  <c r="L62" i="15"/>
  <c r="K62" i="15"/>
  <c r="H62" i="15"/>
  <c r="P61" i="15"/>
  <c r="O61" i="15"/>
  <c r="N61" i="15"/>
  <c r="M61" i="15"/>
  <c r="L61" i="15"/>
  <c r="K61" i="15"/>
  <c r="H61" i="15"/>
  <c r="P60" i="15"/>
  <c r="O60" i="15"/>
  <c r="N60" i="15"/>
  <c r="M60" i="15"/>
  <c r="L60" i="15"/>
  <c r="K60" i="15"/>
  <c r="H60" i="15"/>
  <c r="P59" i="15"/>
  <c r="O59" i="15"/>
  <c r="N59" i="15"/>
  <c r="M59" i="15"/>
  <c r="L59" i="15"/>
  <c r="K59" i="15"/>
  <c r="H59" i="15"/>
  <c r="P58" i="15"/>
  <c r="O58" i="15"/>
  <c r="N58" i="15"/>
  <c r="M58" i="15"/>
  <c r="L58" i="15"/>
  <c r="K58" i="15"/>
  <c r="H58" i="15"/>
  <c r="P57" i="15"/>
  <c r="O57" i="15"/>
  <c r="N57" i="15"/>
  <c r="M57" i="15"/>
  <c r="L57" i="15"/>
  <c r="K57" i="15"/>
  <c r="H57" i="15"/>
  <c r="P56" i="15"/>
  <c r="O56" i="15"/>
  <c r="N56" i="15"/>
  <c r="M56" i="15"/>
  <c r="L56" i="15"/>
  <c r="K56" i="15"/>
  <c r="H56" i="15"/>
  <c r="P55" i="15"/>
  <c r="O55" i="15"/>
  <c r="N55" i="15"/>
  <c r="M55" i="15"/>
  <c r="L55" i="15"/>
  <c r="K55" i="15"/>
  <c r="H55" i="15"/>
  <c r="P54" i="15"/>
  <c r="O54" i="15"/>
  <c r="N54" i="15"/>
  <c r="M54" i="15"/>
  <c r="L54" i="15"/>
  <c r="K54" i="15"/>
  <c r="H54" i="15"/>
  <c r="P53" i="15"/>
  <c r="O53" i="15"/>
  <c r="N53" i="15"/>
  <c r="M53" i="15"/>
  <c r="L53" i="15"/>
  <c r="K53" i="15"/>
  <c r="H53" i="15"/>
  <c r="P52" i="15"/>
  <c r="O52" i="15"/>
  <c r="N52" i="15"/>
  <c r="M52" i="15"/>
  <c r="L52" i="15"/>
  <c r="K52" i="15"/>
  <c r="H52" i="15"/>
  <c r="P51" i="15"/>
  <c r="O51" i="15"/>
  <c r="N51" i="15"/>
  <c r="M51" i="15"/>
  <c r="L51" i="15"/>
  <c r="K51" i="15"/>
  <c r="H51" i="15"/>
  <c r="P50" i="15"/>
  <c r="O50" i="15"/>
  <c r="N50" i="15"/>
  <c r="M50" i="15"/>
  <c r="L50" i="15"/>
  <c r="K50" i="15"/>
  <c r="H50" i="15"/>
  <c r="P49" i="15"/>
  <c r="O49" i="15"/>
  <c r="N49" i="15"/>
  <c r="M49" i="15"/>
  <c r="L49" i="15"/>
  <c r="K49" i="15"/>
  <c r="H49" i="15"/>
  <c r="P48" i="15"/>
  <c r="O48" i="15"/>
  <c r="N48" i="15"/>
  <c r="M48" i="15"/>
  <c r="L48" i="15"/>
  <c r="K48" i="15"/>
  <c r="H48" i="15"/>
  <c r="P47" i="15"/>
  <c r="O47" i="15"/>
  <c r="N47" i="15"/>
  <c r="M47" i="15"/>
  <c r="L47" i="15"/>
  <c r="K47" i="15"/>
  <c r="H47" i="15"/>
  <c r="P46" i="15"/>
  <c r="O46" i="15"/>
  <c r="N46" i="15"/>
  <c r="M46" i="15"/>
  <c r="L46" i="15"/>
  <c r="K46" i="15"/>
  <c r="H46" i="15"/>
  <c r="P45" i="15"/>
  <c r="O45" i="15"/>
  <c r="N45" i="15"/>
  <c r="M45" i="15"/>
  <c r="L45" i="15"/>
  <c r="K45" i="15"/>
  <c r="H45" i="15"/>
  <c r="P44" i="15"/>
  <c r="O44" i="15"/>
  <c r="N44" i="15"/>
  <c r="M44" i="15"/>
  <c r="L44" i="15"/>
  <c r="K44" i="15"/>
  <c r="H44" i="15"/>
  <c r="P43" i="15"/>
  <c r="O43" i="15"/>
  <c r="N43" i="15"/>
  <c r="M43" i="15"/>
  <c r="L43" i="15"/>
  <c r="K43" i="15"/>
  <c r="H43" i="15"/>
  <c r="P42" i="15"/>
  <c r="O42" i="15"/>
  <c r="N42" i="15"/>
  <c r="M42" i="15"/>
  <c r="L42" i="15"/>
  <c r="K42" i="15"/>
  <c r="H42" i="15"/>
  <c r="P41" i="15"/>
  <c r="O41" i="15"/>
  <c r="N41" i="15"/>
  <c r="M41" i="15"/>
  <c r="L41" i="15"/>
  <c r="K41" i="15"/>
  <c r="H41" i="15"/>
  <c r="P40" i="15"/>
  <c r="O40" i="15"/>
  <c r="N40" i="15"/>
  <c r="M40" i="15"/>
  <c r="L40" i="15"/>
  <c r="K40" i="15"/>
  <c r="H40" i="15"/>
  <c r="P39" i="15"/>
  <c r="O39" i="15"/>
  <c r="N39" i="15"/>
  <c r="M39" i="15"/>
  <c r="L39" i="15"/>
  <c r="K39" i="15"/>
  <c r="H39" i="15"/>
  <c r="P38" i="15"/>
  <c r="O38" i="15"/>
  <c r="N38" i="15"/>
  <c r="M38" i="15"/>
  <c r="L38" i="15"/>
  <c r="K38" i="15"/>
  <c r="H38" i="15"/>
  <c r="P37" i="15"/>
  <c r="O37" i="15"/>
  <c r="N37" i="15"/>
  <c r="M37" i="15"/>
  <c r="L37" i="15"/>
  <c r="K37" i="15"/>
  <c r="H37" i="15"/>
  <c r="P36" i="15"/>
  <c r="O36" i="15"/>
  <c r="N36" i="15"/>
  <c r="M36" i="15"/>
  <c r="L36" i="15"/>
  <c r="K36" i="15"/>
  <c r="H36" i="15"/>
  <c r="P35" i="15"/>
  <c r="O35" i="15"/>
  <c r="N35" i="15"/>
  <c r="M35" i="15"/>
  <c r="L35" i="15"/>
  <c r="K35" i="15"/>
  <c r="H35" i="15"/>
  <c r="P34" i="15"/>
  <c r="O34" i="15"/>
  <c r="N34" i="15"/>
  <c r="M34" i="15"/>
  <c r="L34" i="15"/>
  <c r="K34" i="15"/>
  <c r="H34" i="15"/>
  <c r="P33" i="15"/>
  <c r="O33" i="15"/>
  <c r="N33" i="15"/>
  <c r="M33" i="15"/>
  <c r="L33" i="15"/>
  <c r="K33" i="15"/>
  <c r="H33" i="15"/>
  <c r="P32" i="15"/>
  <c r="O32" i="15"/>
  <c r="N32" i="15"/>
  <c r="M32" i="15"/>
  <c r="L32" i="15"/>
  <c r="K32" i="15"/>
  <c r="H32" i="15"/>
  <c r="P31" i="15"/>
  <c r="O31" i="15"/>
  <c r="N31" i="15"/>
  <c r="M31" i="15"/>
  <c r="L31" i="15"/>
  <c r="K31" i="15"/>
  <c r="H31" i="15"/>
  <c r="P30" i="15"/>
  <c r="O30" i="15"/>
  <c r="N30" i="15"/>
  <c r="M30" i="15"/>
  <c r="L30" i="15"/>
  <c r="K30" i="15"/>
  <c r="H30" i="15"/>
  <c r="P29" i="15"/>
  <c r="O29" i="15"/>
  <c r="N29" i="15"/>
  <c r="M29" i="15"/>
  <c r="L29" i="15"/>
  <c r="K29" i="15"/>
  <c r="H29" i="15"/>
  <c r="P28" i="15"/>
  <c r="O28" i="15"/>
  <c r="N28" i="15"/>
  <c r="M28" i="15"/>
  <c r="L28" i="15"/>
  <c r="K28" i="15"/>
  <c r="H28" i="15"/>
  <c r="P27" i="15"/>
  <c r="O27" i="15"/>
  <c r="N27" i="15"/>
  <c r="M27" i="15"/>
  <c r="L27" i="15"/>
  <c r="K27" i="15"/>
  <c r="H27" i="15"/>
  <c r="P26" i="15"/>
  <c r="O26" i="15"/>
  <c r="N26" i="15"/>
  <c r="M26" i="15"/>
  <c r="L26" i="15"/>
  <c r="K26" i="15"/>
  <c r="H26" i="15"/>
  <c r="P25" i="15"/>
  <c r="O25" i="15"/>
  <c r="N25" i="15"/>
  <c r="M25" i="15"/>
  <c r="L25" i="15"/>
  <c r="K25" i="15"/>
  <c r="H25" i="15"/>
  <c r="P24" i="15"/>
  <c r="O24" i="15"/>
  <c r="N24" i="15"/>
  <c r="M24" i="15"/>
  <c r="L24" i="15"/>
  <c r="K24" i="15"/>
  <c r="H24" i="15"/>
  <c r="P23" i="15"/>
  <c r="O23" i="15"/>
  <c r="N23" i="15"/>
  <c r="M23" i="15"/>
  <c r="L23" i="15"/>
  <c r="K23" i="15"/>
  <c r="H23" i="15"/>
  <c r="P22" i="15"/>
  <c r="O22" i="15"/>
  <c r="N22" i="15"/>
  <c r="M22" i="15"/>
  <c r="L22" i="15"/>
  <c r="K22" i="15"/>
  <c r="H22" i="15"/>
  <c r="P21" i="15"/>
  <c r="O21" i="15"/>
  <c r="N21" i="15"/>
  <c r="M21" i="15"/>
  <c r="L21" i="15"/>
  <c r="K21" i="15"/>
  <c r="H21" i="15"/>
  <c r="P20" i="15"/>
  <c r="O20" i="15"/>
  <c r="N20" i="15"/>
  <c r="M20" i="15"/>
  <c r="L20" i="15"/>
  <c r="K20" i="15"/>
  <c r="H20" i="15"/>
  <c r="P19" i="15"/>
  <c r="O19" i="15"/>
  <c r="N19" i="15"/>
  <c r="M19" i="15"/>
  <c r="L19" i="15"/>
  <c r="K19" i="15"/>
  <c r="H19" i="15"/>
  <c r="P18" i="15"/>
  <c r="O18" i="15"/>
  <c r="N18" i="15"/>
  <c r="M18" i="15"/>
  <c r="L18" i="15"/>
  <c r="K18" i="15"/>
  <c r="H18" i="15"/>
  <c r="P17" i="15"/>
  <c r="O17" i="15"/>
  <c r="N17" i="15"/>
  <c r="M17" i="15"/>
  <c r="L17" i="15"/>
  <c r="K17" i="15"/>
  <c r="H17" i="15"/>
  <c r="P16" i="15"/>
  <c r="O16" i="15"/>
  <c r="N16" i="15"/>
  <c r="M16" i="15"/>
  <c r="L16" i="15"/>
  <c r="K16" i="15"/>
  <c r="H16" i="15"/>
  <c r="P15" i="15"/>
  <c r="O15" i="15"/>
  <c r="N15" i="15"/>
  <c r="M15" i="15"/>
  <c r="L15" i="15"/>
  <c r="K15" i="15"/>
  <c r="H15" i="15"/>
  <c r="P14" i="15"/>
  <c r="O14" i="15"/>
  <c r="N14" i="15"/>
  <c r="M14" i="15"/>
  <c r="L14" i="15"/>
  <c r="K14" i="15"/>
  <c r="H14" i="15"/>
  <c r="P13" i="15"/>
  <c r="O13" i="15"/>
  <c r="N13" i="15"/>
  <c r="M13" i="15"/>
  <c r="L13" i="15"/>
  <c r="K13" i="15"/>
  <c r="H13" i="15"/>
  <c r="P12" i="15"/>
  <c r="O12" i="15"/>
  <c r="N12" i="15"/>
  <c r="M12" i="15"/>
  <c r="L12" i="15"/>
  <c r="K12" i="15"/>
  <c r="H12" i="15"/>
  <c r="P11" i="15"/>
  <c r="O11" i="15"/>
  <c r="N11" i="15"/>
  <c r="M11" i="15"/>
  <c r="L11" i="15"/>
  <c r="K11" i="15"/>
  <c r="H11" i="15"/>
  <c r="P10" i="15"/>
  <c r="O10" i="15"/>
  <c r="N10" i="15"/>
  <c r="M10" i="15"/>
  <c r="L10" i="15"/>
  <c r="K10" i="15"/>
  <c r="H10" i="15"/>
  <c r="P9" i="15"/>
  <c r="O9" i="15"/>
  <c r="N9" i="15"/>
  <c r="M9" i="15"/>
  <c r="L9" i="15"/>
  <c r="K9" i="15"/>
  <c r="H9" i="15"/>
  <c r="P8" i="15"/>
  <c r="O8" i="15"/>
  <c r="N8" i="15"/>
  <c r="M8" i="15"/>
  <c r="L8" i="15"/>
  <c r="K8" i="15"/>
  <c r="H8" i="15"/>
  <c r="P7" i="15"/>
  <c r="O7" i="15"/>
  <c r="N7" i="15"/>
  <c r="M7" i="15"/>
  <c r="L7" i="15"/>
  <c r="K7" i="15"/>
  <c r="H7" i="15"/>
  <c r="P6" i="15"/>
  <c r="O6" i="15"/>
  <c r="N6" i="15"/>
  <c r="M6" i="15"/>
  <c r="L6" i="15"/>
  <c r="K6" i="15"/>
  <c r="H6" i="15"/>
  <c r="P5" i="15"/>
  <c r="O5" i="15"/>
  <c r="N5" i="15"/>
  <c r="M5" i="15"/>
  <c r="L5" i="15"/>
  <c r="K5" i="15"/>
  <c r="H5" i="15"/>
  <c r="P4" i="15"/>
  <c r="O4" i="15"/>
  <c r="N4" i="15"/>
  <c r="M4" i="15"/>
  <c r="L4" i="15"/>
  <c r="K4" i="15"/>
  <c r="H4" i="15"/>
  <c r="P3" i="15"/>
  <c r="O3" i="15"/>
  <c r="N3" i="15"/>
  <c r="M3" i="15"/>
  <c r="L3" i="15"/>
  <c r="K3" i="15"/>
  <c r="H3" i="15"/>
  <c r="P2" i="15"/>
  <c r="O2" i="15"/>
  <c r="N2" i="15"/>
  <c r="M2" i="15"/>
  <c r="L2" i="15"/>
  <c r="K2" i="15"/>
  <c r="H2" i="1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 i="5"/>
  <c r="AA7" i="2" l="1"/>
  <c r="AA5" i="2"/>
  <c r="AA3" i="2"/>
  <c r="Z3" i="2"/>
  <c r="Z2" i="2"/>
  <c r="Y2" i="2"/>
  <c r="X2" i="2"/>
  <c r="W2" i="2"/>
  <c r="V2" i="2"/>
  <c r="P201" i="5"/>
  <c r="O201" i="5"/>
  <c r="N201" i="5"/>
  <c r="M201" i="5"/>
  <c r="L201" i="5"/>
  <c r="K201" i="5"/>
  <c r="P200" i="5"/>
  <c r="O200" i="5"/>
  <c r="N200" i="5"/>
  <c r="M200" i="5"/>
  <c r="L200" i="5"/>
  <c r="K200" i="5"/>
  <c r="P199" i="5"/>
  <c r="O199" i="5"/>
  <c r="N199" i="5"/>
  <c r="M199" i="5"/>
  <c r="L199" i="5"/>
  <c r="K199" i="5"/>
  <c r="P198" i="5"/>
  <c r="O198" i="5"/>
  <c r="N198" i="5"/>
  <c r="M198" i="5"/>
  <c r="L198" i="5"/>
  <c r="K198" i="5"/>
  <c r="P197" i="5"/>
  <c r="O197" i="5"/>
  <c r="N197" i="5"/>
  <c r="M197" i="5"/>
  <c r="L197" i="5"/>
  <c r="K197" i="5"/>
  <c r="P196" i="5"/>
  <c r="O196" i="5"/>
  <c r="N196" i="5"/>
  <c r="M196" i="5"/>
  <c r="L196" i="5"/>
  <c r="K196" i="5"/>
  <c r="P195" i="5"/>
  <c r="O195" i="5"/>
  <c r="N195" i="5"/>
  <c r="M195" i="5"/>
  <c r="L195" i="5"/>
  <c r="K195" i="5"/>
  <c r="P194" i="5"/>
  <c r="O194" i="5"/>
  <c r="N194" i="5"/>
  <c r="M194" i="5"/>
  <c r="L194" i="5"/>
  <c r="K194" i="5"/>
  <c r="P193" i="5"/>
  <c r="O193" i="5"/>
  <c r="N193" i="5"/>
  <c r="M193" i="5"/>
  <c r="L193" i="5"/>
  <c r="K193" i="5"/>
  <c r="P192" i="5"/>
  <c r="O192" i="5"/>
  <c r="N192" i="5"/>
  <c r="M192" i="5"/>
  <c r="L192" i="5"/>
  <c r="K192" i="5"/>
  <c r="P191" i="5"/>
  <c r="O191" i="5"/>
  <c r="N191" i="5"/>
  <c r="M191" i="5"/>
  <c r="L191" i="5"/>
  <c r="K191" i="5"/>
  <c r="P190" i="5"/>
  <c r="O190" i="5"/>
  <c r="N190" i="5"/>
  <c r="M190" i="5"/>
  <c r="L190" i="5"/>
  <c r="K190" i="5"/>
  <c r="P189" i="5"/>
  <c r="O189" i="5"/>
  <c r="N189" i="5"/>
  <c r="M189" i="5"/>
  <c r="L189" i="5"/>
  <c r="K189" i="5"/>
  <c r="P188" i="5"/>
  <c r="O188" i="5"/>
  <c r="N188" i="5"/>
  <c r="M188" i="5"/>
  <c r="L188" i="5"/>
  <c r="K188" i="5"/>
  <c r="P187" i="5"/>
  <c r="O187" i="5"/>
  <c r="N187" i="5"/>
  <c r="M187" i="5"/>
  <c r="L187" i="5"/>
  <c r="K187" i="5"/>
  <c r="P186" i="5"/>
  <c r="O186" i="5"/>
  <c r="N186" i="5"/>
  <c r="M186" i="5"/>
  <c r="L186" i="5"/>
  <c r="K186" i="5"/>
  <c r="P185" i="5"/>
  <c r="O185" i="5"/>
  <c r="N185" i="5"/>
  <c r="M185" i="5"/>
  <c r="L185" i="5"/>
  <c r="K185" i="5"/>
  <c r="P184" i="5"/>
  <c r="O184" i="5"/>
  <c r="N184" i="5"/>
  <c r="M184" i="5"/>
  <c r="L184" i="5"/>
  <c r="K184" i="5"/>
  <c r="P183" i="5"/>
  <c r="O183" i="5"/>
  <c r="N183" i="5"/>
  <c r="M183" i="5"/>
  <c r="L183" i="5"/>
  <c r="K183" i="5"/>
  <c r="P182" i="5"/>
  <c r="O182" i="5"/>
  <c r="N182" i="5"/>
  <c r="M182" i="5"/>
  <c r="L182" i="5"/>
  <c r="K182" i="5"/>
  <c r="P181" i="5"/>
  <c r="O181" i="5"/>
  <c r="N181" i="5"/>
  <c r="M181" i="5"/>
  <c r="L181" i="5"/>
  <c r="K181" i="5"/>
  <c r="P180" i="5"/>
  <c r="O180" i="5"/>
  <c r="N180" i="5"/>
  <c r="M180" i="5"/>
  <c r="L180" i="5"/>
  <c r="K180" i="5"/>
  <c r="P179" i="5"/>
  <c r="O179" i="5"/>
  <c r="N179" i="5"/>
  <c r="M179" i="5"/>
  <c r="L179" i="5"/>
  <c r="K179" i="5"/>
  <c r="P178" i="5"/>
  <c r="O178" i="5"/>
  <c r="N178" i="5"/>
  <c r="M178" i="5"/>
  <c r="L178" i="5"/>
  <c r="K178" i="5"/>
  <c r="P177" i="5"/>
  <c r="O177" i="5"/>
  <c r="N177" i="5"/>
  <c r="M177" i="5"/>
  <c r="L177" i="5"/>
  <c r="K177" i="5"/>
  <c r="P176" i="5"/>
  <c r="O176" i="5"/>
  <c r="N176" i="5"/>
  <c r="M176" i="5"/>
  <c r="L176" i="5"/>
  <c r="K176" i="5"/>
  <c r="P175" i="5"/>
  <c r="O175" i="5"/>
  <c r="N175" i="5"/>
  <c r="M175" i="5"/>
  <c r="L175" i="5"/>
  <c r="K175" i="5"/>
  <c r="P174" i="5"/>
  <c r="O174" i="5"/>
  <c r="N174" i="5"/>
  <c r="M174" i="5"/>
  <c r="L174" i="5"/>
  <c r="K174" i="5"/>
  <c r="P173" i="5"/>
  <c r="O173" i="5"/>
  <c r="N173" i="5"/>
  <c r="M173" i="5"/>
  <c r="L173" i="5"/>
  <c r="K173" i="5"/>
  <c r="P172" i="5"/>
  <c r="O172" i="5"/>
  <c r="N172" i="5"/>
  <c r="M172" i="5"/>
  <c r="L172" i="5"/>
  <c r="K172" i="5"/>
  <c r="P171" i="5"/>
  <c r="O171" i="5"/>
  <c r="N171" i="5"/>
  <c r="M171" i="5"/>
  <c r="L171" i="5"/>
  <c r="K171" i="5"/>
  <c r="P170" i="5"/>
  <c r="O170" i="5"/>
  <c r="N170" i="5"/>
  <c r="M170" i="5"/>
  <c r="L170" i="5"/>
  <c r="K170" i="5"/>
  <c r="P169" i="5"/>
  <c r="O169" i="5"/>
  <c r="N169" i="5"/>
  <c r="M169" i="5"/>
  <c r="L169" i="5"/>
  <c r="K169" i="5"/>
  <c r="P168" i="5"/>
  <c r="O168" i="5"/>
  <c r="N168" i="5"/>
  <c r="M168" i="5"/>
  <c r="L168" i="5"/>
  <c r="K168" i="5"/>
  <c r="P167" i="5"/>
  <c r="O167" i="5"/>
  <c r="N167" i="5"/>
  <c r="M167" i="5"/>
  <c r="L167" i="5"/>
  <c r="K167" i="5"/>
  <c r="P166" i="5"/>
  <c r="O166" i="5"/>
  <c r="N166" i="5"/>
  <c r="M166" i="5"/>
  <c r="L166" i="5"/>
  <c r="K166" i="5"/>
  <c r="P165" i="5"/>
  <c r="O165" i="5"/>
  <c r="N165" i="5"/>
  <c r="M165" i="5"/>
  <c r="L165" i="5"/>
  <c r="K165" i="5"/>
  <c r="P164" i="5"/>
  <c r="O164" i="5"/>
  <c r="N164" i="5"/>
  <c r="M164" i="5"/>
  <c r="L164" i="5"/>
  <c r="K164" i="5"/>
  <c r="P163" i="5"/>
  <c r="O163" i="5"/>
  <c r="N163" i="5"/>
  <c r="M163" i="5"/>
  <c r="L163" i="5"/>
  <c r="K163" i="5"/>
  <c r="P162" i="5"/>
  <c r="O162" i="5"/>
  <c r="N162" i="5"/>
  <c r="M162" i="5"/>
  <c r="L162" i="5"/>
  <c r="K162" i="5"/>
  <c r="P161" i="5"/>
  <c r="O161" i="5"/>
  <c r="N161" i="5"/>
  <c r="M161" i="5"/>
  <c r="L161" i="5"/>
  <c r="K161" i="5"/>
  <c r="P160" i="5"/>
  <c r="O160" i="5"/>
  <c r="N160" i="5"/>
  <c r="M160" i="5"/>
  <c r="L160" i="5"/>
  <c r="K160" i="5"/>
  <c r="P159" i="5"/>
  <c r="O159" i="5"/>
  <c r="N159" i="5"/>
  <c r="M159" i="5"/>
  <c r="L159" i="5"/>
  <c r="K159" i="5"/>
  <c r="P158" i="5"/>
  <c r="O158" i="5"/>
  <c r="N158" i="5"/>
  <c r="M158" i="5"/>
  <c r="L158" i="5"/>
  <c r="K158" i="5"/>
  <c r="P157" i="5"/>
  <c r="O157" i="5"/>
  <c r="N157" i="5"/>
  <c r="M157" i="5"/>
  <c r="L157" i="5"/>
  <c r="K157" i="5"/>
  <c r="P156" i="5"/>
  <c r="O156" i="5"/>
  <c r="N156" i="5"/>
  <c r="M156" i="5"/>
  <c r="L156" i="5"/>
  <c r="K156" i="5"/>
  <c r="P155" i="5"/>
  <c r="O155" i="5"/>
  <c r="N155" i="5"/>
  <c r="M155" i="5"/>
  <c r="L155" i="5"/>
  <c r="K155" i="5"/>
  <c r="P154" i="5"/>
  <c r="O154" i="5"/>
  <c r="N154" i="5"/>
  <c r="M154" i="5"/>
  <c r="L154" i="5"/>
  <c r="K154" i="5"/>
  <c r="P153" i="5"/>
  <c r="O153" i="5"/>
  <c r="N153" i="5"/>
  <c r="M153" i="5"/>
  <c r="L153" i="5"/>
  <c r="K153" i="5"/>
  <c r="P152" i="5"/>
  <c r="O152" i="5"/>
  <c r="N152" i="5"/>
  <c r="M152" i="5"/>
  <c r="L152" i="5"/>
  <c r="K152" i="5"/>
  <c r="P151" i="5"/>
  <c r="O151" i="5"/>
  <c r="N151" i="5"/>
  <c r="M151" i="5"/>
  <c r="L151" i="5"/>
  <c r="K151" i="5"/>
  <c r="P150" i="5"/>
  <c r="O150" i="5"/>
  <c r="N150" i="5"/>
  <c r="M150" i="5"/>
  <c r="L150" i="5"/>
  <c r="K150" i="5"/>
  <c r="P149" i="5"/>
  <c r="O149" i="5"/>
  <c r="N149" i="5"/>
  <c r="M149" i="5"/>
  <c r="L149" i="5"/>
  <c r="K149" i="5"/>
  <c r="P148" i="5"/>
  <c r="O148" i="5"/>
  <c r="N148" i="5"/>
  <c r="M148" i="5"/>
  <c r="L148" i="5"/>
  <c r="K148" i="5"/>
  <c r="P147" i="5"/>
  <c r="O147" i="5"/>
  <c r="N147" i="5"/>
  <c r="M147" i="5"/>
  <c r="L147" i="5"/>
  <c r="K147" i="5"/>
  <c r="P146" i="5"/>
  <c r="O146" i="5"/>
  <c r="N146" i="5"/>
  <c r="M146" i="5"/>
  <c r="L146" i="5"/>
  <c r="K146" i="5"/>
  <c r="P145" i="5"/>
  <c r="O145" i="5"/>
  <c r="N145" i="5"/>
  <c r="M145" i="5"/>
  <c r="L145" i="5"/>
  <c r="K145" i="5"/>
  <c r="P144" i="5"/>
  <c r="O144" i="5"/>
  <c r="N144" i="5"/>
  <c r="M144" i="5"/>
  <c r="L144" i="5"/>
  <c r="K144" i="5"/>
  <c r="P143" i="5"/>
  <c r="O143" i="5"/>
  <c r="N143" i="5"/>
  <c r="M143" i="5"/>
  <c r="L143" i="5"/>
  <c r="K143" i="5"/>
  <c r="P142" i="5"/>
  <c r="O142" i="5"/>
  <c r="N142" i="5"/>
  <c r="M142" i="5"/>
  <c r="L142" i="5"/>
  <c r="K142" i="5"/>
  <c r="P141" i="5"/>
  <c r="O141" i="5"/>
  <c r="N141" i="5"/>
  <c r="M141" i="5"/>
  <c r="L141" i="5"/>
  <c r="K141" i="5"/>
  <c r="P140" i="5"/>
  <c r="O140" i="5"/>
  <c r="N140" i="5"/>
  <c r="M140" i="5"/>
  <c r="L140" i="5"/>
  <c r="K140" i="5"/>
  <c r="P139" i="5"/>
  <c r="O139" i="5"/>
  <c r="N139" i="5"/>
  <c r="M139" i="5"/>
  <c r="L139" i="5"/>
  <c r="K139" i="5"/>
  <c r="P138" i="5"/>
  <c r="O138" i="5"/>
  <c r="N138" i="5"/>
  <c r="M138" i="5"/>
  <c r="L138" i="5"/>
  <c r="K138" i="5"/>
  <c r="P137" i="5"/>
  <c r="O137" i="5"/>
  <c r="N137" i="5"/>
  <c r="M137" i="5"/>
  <c r="L137" i="5"/>
  <c r="K137" i="5"/>
  <c r="P136" i="5"/>
  <c r="O136" i="5"/>
  <c r="N136" i="5"/>
  <c r="M136" i="5"/>
  <c r="L136" i="5"/>
  <c r="K136" i="5"/>
  <c r="P135" i="5"/>
  <c r="O135" i="5"/>
  <c r="N135" i="5"/>
  <c r="M135" i="5"/>
  <c r="L135" i="5"/>
  <c r="K135" i="5"/>
  <c r="P134" i="5"/>
  <c r="O134" i="5"/>
  <c r="N134" i="5"/>
  <c r="M134" i="5"/>
  <c r="L134" i="5"/>
  <c r="K134" i="5"/>
  <c r="P133" i="5"/>
  <c r="O133" i="5"/>
  <c r="N133" i="5"/>
  <c r="M133" i="5"/>
  <c r="L133" i="5"/>
  <c r="K133" i="5"/>
  <c r="P132" i="5"/>
  <c r="O132" i="5"/>
  <c r="N132" i="5"/>
  <c r="M132" i="5"/>
  <c r="L132" i="5"/>
  <c r="K132" i="5"/>
  <c r="P131" i="5"/>
  <c r="O131" i="5"/>
  <c r="N131" i="5"/>
  <c r="M131" i="5"/>
  <c r="L131" i="5"/>
  <c r="K131" i="5"/>
  <c r="P130" i="5"/>
  <c r="O130" i="5"/>
  <c r="N130" i="5"/>
  <c r="M130" i="5"/>
  <c r="L130" i="5"/>
  <c r="K130" i="5"/>
  <c r="P129" i="5"/>
  <c r="O129" i="5"/>
  <c r="N129" i="5"/>
  <c r="M129" i="5"/>
  <c r="L129" i="5"/>
  <c r="K129" i="5"/>
  <c r="P128" i="5"/>
  <c r="O128" i="5"/>
  <c r="N128" i="5"/>
  <c r="M128" i="5"/>
  <c r="L128" i="5"/>
  <c r="K128" i="5"/>
  <c r="P127" i="5"/>
  <c r="O127" i="5"/>
  <c r="N127" i="5"/>
  <c r="M127" i="5"/>
  <c r="L127" i="5"/>
  <c r="K127" i="5"/>
  <c r="P126" i="5"/>
  <c r="O126" i="5"/>
  <c r="N126" i="5"/>
  <c r="M126" i="5"/>
  <c r="L126" i="5"/>
  <c r="K126" i="5"/>
  <c r="P125" i="5"/>
  <c r="O125" i="5"/>
  <c r="N125" i="5"/>
  <c r="M125" i="5"/>
  <c r="L125" i="5"/>
  <c r="K125" i="5"/>
  <c r="P124" i="5"/>
  <c r="O124" i="5"/>
  <c r="N124" i="5"/>
  <c r="M124" i="5"/>
  <c r="L124" i="5"/>
  <c r="K124" i="5"/>
  <c r="P123" i="5"/>
  <c r="O123" i="5"/>
  <c r="N123" i="5"/>
  <c r="M123" i="5"/>
  <c r="L123" i="5"/>
  <c r="K123" i="5"/>
  <c r="P122" i="5"/>
  <c r="O122" i="5"/>
  <c r="N122" i="5"/>
  <c r="M122" i="5"/>
  <c r="L122" i="5"/>
  <c r="K122" i="5"/>
  <c r="P121" i="5"/>
  <c r="O121" i="5"/>
  <c r="N121" i="5"/>
  <c r="M121" i="5"/>
  <c r="L121" i="5"/>
  <c r="K121" i="5"/>
  <c r="P120" i="5"/>
  <c r="O120" i="5"/>
  <c r="N120" i="5"/>
  <c r="M120" i="5"/>
  <c r="L120" i="5"/>
  <c r="K120" i="5"/>
  <c r="P119" i="5"/>
  <c r="O119" i="5"/>
  <c r="N119" i="5"/>
  <c r="M119" i="5"/>
  <c r="L119" i="5"/>
  <c r="K119" i="5"/>
  <c r="P118" i="5"/>
  <c r="O118" i="5"/>
  <c r="N118" i="5"/>
  <c r="M118" i="5"/>
  <c r="L118" i="5"/>
  <c r="K118" i="5"/>
  <c r="P117" i="5"/>
  <c r="O117" i="5"/>
  <c r="N117" i="5"/>
  <c r="M117" i="5"/>
  <c r="L117" i="5"/>
  <c r="K117" i="5"/>
  <c r="P116" i="5"/>
  <c r="O116" i="5"/>
  <c r="N116" i="5"/>
  <c r="M116" i="5"/>
  <c r="L116" i="5"/>
  <c r="K116" i="5"/>
  <c r="P115" i="5"/>
  <c r="O115" i="5"/>
  <c r="N115" i="5"/>
  <c r="M115" i="5"/>
  <c r="L115" i="5"/>
  <c r="K115" i="5"/>
  <c r="P114" i="5"/>
  <c r="O114" i="5"/>
  <c r="N114" i="5"/>
  <c r="M114" i="5"/>
  <c r="L114" i="5"/>
  <c r="K114" i="5"/>
  <c r="P113" i="5"/>
  <c r="O113" i="5"/>
  <c r="N113" i="5"/>
  <c r="M113" i="5"/>
  <c r="L113" i="5"/>
  <c r="K113" i="5"/>
  <c r="P112" i="5"/>
  <c r="O112" i="5"/>
  <c r="N112" i="5"/>
  <c r="M112" i="5"/>
  <c r="L112" i="5"/>
  <c r="K112" i="5"/>
  <c r="P111" i="5"/>
  <c r="O111" i="5"/>
  <c r="N111" i="5"/>
  <c r="M111" i="5"/>
  <c r="L111" i="5"/>
  <c r="K111" i="5"/>
  <c r="P110" i="5"/>
  <c r="O110" i="5"/>
  <c r="N110" i="5"/>
  <c r="M110" i="5"/>
  <c r="L110" i="5"/>
  <c r="K110" i="5"/>
  <c r="P109" i="5"/>
  <c r="O109" i="5"/>
  <c r="N109" i="5"/>
  <c r="M109" i="5"/>
  <c r="L109" i="5"/>
  <c r="K109" i="5"/>
  <c r="P108" i="5"/>
  <c r="O108" i="5"/>
  <c r="N108" i="5"/>
  <c r="M108" i="5"/>
  <c r="L108" i="5"/>
  <c r="K108" i="5"/>
  <c r="P107" i="5"/>
  <c r="O107" i="5"/>
  <c r="N107" i="5"/>
  <c r="M107" i="5"/>
  <c r="L107" i="5"/>
  <c r="K107" i="5"/>
  <c r="P106" i="5"/>
  <c r="O106" i="5"/>
  <c r="N106" i="5"/>
  <c r="M106" i="5"/>
  <c r="L106" i="5"/>
  <c r="K106" i="5"/>
  <c r="P105" i="5"/>
  <c r="O105" i="5"/>
  <c r="N105" i="5"/>
  <c r="M105" i="5"/>
  <c r="L105" i="5"/>
  <c r="K105" i="5"/>
  <c r="P104" i="5"/>
  <c r="O104" i="5"/>
  <c r="N104" i="5"/>
  <c r="M104" i="5"/>
  <c r="L104" i="5"/>
  <c r="K104" i="5"/>
  <c r="P103" i="5"/>
  <c r="O103" i="5"/>
  <c r="N103" i="5"/>
  <c r="M103" i="5"/>
  <c r="L103" i="5"/>
  <c r="K103" i="5"/>
  <c r="P102" i="5"/>
  <c r="O102" i="5"/>
  <c r="N102" i="5"/>
  <c r="M102" i="5"/>
  <c r="L102" i="5"/>
  <c r="K102" i="5"/>
  <c r="P101" i="5"/>
  <c r="O101" i="5"/>
  <c r="N101" i="5"/>
  <c r="M101" i="5"/>
  <c r="L101" i="5"/>
  <c r="K101" i="5"/>
  <c r="P100" i="5"/>
  <c r="O100" i="5"/>
  <c r="N100" i="5"/>
  <c r="M100" i="5"/>
  <c r="L100" i="5"/>
  <c r="K100" i="5"/>
  <c r="P99" i="5"/>
  <c r="O99" i="5"/>
  <c r="N99" i="5"/>
  <c r="M99" i="5"/>
  <c r="L99" i="5"/>
  <c r="K99" i="5"/>
  <c r="P98" i="5"/>
  <c r="O98" i="5"/>
  <c r="N98" i="5"/>
  <c r="M98" i="5"/>
  <c r="L98" i="5"/>
  <c r="K98" i="5"/>
  <c r="P97" i="5"/>
  <c r="O97" i="5"/>
  <c r="N97" i="5"/>
  <c r="M97" i="5"/>
  <c r="L97" i="5"/>
  <c r="K97" i="5"/>
  <c r="P96" i="5"/>
  <c r="O96" i="5"/>
  <c r="N96" i="5"/>
  <c r="M96" i="5"/>
  <c r="L96" i="5"/>
  <c r="K96" i="5"/>
  <c r="P95" i="5"/>
  <c r="O95" i="5"/>
  <c r="N95" i="5"/>
  <c r="M95" i="5"/>
  <c r="L95" i="5"/>
  <c r="K95" i="5"/>
  <c r="P94" i="5"/>
  <c r="O94" i="5"/>
  <c r="N94" i="5"/>
  <c r="M94" i="5"/>
  <c r="L94" i="5"/>
  <c r="K94" i="5"/>
  <c r="P93" i="5"/>
  <c r="O93" i="5"/>
  <c r="N93" i="5"/>
  <c r="M93" i="5"/>
  <c r="L93" i="5"/>
  <c r="K93" i="5"/>
  <c r="P92" i="5"/>
  <c r="O92" i="5"/>
  <c r="N92" i="5"/>
  <c r="M92" i="5"/>
  <c r="L92" i="5"/>
  <c r="K92" i="5"/>
  <c r="P91" i="5"/>
  <c r="O91" i="5"/>
  <c r="N91" i="5"/>
  <c r="M91" i="5"/>
  <c r="L91" i="5"/>
  <c r="K91" i="5"/>
  <c r="P90" i="5"/>
  <c r="O90" i="5"/>
  <c r="N90" i="5"/>
  <c r="M90" i="5"/>
  <c r="L90" i="5"/>
  <c r="K90" i="5"/>
  <c r="P89" i="5"/>
  <c r="O89" i="5"/>
  <c r="N89" i="5"/>
  <c r="M89" i="5"/>
  <c r="L89" i="5"/>
  <c r="K89" i="5"/>
  <c r="P88" i="5"/>
  <c r="O88" i="5"/>
  <c r="N88" i="5"/>
  <c r="M88" i="5"/>
  <c r="L88" i="5"/>
  <c r="K88" i="5"/>
  <c r="P87" i="5"/>
  <c r="O87" i="5"/>
  <c r="N87" i="5"/>
  <c r="M87" i="5"/>
  <c r="L87" i="5"/>
  <c r="K87" i="5"/>
  <c r="P86" i="5"/>
  <c r="O86" i="5"/>
  <c r="N86" i="5"/>
  <c r="M86" i="5"/>
  <c r="L86" i="5"/>
  <c r="K86" i="5"/>
  <c r="P85" i="5"/>
  <c r="O85" i="5"/>
  <c r="N85" i="5"/>
  <c r="M85" i="5"/>
  <c r="L85" i="5"/>
  <c r="K85" i="5"/>
  <c r="P84" i="5"/>
  <c r="O84" i="5"/>
  <c r="N84" i="5"/>
  <c r="M84" i="5"/>
  <c r="L84" i="5"/>
  <c r="K84" i="5"/>
  <c r="P83" i="5"/>
  <c r="O83" i="5"/>
  <c r="N83" i="5"/>
  <c r="M83" i="5"/>
  <c r="L83" i="5"/>
  <c r="K83" i="5"/>
  <c r="P82" i="5"/>
  <c r="O82" i="5"/>
  <c r="N82" i="5"/>
  <c r="M82" i="5"/>
  <c r="L82" i="5"/>
  <c r="K82" i="5"/>
  <c r="P81" i="5"/>
  <c r="O81" i="5"/>
  <c r="N81" i="5"/>
  <c r="M81" i="5"/>
  <c r="L81" i="5"/>
  <c r="K81" i="5"/>
  <c r="P80" i="5"/>
  <c r="O80" i="5"/>
  <c r="N80" i="5"/>
  <c r="M80" i="5"/>
  <c r="L80" i="5"/>
  <c r="K80" i="5"/>
  <c r="P79" i="5"/>
  <c r="O79" i="5"/>
  <c r="N79" i="5"/>
  <c r="M79" i="5"/>
  <c r="L79" i="5"/>
  <c r="K79" i="5"/>
  <c r="P78" i="5"/>
  <c r="O78" i="5"/>
  <c r="N78" i="5"/>
  <c r="M78" i="5"/>
  <c r="L78" i="5"/>
  <c r="K78" i="5"/>
  <c r="P77" i="5"/>
  <c r="O77" i="5"/>
  <c r="N77" i="5"/>
  <c r="M77" i="5"/>
  <c r="L77" i="5"/>
  <c r="K77" i="5"/>
  <c r="P76" i="5"/>
  <c r="O76" i="5"/>
  <c r="N76" i="5"/>
  <c r="M76" i="5"/>
  <c r="L76" i="5"/>
  <c r="K76" i="5"/>
  <c r="P75" i="5"/>
  <c r="O75" i="5"/>
  <c r="N75" i="5"/>
  <c r="M75" i="5"/>
  <c r="L75" i="5"/>
  <c r="K75" i="5"/>
  <c r="P74" i="5"/>
  <c r="O74" i="5"/>
  <c r="N74" i="5"/>
  <c r="M74" i="5"/>
  <c r="L74" i="5"/>
  <c r="K74" i="5"/>
  <c r="P73" i="5"/>
  <c r="O73" i="5"/>
  <c r="N73" i="5"/>
  <c r="M73" i="5"/>
  <c r="L73" i="5"/>
  <c r="K73" i="5"/>
  <c r="P72" i="5"/>
  <c r="O72" i="5"/>
  <c r="N72" i="5"/>
  <c r="M72" i="5"/>
  <c r="L72" i="5"/>
  <c r="K72" i="5"/>
  <c r="P71" i="5"/>
  <c r="O71" i="5"/>
  <c r="N71" i="5"/>
  <c r="M71" i="5"/>
  <c r="L71" i="5"/>
  <c r="K71" i="5"/>
  <c r="P70" i="5"/>
  <c r="O70" i="5"/>
  <c r="N70" i="5"/>
  <c r="M70" i="5"/>
  <c r="L70" i="5"/>
  <c r="K70" i="5"/>
  <c r="P69" i="5"/>
  <c r="O69" i="5"/>
  <c r="N69" i="5"/>
  <c r="M69" i="5"/>
  <c r="L69" i="5"/>
  <c r="K69" i="5"/>
  <c r="P68" i="5"/>
  <c r="O68" i="5"/>
  <c r="N68" i="5"/>
  <c r="M68" i="5"/>
  <c r="L68" i="5"/>
  <c r="K68" i="5"/>
  <c r="P67" i="5"/>
  <c r="O67" i="5"/>
  <c r="N67" i="5"/>
  <c r="M67" i="5"/>
  <c r="L67" i="5"/>
  <c r="K67" i="5"/>
  <c r="P66" i="5"/>
  <c r="O66" i="5"/>
  <c r="N66" i="5"/>
  <c r="M66" i="5"/>
  <c r="L66" i="5"/>
  <c r="K66" i="5"/>
  <c r="P65" i="5"/>
  <c r="O65" i="5"/>
  <c r="N65" i="5"/>
  <c r="M65" i="5"/>
  <c r="L65" i="5"/>
  <c r="K65" i="5"/>
  <c r="P64" i="5"/>
  <c r="O64" i="5"/>
  <c r="N64" i="5"/>
  <c r="M64" i="5"/>
  <c r="L64" i="5"/>
  <c r="K64" i="5"/>
  <c r="P63" i="5"/>
  <c r="O63" i="5"/>
  <c r="N63" i="5"/>
  <c r="M63" i="5"/>
  <c r="L63" i="5"/>
  <c r="K63" i="5"/>
  <c r="P62" i="5"/>
  <c r="O62" i="5"/>
  <c r="N62" i="5"/>
  <c r="M62" i="5"/>
  <c r="L62" i="5"/>
  <c r="K62" i="5"/>
  <c r="P61" i="5"/>
  <c r="O61" i="5"/>
  <c r="N61" i="5"/>
  <c r="M61" i="5"/>
  <c r="L61" i="5"/>
  <c r="K61" i="5"/>
  <c r="P60" i="5"/>
  <c r="O60" i="5"/>
  <c r="N60" i="5"/>
  <c r="M60" i="5"/>
  <c r="L60" i="5"/>
  <c r="K60" i="5"/>
  <c r="P59" i="5"/>
  <c r="O59" i="5"/>
  <c r="N59" i="5"/>
  <c r="M59" i="5"/>
  <c r="L59" i="5"/>
  <c r="K59" i="5"/>
  <c r="P58" i="5"/>
  <c r="O58" i="5"/>
  <c r="N58" i="5"/>
  <c r="M58" i="5"/>
  <c r="L58" i="5"/>
  <c r="K58" i="5"/>
  <c r="P57" i="5"/>
  <c r="O57" i="5"/>
  <c r="N57" i="5"/>
  <c r="M57" i="5"/>
  <c r="L57" i="5"/>
  <c r="K57" i="5"/>
  <c r="P56" i="5"/>
  <c r="O56" i="5"/>
  <c r="N56" i="5"/>
  <c r="M56" i="5"/>
  <c r="L56" i="5"/>
  <c r="K56" i="5"/>
  <c r="P55" i="5"/>
  <c r="O55" i="5"/>
  <c r="N55" i="5"/>
  <c r="M55" i="5"/>
  <c r="L55" i="5"/>
  <c r="K55" i="5"/>
  <c r="P54" i="5"/>
  <c r="O54" i="5"/>
  <c r="N54" i="5"/>
  <c r="M54" i="5"/>
  <c r="L54" i="5"/>
  <c r="K54" i="5"/>
  <c r="P53" i="5"/>
  <c r="O53" i="5"/>
  <c r="N53" i="5"/>
  <c r="M53" i="5"/>
  <c r="L53" i="5"/>
  <c r="K53" i="5"/>
  <c r="P52" i="5"/>
  <c r="O52" i="5"/>
  <c r="N52" i="5"/>
  <c r="M52" i="5"/>
  <c r="L52" i="5"/>
  <c r="K52" i="5"/>
  <c r="P51" i="5"/>
  <c r="O51" i="5"/>
  <c r="N51" i="5"/>
  <c r="M51" i="5"/>
  <c r="L51" i="5"/>
  <c r="K51" i="5"/>
  <c r="P50" i="5"/>
  <c r="O50" i="5"/>
  <c r="N50" i="5"/>
  <c r="M50" i="5"/>
  <c r="L50" i="5"/>
  <c r="K50" i="5"/>
  <c r="P49" i="5"/>
  <c r="O49" i="5"/>
  <c r="N49" i="5"/>
  <c r="M49" i="5"/>
  <c r="L49" i="5"/>
  <c r="K49" i="5"/>
  <c r="P48" i="5"/>
  <c r="O48" i="5"/>
  <c r="N48" i="5"/>
  <c r="M48" i="5"/>
  <c r="L48" i="5"/>
  <c r="K48" i="5"/>
  <c r="P47" i="5"/>
  <c r="O47" i="5"/>
  <c r="N47" i="5"/>
  <c r="M47" i="5"/>
  <c r="L47" i="5"/>
  <c r="K47" i="5"/>
  <c r="P46" i="5"/>
  <c r="O46" i="5"/>
  <c r="N46" i="5"/>
  <c r="M46" i="5"/>
  <c r="L46" i="5"/>
  <c r="K46" i="5"/>
  <c r="P45" i="5"/>
  <c r="O45" i="5"/>
  <c r="N45" i="5"/>
  <c r="M45" i="5"/>
  <c r="L45" i="5"/>
  <c r="K45" i="5"/>
  <c r="P44" i="5"/>
  <c r="O44" i="5"/>
  <c r="N44" i="5"/>
  <c r="M44" i="5"/>
  <c r="L44" i="5"/>
  <c r="K44" i="5"/>
  <c r="P43" i="5"/>
  <c r="O43" i="5"/>
  <c r="N43" i="5"/>
  <c r="M43" i="5"/>
  <c r="L43" i="5"/>
  <c r="K43" i="5"/>
  <c r="P42" i="5"/>
  <c r="O42" i="5"/>
  <c r="N42" i="5"/>
  <c r="M42" i="5"/>
  <c r="L42" i="5"/>
  <c r="K42" i="5"/>
  <c r="P41" i="5"/>
  <c r="O41" i="5"/>
  <c r="N41" i="5"/>
  <c r="M41" i="5"/>
  <c r="L41" i="5"/>
  <c r="K41" i="5"/>
  <c r="P40" i="5"/>
  <c r="O40" i="5"/>
  <c r="N40" i="5"/>
  <c r="M40" i="5"/>
  <c r="L40" i="5"/>
  <c r="K40" i="5"/>
  <c r="P39" i="5"/>
  <c r="O39" i="5"/>
  <c r="N39" i="5"/>
  <c r="M39" i="5"/>
  <c r="L39" i="5"/>
  <c r="K39" i="5"/>
  <c r="P38" i="5"/>
  <c r="O38" i="5"/>
  <c r="N38" i="5"/>
  <c r="M38" i="5"/>
  <c r="L38" i="5"/>
  <c r="K38" i="5"/>
  <c r="P37" i="5"/>
  <c r="O37" i="5"/>
  <c r="N37" i="5"/>
  <c r="M37" i="5"/>
  <c r="L37" i="5"/>
  <c r="K37" i="5"/>
  <c r="P36" i="5"/>
  <c r="O36" i="5"/>
  <c r="N36" i="5"/>
  <c r="M36" i="5"/>
  <c r="L36" i="5"/>
  <c r="K36" i="5"/>
  <c r="P35" i="5"/>
  <c r="O35" i="5"/>
  <c r="N35" i="5"/>
  <c r="M35" i="5"/>
  <c r="L35" i="5"/>
  <c r="K35" i="5"/>
  <c r="P34" i="5"/>
  <c r="O34" i="5"/>
  <c r="N34" i="5"/>
  <c r="M34" i="5"/>
  <c r="L34" i="5"/>
  <c r="K34" i="5"/>
  <c r="P33" i="5"/>
  <c r="O33" i="5"/>
  <c r="N33" i="5"/>
  <c r="M33" i="5"/>
  <c r="L33" i="5"/>
  <c r="K33" i="5"/>
  <c r="P32" i="5"/>
  <c r="O32" i="5"/>
  <c r="N32" i="5"/>
  <c r="M32" i="5"/>
  <c r="L32" i="5"/>
  <c r="K32" i="5"/>
  <c r="P31" i="5"/>
  <c r="O31" i="5"/>
  <c r="N31" i="5"/>
  <c r="M31" i="5"/>
  <c r="L31" i="5"/>
  <c r="K31" i="5"/>
  <c r="P30" i="5"/>
  <c r="O30" i="5"/>
  <c r="N30" i="5"/>
  <c r="M30" i="5"/>
  <c r="L30" i="5"/>
  <c r="K30" i="5"/>
  <c r="P29" i="5"/>
  <c r="O29" i="5"/>
  <c r="N29" i="5"/>
  <c r="M29" i="5"/>
  <c r="L29" i="5"/>
  <c r="K29" i="5"/>
  <c r="P28" i="5"/>
  <c r="O28" i="5"/>
  <c r="N28" i="5"/>
  <c r="M28" i="5"/>
  <c r="L28" i="5"/>
  <c r="K28" i="5"/>
  <c r="P27" i="5"/>
  <c r="O27" i="5"/>
  <c r="N27" i="5"/>
  <c r="M27" i="5"/>
  <c r="L27" i="5"/>
  <c r="K27" i="5"/>
  <c r="P26" i="5"/>
  <c r="O26" i="5"/>
  <c r="N26" i="5"/>
  <c r="M26" i="5"/>
  <c r="L26" i="5"/>
  <c r="K26" i="5"/>
  <c r="P25" i="5"/>
  <c r="O25" i="5"/>
  <c r="N25" i="5"/>
  <c r="M25" i="5"/>
  <c r="L25" i="5"/>
  <c r="K25" i="5"/>
  <c r="P24" i="5"/>
  <c r="O24" i="5"/>
  <c r="N24" i="5"/>
  <c r="M24" i="5"/>
  <c r="L24" i="5"/>
  <c r="K24" i="5"/>
  <c r="P23" i="5"/>
  <c r="O23" i="5"/>
  <c r="N23" i="5"/>
  <c r="M23" i="5"/>
  <c r="L23" i="5"/>
  <c r="K23" i="5"/>
  <c r="P22" i="5"/>
  <c r="O22" i="5"/>
  <c r="N22" i="5"/>
  <c r="M22" i="5"/>
  <c r="L22" i="5"/>
  <c r="K22" i="5"/>
  <c r="P21" i="5"/>
  <c r="O21" i="5"/>
  <c r="N21" i="5"/>
  <c r="M21" i="5"/>
  <c r="L21" i="5"/>
  <c r="K21" i="5"/>
  <c r="P20" i="5"/>
  <c r="O20" i="5"/>
  <c r="N20" i="5"/>
  <c r="M20" i="5"/>
  <c r="L20" i="5"/>
  <c r="K20" i="5"/>
  <c r="P19" i="5"/>
  <c r="O19" i="5"/>
  <c r="N19" i="5"/>
  <c r="M19" i="5"/>
  <c r="L19" i="5"/>
  <c r="K19" i="5"/>
  <c r="P18" i="5"/>
  <c r="O18" i="5"/>
  <c r="N18" i="5"/>
  <c r="M18" i="5"/>
  <c r="L18" i="5"/>
  <c r="K18" i="5"/>
  <c r="P17" i="5"/>
  <c r="O17" i="5"/>
  <c r="N17" i="5"/>
  <c r="M17" i="5"/>
  <c r="L17" i="5"/>
  <c r="K17" i="5"/>
  <c r="P16" i="5"/>
  <c r="O16" i="5"/>
  <c r="N16" i="5"/>
  <c r="M16" i="5"/>
  <c r="L16" i="5"/>
  <c r="K16" i="5"/>
  <c r="P15" i="5"/>
  <c r="O15" i="5"/>
  <c r="N15" i="5"/>
  <c r="M15" i="5"/>
  <c r="L15" i="5"/>
  <c r="K15" i="5"/>
  <c r="P14" i="5"/>
  <c r="O14" i="5"/>
  <c r="N14" i="5"/>
  <c r="M14" i="5"/>
  <c r="L14" i="5"/>
  <c r="K14" i="5"/>
  <c r="P13" i="5"/>
  <c r="O13" i="5"/>
  <c r="N13" i="5"/>
  <c r="M13" i="5"/>
  <c r="L13" i="5"/>
  <c r="K13" i="5"/>
  <c r="P12" i="5"/>
  <c r="O12" i="5"/>
  <c r="N12" i="5"/>
  <c r="M12" i="5"/>
  <c r="L12" i="5"/>
  <c r="K12" i="5"/>
  <c r="P11" i="5"/>
  <c r="O11" i="5"/>
  <c r="N11" i="5"/>
  <c r="M11" i="5"/>
  <c r="L11" i="5"/>
  <c r="K11" i="5"/>
  <c r="P10" i="5"/>
  <c r="O10" i="5"/>
  <c r="N10" i="5"/>
  <c r="M10" i="5"/>
  <c r="L10" i="5"/>
  <c r="K10" i="5"/>
  <c r="P9" i="5"/>
  <c r="O9" i="5"/>
  <c r="N9" i="5"/>
  <c r="M9" i="5"/>
  <c r="L9" i="5"/>
  <c r="K9" i="5"/>
  <c r="P8" i="5"/>
  <c r="O8" i="5"/>
  <c r="N8" i="5"/>
  <c r="M8" i="5"/>
  <c r="L8" i="5"/>
  <c r="K8" i="5"/>
  <c r="P7" i="5"/>
  <c r="O7" i="5"/>
  <c r="N7" i="5"/>
  <c r="M7" i="5"/>
  <c r="L7" i="5"/>
  <c r="K7" i="5"/>
  <c r="P6" i="5"/>
  <c r="O6" i="5"/>
  <c r="N6" i="5"/>
  <c r="M6" i="5"/>
  <c r="L6" i="5"/>
  <c r="K6" i="5"/>
  <c r="P5" i="5"/>
  <c r="O5" i="5"/>
  <c r="N5" i="5"/>
  <c r="M5" i="5"/>
  <c r="L5" i="5"/>
  <c r="K5" i="5"/>
  <c r="P4" i="5"/>
  <c r="O4" i="5"/>
  <c r="N4" i="5"/>
  <c r="M4" i="5"/>
  <c r="L4" i="5"/>
  <c r="K4" i="5"/>
  <c r="P3" i="5"/>
  <c r="O3" i="5"/>
  <c r="N3" i="5"/>
  <c r="M3" i="5"/>
  <c r="L3" i="5"/>
  <c r="K3" i="5"/>
  <c r="P2" i="5"/>
  <c r="O2" i="5"/>
  <c r="N2" i="5"/>
  <c r="M2" i="5"/>
  <c r="L2" i="5"/>
  <c r="K2" i="5"/>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 i="2"/>
  <c r="M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 i="2"/>
  <c r="U2"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 i="2"/>
  <c r="R2" i="2"/>
  <c r="Q3" i="2"/>
  <c r="Q2" i="2"/>
  <c r="P2" i="2"/>
  <c r="AA9" i="2" l="1"/>
  <c r="AA11" i="2" s="1"/>
  <c r="AA1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CD8C52-956D-4B52-9317-C715B0A80914}" keepAlive="1" name="Query - dirty_student_performance (2)" description="Connection to the 'dirty_student_performance (2)' query in the workbook." type="5" refreshedVersion="0" background="1">
    <dbPr connection="Provider=Microsoft.Mashup.OleDb.1;Data Source=$Workbook$;Location=&quot;dirty_student_performance (2)&quot;;Extended Properties=&quot;&quot;" command="SELECT * FROM [dirty_student_performance (2)]"/>
  </connection>
</connections>
</file>

<file path=xl/sharedStrings.xml><?xml version="1.0" encoding="utf-8"?>
<sst xmlns="http://schemas.openxmlformats.org/spreadsheetml/2006/main" count="2569" uniqueCount="287">
  <si>
    <t>StudentID</t>
  </si>
  <si>
    <t>Name</t>
  </si>
  <si>
    <t>Age</t>
  </si>
  <si>
    <t>Gender</t>
  </si>
  <si>
    <t>Math_Score</t>
  </si>
  <si>
    <t>Science_Score</t>
  </si>
  <si>
    <t>English_Score</t>
  </si>
  <si>
    <t>Attendance</t>
  </si>
  <si>
    <t>Date</t>
  </si>
  <si>
    <t>STU0001</t>
  </si>
  <si>
    <t>Grace</t>
  </si>
  <si>
    <t>Twenty</t>
  </si>
  <si>
    <t>Male</t>
  </si>
  <si>
    <t>N/A</t>
  </si>
  <si>
    <t>STU0002</t>
  </si>
  <si>
    <t>David</t>
  </si>
  <si>
    <t>Unknown</t>
  </si>
  <si>
    <t>STU0003</t>
  </si>
  <si>
    <t>Eve</t>
  </si>
  <si>
    <t>STU0004</t>
  </si>
  <si>
    <t>STU0005</t>
  </si>
  <si>
    <t>Charlie</t>
  </si>
  <si>
    <t>STU0006</t>
  </si>
  <si>
    <t>Hannah</t>
  </si>
  <si>
    <t>STU0007</t>
  </si>
  <si>
    <t>STU0008</t>
  </si>
  <si>
    <t>Female</t>
  </si>
  <si>
    <t>STU0009</t>
  </si>
  <si>
    <t>STU0010</t>
  </si>
  <si>
    <t>Bob</t>
  </si>
  <si>
    <t>STU0011</t>
  </si>
  <si>
    <t>STU0012</t>
  </si>
  <si>
    <t>STU0013</t>
  </si>
  <si>
    <t>STU0014</t>
  </si>
  <si>
    <t>STU0015</t>
  </si>
  <si>
    <t>STU0016</t>
  </si>
  <si>
    <t>STU0017</t>
  </si>
  <si>
    <t>STU0018</t>
  </si>
  <si>
    <t>STU0019</t>
  </si>
  <si>
    <t>STU0020</t>
  </si>
  <si>
    <t>STU0021</t>
  </si>
  <si>
    <t>Frank</t>
  </si>
  <si>
    <t>STU0022</t>
  </si>
  <si>
    <t>STU0023</t>
  </si>
  <si>
    <t>STU0024</t>
  </si>
  <si>
    <t>STU0025</t>
  </si>
  <si>
    <t>STU0026</t>
  </si>
  <si>
    <t>STU0027</t>
  </si>
  <si>
    <t>STU0028</t>
  </si>
  <si>
    <t>STU0029</t>
  </si>
  <si>
    <t>STU0030</t>
  </si>
  <si>
    <t>STU0031</t>
  </si>
  <si>
    <t>STU0032</t>
  </si>
  <si>
    <t>Alice</t>
  </si>
  <si>
    <t>STU0033</t>
  </si>
  <si>
    <t>STU0034</t>
  </si>
  <si>
    <t>STU0035</t>
  </si>
  <si>
    <t>STU0036</t>
  </si>
  <si>
    <t>STU0037</t>
  </si>
  <si>
    <t>STU0038</t>
  </si>
  <si>
    <t>STU0039</t>
  </si>
  <si>
    <t>STU0040</t>
  </si>
  <si>
    <t>STU0041</t>
  </si>
  <si>
    <t>STU0042</t>
  </si>
  <si>
    <t>STU0043</t>
  </si>
  <si>
    <t>STU0044</t>
  </si>
  <si>
    <t>STU0045</t>
  </si>
  <si>
    <t>STU0046</t>
  </si>
  <si>
    <t>STU0047</t>
  </si>
  <si>
    <t>STU0048</t>
  </si>
  <si>
    <t>STU0049</t>
  </si>
  <si>
    <t>STU0050</t>
  </si>
  <si>
    <t>STU0051</t>
  </si>
  <si>
    <t>STU0052</t>
  </si>
  <si>
    <t>STU0053</t>
  </si>
  <si>
    <t>STU0054</t>
  </si>
  <si>
    <t>STU0055</t>
  </si>
  <si>
    <t>STU0056</t>
  </si>
  <si>
    <t>STU0057</t>
  </si>
  <si>
    <t>STU0058</t>
  </si>
  <si>
    <t>STU0059</t>
  </si>
  <si>
    <t>STU0060</t>
  </si>
  <si>
    <t>STU0061</t>
  </si>
  <si>
    <t>STU0062</t>
  </si>
  <si>
    <t>STU0063</t>
  </si>
  <si>
    <t>STU0064</t>
  </si>
  <si>
    <t>STU0065</t>
  </si>
  <si>
    <t>STU0066</t>
  </si>
  <si>
    <t>STU0067</t>
  </si>
  <si>
    <t>STU0068</t>
  </si>
  <si>
    <t>STU0069</t>
  </si>
  <si>
    <t>STU0070</t>
  </si>
  <si>
    <t>STU0071</t>
  </si>
  <si>
    <t>STU0072</t>
  </si>
  <si>
    <t>STU0073</t>
  </si>
  <si>
    <t>STU0074</t>
  </si>
  <si>
    <t>STU0075</t>
  </si>
  <si>
    <t>STU0076</t>
  </si>
  <si>
    <t>STU0077</t>
  </si>
  <si>
    <t>STU0078</t>
  </si>
  <si>
    <t>STU0079</t>
  </si>
  <si>
    <t>STU0080</t>
  </si>
  <si>
    <t>STU0081</t>
  </si>
  <si>
    <t>STU0082</t>
  </si>
  <si>
    <t>STU0083</t>
  </si>
  <si>
    <t>STU0084</t>
  </si>
  <si>
    <t>STU0085</t>
  </si>
  <si>
    <t>STU0086</t>
  </si>
  <si>
    <t>STU0087</t>
  </si>
  <si>
    <t>STU0088</t>
  </si>
  <si>
    <t>STU0089</t>
  </si>
  <si>
    <t>STU0090</t>
  </si>
  <si>
    <t>STU0091</t>
  </si>
  <si>
    <t>STU0092</t>
  </si>
  <si>
    <t>STU0093</t>
  </si>
  <si>
    <t>STU0094</t>
  </si>
  <si>
    <t>STU0095</t>
  </si>
  <si>
    <t>STU0096</t>
  </si>
  <si>
    <t>STU0097</t>
  </si>
  <si>
    <t>STU0098</t>
  </si>
  <si>
    <t>STU0099</t>
  </si>
  <si>
    <t>STU0100</t>
  </si>
  <si>
    <t>STU0101</t>
  </si>
  <si>
    <t>STU0102</t>
  </si>
  <si>
    <t>STU0103</t>
  </si>
  <si>
    <t>STU0104</t>
  </si>
  <si>
    <t>STU0105</t>
  </si>
  <si>
    <t>STU0106</t>
  </si>
  <si>
    <t>STU0107</t>
  </si>
  <si>
    <t>STU0108</t>
  </si>
  <si>
    <t>STU0109</t>
  </si>
  <si>
    <t>STU0110</t>
  </si>
  <si>
    <t>STU0111</t>
  </si>
  <si>
    <t>STU0112</t>
  </si>
  <si>
    <t>STU0113</t>
  </si>
  <si>
    <t>STU0114</t>
  </si>
  <si>
    <t>STU0115</t>
  </si>
  <si>
    <t>STU0116</t>
  </si>
  <si>
    <t>STU0117</t>
  </si>
  <si>
    <t>STU0118</t>
  </si>
  <si>
    <t>STU0119</t>
  </si>
  <si>
    <t>STU0120</t>
  </si>
  <si>
    <t>STU0121</t>
  </si>
  <si>
    <t>STU0122</t>
  </si>
  <si>
    <t>STU0123</t>
  </si>
  <si>
    <t>STU0124</t>
  </si>
  <si>
    <t>STU0125</t>
  </si>
  <si>
    <t>STU0126</t>
  </si>
  <si>
    <t>STU0127</t>
  </si>
  <si>
    <t>STU0128</t>
  </si>
  <si>
    <t>STU0129</t>
  </si>
  <si>
    <t>STU0130</t>
  </si>
  <si>
    <t>STU0131</t>
  </si>
  <si>
    <t>STU0132</t>
  </si>
  <si>
    <t>STU0133</t>
  </si>
  <si>
    <t>STU0134</t>
  </si>
  <si>
    <t>STU0135</t>
  </si>
  <si>
    <t>STU0136</t>
  </si>
  <si>
    <t>STU0137</t>
  </si>
  <si>
    <t>STU0138</t>
  </si>
  <si>
    <t>STU0139</t>
  </si>
  <si>
    <t>STU0140</t>
  </si>
  <si>
    <t>STU0141</t>
  </si>
  <si>
    <t>STU0142</t>
  </si>
  <si>
    <t>STU0143</t>
  </si>
  <si>
    <t>STU0144</t>
  </si>
  <si>
    <t>STU0145</t>
  </si>
  <si>
    <t>STU0146</t>
  </si>
  <si>
    <t>STU0147</t>
  </si>
  <si>
    <t>STU0148</t>
  </si>
  <si>
    <t>STU0149</t>
  </si>
  <si>
    <t>STU0150</t>
  </si>
  <si>
    <t>STU0151</t>
  </si>
  <si>
    <t>STU0152</t>
  </si>
  <si>
    <t>STU0153</t>
  </si>
  <si>
    <t>STU0154</t>
  </si>
  <si>
    <t>STU0155</t>
  </si>
  <si>
    <t>STU0156</t>
  </si>
  <si>
    <t>STU0157</t>
  </si>
  <si>
    <t>STU0158</t>
  </si>
  <si>
    <t>STU0159</t>
  </si>
  <si>
    <t>STU0160</t>
  </si>
  <si>
    <t>STU0161</t>
  </si>
  <si>
    <t>STU0162</t>
  </si>
  <si>
    <t>STU0163</t>
  </si>
  <si>
    <t>STU0164</t>
  </si>
  <si>
    <t>STU0165</t>
  </si>
  <si>
    <t>STU0166</t>
  </si>
  <si>
    <t>STU0167</t>
  </si>
  <si>
    <t>STU0168</t>
  </si>
  <si>
    <t>STU0169</t>
  </si>
  <si>
    <t>STU0170</t>
  </si>
  <si>
    <t>STU0171</t>
  </si>
  <si>
    <t>STU0172</t>
  </si>
  <si>
    <t>STU0173</t>
  </si>
  <si>
    <t>STU0174</t>
  </si>
  <si>
    <t>STU0175</t>
  </si>
  <si>
    <t>STU0176</t>
  </si>
  <si>
    <t>STU0177</t>
  </si>
  <si>
    <t>STU0178</t>
  </si>
  <si>
    <t>STU0179</t>
  </si>
  <si>
    <t>STU0180</t>
  </si>
  <si>
    <t>STU0181</t>
  </si>
  <si>
    <t>STU0182</t>
  </si>
  <si>
    <t>STU0183</t>
  </si>
  <si>
    <t>STU0184</t>
  </si>
  <si>
    <t>STU0185</t>
  </si>
  <si>
    <t>STU0186</t>
  </si>
  <si>
    <t>STU0187</t>
  </si>
  <si>
    <t>STU0188</t>
  </si>
  <si>
    <t>STU0189</t>
  </si>
  <si>
    <t>STU0190</t>
  </si>
  <si>
    <t>STU0191</t>
  </si>
  <si>
    <t>STU0192</t>
  </si>
  <si>
    <t>STU0193</t>
  </si>
  <si>
    <t>STU0194</t>
  </si>
  <si>
    <t>STU0195</t>
  </si>
  <si>
    <t>STU0196</t>
  </si>
  <si>
    <t>STU0197</t>
  </si>
  <si>
    <t>STU0198</t>
  </si>
  <si>
    <t>STU0199</t>
  </si>
  <si>
    <t>STU0200</t>
  </si>
  <si>
    <t>Average of Age</t>
  </si>
  <si>
    <t>Mode of Gender</t>
  </si>
  <si>
    <t>Average of math score</t>
  </si>
  <si>
    <t>Replace -5 with 0</t>
  </si>
  <si>
    <t>Avearge of English score</t>
  </si>
  <si>
    <t>Average of Attendance</t>
  </si>
  <si>
    <t>Day</t>
  </si>
  <si>
    <t>Month</t>
  </si>
  <si>
    <t>Year</t>
  </si>
  <si>
    <t>Grade_math</t>
  </si>
  <si>
    <t>Grade_science</t>
  </si>
  <si>
    <t>Grade_English</t>
  </si>
  <si>
    <t>problem statement</t>
  </si>
  <si>
    <t>Analysis questions</t>
  </si>
  <si>
    <t>6. What is the total attendance of students per month?</t>
  </si>
  <si>
    <t>VLOOKUP</t>
  </si>
  <si>
    <t>INDEX</t>
  </si>
  <si>
    <t>MATCH</t>
  </si>
  <si>
    <t>INDEX AND MATCH</t>
  </si>
  <si>
    <t>CORRELATION</t>
  </si>
  <si>
    <t>OUTLIERS</t>
  </si>
  <si>
    <t>25TH PERCENTILE</t>
  </si>
  <si>
    <t>50TH PERCENTILE</t>
  </si>
  <si>
    <t>75TH PERCENTILE</t>
  </si>
  <si>
    <t>INTERQUARTILE RANGE(IQR)</t>
  </si>
  <si>
    <t>LOWER BOUND</t>
  </si>
  <si>
    <t>UPPER BOUND</t>
  </si>
  <si>
    <t>Metrics</t>
  </si>
  <si>
    <t>1. Avg Attendance in the datasets</t>
  </si>
  <si>
    <t>2. Avg Math_score</t>
  </si>
  <si>
    <t>3.Avg Science_score</t>
  </si>
  <si>
    <t>4.Avg English_score</t>
  </si>
  <si>
    <t>5. count of Gender</t>
  </si>
  <si>
    <t>Sum of Attendance</t>
  </si>
  <si>
    <t>Average of Math_Score</t>
  </si>
  <si>
    <t>Average of Science_Score</t>
  </si>
  <si>
    <t>Average of English_Score</t>
  </si>
  <si>
    <t>Row Labels</t>
  </si>
  <si>
    <t>Grand Total</t>
  </si>
  <si>
    <t>Count of Gender</t>
  </si>
  <si>
    <t>7. Is there a relationship between attendance and the scores of the subject?(correlation,no relationship)</t>
  </si>
  <si>
    <t>Average (Subjects_score)</t>
  </si>
  <si>
    <t>month_conversion</t>
  </si>
  <si>
    <t>Jan</t>
  </si>
  <si>
    <t>Feb</t>
  </si>
  <si>
    <t>Mar</t>
  </si>
  <si>
    <t>Apr</t>
  </si>
  <si>
    <t>May</t>
  </si>
  <si>
    <t>Jun</t>
  </si>
  <si>
    <t>Jul</t>
  </si>
  <si>
    <t>Aug</t>
  </si>
  <si>
    <t>Sep</t>
  </si>
  <si>
    <t>Oct</t>
  </si>
  <si>
    <t>Nov</t>
  </si>
  <si>
    <t>Dec</t>
  </si>
  <si>
    <t>8. Top 3 overall best students</t>
  </si>
  <si>
    <t>Avg_Subjects_score</t>
  </si>
  <si>
    <t>Average of Avg_Subjects_score</t>
  </si>
  <si>
    <t>Find out student performance across all subject</t>
  </si>
  <si>
    <t>1. What are the gender based performance differences in each subjects</t>
  </si>
  <si>
    <t>2. Does attendance influence student's  performance in each subject?</t>
  </si>
  <si>
    <t>3. What is the students performance per month?</t>
  </si>
  <si>
    <t>4. Who are the student with the highest and lowest attendance?</t>
  </si>
  <si>
    <t>5. What is the performance rate of student per age?</t>
  </si>
  <si>
    <t>9.What is the performance of students based on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</si>
</sst>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color indexed="8"/>
      <name val="Calibri"/>
      <family val="2"/>
    </font>
    <font>
      <b/>
      <sz val="11"/>
      <color theme="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18" fillId="0" borderId="0" xfId="0" applyFont="1"/>
    <xf numFmtId="0" fontId="19" fillId="0" borderId="0" xfId="0" applyFont="1"/>
    <xf numFmtId="1" fontId="16" fillId="0" borderId="0" xfId="0" applyNumberFormat="1" applyFont="1"/>
    <xf numFmtId="0" fontId="2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9" formatCode="m/d/yyyy"/>
    </dxf>
    <dxf>
      <numFmt numFmtId="1" formatCode="0"/>
    </dxf>
    <dxf>
      <font>
        <b val="0"/>
        <i val="0"/>
        <strike val="0"/>
        <condense val="0"/>
        <extend val="0"/>
        <outline val="0"/>
        <shadow val="0"/>
        <u val="none"/>
        <vertAlign val="baseline"/>
        <sz val="11"/>
        <color indexed="8"/>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523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8823529411764705E-3"/>
              <c:y val="-3.2407225138524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Lst>
        </c:dLbl>
      </c:pivotFmt>
    </c:pivotFmts>
    <c:plotArea>
      <c:layout/>
      <c:barChart>
        <c:barDir val="col"/>
        <c:grouping val="stacked"/>
        <c:varyColors val="0"/>
        <c:ser>
          <c:idx val="0"/>
          <c:order val="0"/>
          <c:tx>
            <c:strRef>
              <c:f>'Pivot charts'!$B$1</c:f>
              <c:strCache>
                <c:ptCount val="1"/>
                <c:pt idx="0">
                  <c:v>Average of Math_Score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B816-41A5-93D6-F0343BA5F482}"/>
              </c:ext>
            </c:extLst>
          </c:dPt>
          <c:dLbls>
            <c:dLbl>
              <c:idx val="0"/>
              <c:layout>
                <c:manualLayout>
                  <c:x val="-5.8823529411764705E-3"/>
                  <c:y val="-3.2407225138524329E-2"/>
                </c:manualLayout>
              </c:layout>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 xmlns:c16="http://schemas.microsoft.com/office/drawing/2014/chart" uri="{C3380CC4-5D6E-409C-BE32-E72D297353CC}">
                  <c16:uniqueId val="{00000004-B816-41A5-93D6-F0343BA5F4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charts'!$B$2:$B$10</c:f>
              <c:numCache>
                <c:formatCode>0</c:formatCode>
                <c:ptCount val="8"/>
                <c:pt idx="0">
                  <c:v>71.869565217391298</c:v>
                </c:pt>
                <c:pt idx="1">
                  <c:v>70.290322580645167</c:v>
                </c:pt>
                <c:pt idx="2">
                  <c:v>69</c:v>
                </c:pt>
                <c:pt idx="3">
                  <c:v>71.791666666666671</c:v>
                </c:pt>
                <c:pt idx="4">
                  <c:v>70.266666666666666</c:v>
                </c:pt>
                <c:pt idx="5">
                  <c:v>65.952380952380949</c:v>
                </c:pt>
                <c:pt idx="6">
                  <c:v>70.12</c:v>
                </c:pt>
                <c:pt idx="7">
                  <c:v>75.043478260869563</c:v>
                </c:pt>
              </c:numCache>
            </c:numRef>
          </c:val>
          <c:extLst>
            <c:ext xmlns:c16="http://schemas.microsoft.com/office/drawing/2014/chart" uri="{C3380CC4-5D6E-409C-BE32-E72D297353CC}">
              <c16:uniqueId val="{00000000-B816-41A5-93D6-F0343BA5F482}"/>
            </c:ext>
          </c:extLst>
        </c:ser>
        <c:ser>
          <c:idx val="1"/>
          <c:order val="1"/>
          <c:tx>
            <c:strRef>
              <c:f>'Pivot charts'!$C$1</c:f>
              <c:strCache>
                <c:ptCount val="1"/>
                <c:pt idx="0">
                  <c:v>Average of English_Score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charts'!$C$2:$C$10</c:f>
              <c:numCache>
                <c:formatCode>0</c:formatCode>
                <c:ptCount val="8"/>
                <c:pt idx="0">
                  <c:v>77.347826086956516</c:v>
                </c:pt>
                <c:pt idx="1">
                  <c:v>67.741935483870961</c:v>
                </c:pt>
                <c:pt idx="2">
                  <c:v>65.304347826086953</c:v>
                </c:pt>
                <c:pt idx="3">
                  <c:v>64.583333333333329</c:v>
                </c:pt>
                <c:pt idx="4">
                  <c:v>64.066666666666663</c:v>
                </c:pt>
                <c:pt idx="5">
                  <c:v>63.61904761904762</c:v>
                </c:pt>
                <c:pt idx="6">
                  <c:v>63.12</c:v>
                </c:pt>
                <c:pt idx="7">
                  <c:v>62.869565217391305</c:v>
                </c:pt>
              </c:numCache>
            </c:numRef>
          </c:val>
          <c:extLst>
            <c:ext xmlns:c16="http://schemas.microsoft.com/office/drawing/2014/chart" uri="{C3380CC4-5D6E-409C-BE32-E72D297353CC}">
              <c16:uniqueId val="{00000001-B816-41A5-93D6-F0343BA5F482}"/>
            </c:ext>
          </c:extLst>
        </c:ser>
        <c:ser>
          <c:idx val="2"/>
          <c:order val="2"/>
          <c:tx>
            <c:strRef>
              <c:f>'Pivot charts'!$D$1</c:f>
              <c:strCache>
                <c:ptCount val="1"/>
                <c:pt idx="0">
                  <c:v>Average of Science_Score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charts'!$D$2:$D$10</c:f>
              <c:numCache>
                <c:formatCode>0</c:formatCode>
                <c:ptCount val="8"/>
                <c:pt idx="0">
                  <c:v>56.521739130434781</c:v>
                </c:pt>
                <c:pt idx="1">
                  <c:v>74</c:v>
                </c:pt>
                <c:pt idx="2">
                  <c:v>66.043478260869563</c:v>
                </c:pt>
                <c:pt idx="3">
                  <c:v>69.875</c:v>
                </c:pt>
                <c:pt idx="4">
                  <c:v>64.400000000000006</c:v>
                </c:pt>
                <c:pt idx="5">
                  <c:v>67.38095238095238</c:v>
                </c:pt>
                <c:pt idx="6">
                  <c:v>67.56</c:v>
                </c:pt>
                <c:pt idx="7">
                  <c:v>61.043478260869563</c:v>
                </c:pt>
              </c:numCache>
            </c:numRef>
          </c:val>
          <c:extLst>
            <c:ext xmlns:c16="http://schemas.microsoft.com/office/drawing/2014/chart" uri="{C3380CC4-5D6E-409C-BE32-E72D297353CC}">
              <c16:uniqueId val="{00000002-B816-41A5-93D6-F0343BA5F482}"/>
            </c:ext>
          </c:extLst>
        </c:ser>
        <c:dLbls>
          <c:showLegendKey val="0"/>
          <c:showVal val="0"/>
          <c:showCatName val="0"/>
          <c:showSerName val="0"/>
          <c:showPercent val="0"/>
          <c:showBubbleSize val="0"/>
        </c:dLbls>
        <c:gapWidth val="219"/>
        <c:overlap val="100"/>
        <c:axId val="550337128"/>
        <c:axId val="550328488"/>
      </c:barChart>
      <c:catAx>
        <c:axId val="55033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8488"/>
        <c:crosses val="autoZero"/>
        <c:auto val="1"/>
        <c:lblAlgn val="ctr"/>
        <c:lblOffset val="100"/>
        <c:noMultiLvlLbl val="0"/>
      </c:catAx>
      <c:valAx>
        <c:axId val="550328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7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TRENDS BY GENDER</a:t>
            </a:r>
            <a:endParaRPr lang="en-US" b="1"/>
          </a:p>
        </c:rich>
      </c:tx>
      <c:layout>
        <c:manualLayout>
          <c:xMode val="edge"/>
          <c:yMode val="edge"/>
          <c:x val="0.19335931795972011"/>
          <c:y val="3.3573154165733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charts'!$B$29</c:f>
              <c:strCache>
                <c:ptCount val="1"/>
                <c:pt idx="0">
                  <c:v>Average of Math_Score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charts'!$B$30:$B$32</c:f>
              <c:numCache>
                <c:formatCode>0</c:formatCode>
                <c:ptCount val="2"/>
                <c:pt idx="0">
                  <c:v>72.089108910891085</c:v>
                </c:pt>
                <c:pt idx="1">
                  <c:v>69.020202020202021</c:v>
                </c:pt>
              </c:numCache>
            </c:numRef>
          </c:val>
          <c:extLst>
            <c:ext xmlns:c16="http://schemas.microsoft.com/office/drawing/2014/chart" uri="{C3380CC4-5D6E-409C-BE32-E72D297353CC}">
              <c16:uniqueId val="{00000000-E880-4BFE-8FAE-A2158BAF0289}"/>
            </c:ext>
          </c:extLst>
        </c:ser>
        <c:ser>
          <c:idx val="1"/>
          <c:order val="1"/>
          <c:tx>
            <c:strRef>
              <c:f>'Pivot charts'!$C$29</c:f>
              <c:strCache>
                <c:ptCount val="1"/>
                <c:pt idx="0">
                  <c:v>Average of English_Score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charts'!$C$30:$C$32</c:f>
              <c:numCache>
                <c:formatCode>0</c:formatCode>
                <c:ptCount val="2"/>
                <c:pt idx="0">
                  <c:v>68.069306930693074</c:v>
                </c:pt>
                <c:pt idx="1">
                  <c:v>64.020202020202021</c:v>
                </c:pt>
              </c:numCache>
            </c:numRef>
          </c:val>
          <c:extLst>
            <c:ext xmlns:c16="http://schemas.microsoft.com/office/drawing/2014/chart" uri="{C3380CC4-5D6E-409C-BE32-E72D297353CC}">
              <c16:uniqueId val="{00000001-E880-4BFE-8FAE-A2158BAF0289}"/>
            </c:ext>
          </c:extLst>
        </c:ser>
        <c:ser>
          <c:idx val="2"/>
          <c:order val="2"/>
          <c:tx>
            <c:strRef>
              <c:f>'Pivot charts'!$D$29</c:f>
              <c:strCache>
                <c:ptCount val="1"/>
                <c:pt idx="0">
                  <c:v>Average of Science_Score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charts'!$D$30:$D$32</c:f>
              <c:numCache>
                <c:formatCode>0</c:formatCode>
                <c:ptCount val="2"/>
                <c:pt idx="0">
                  <c:v>66.089108910891085</c:v>
                </c:pt>
                <c:pt idx="1">
                  <c:v>66.212121212121218</c:v>
                </c:pt>
              </c:numCache>
            </c:numRef>
          </c:val>
          <c:extLst>
            <c:ext xmlns:c16="http://schemas.microsoft.com/office/drawing/2014/chart" uri="{C3380CC4-5D6E-409C-BE32-E72D297353CC}">
              <c16:uniqueId val="{00000002-E880-4BFE-8FAE-A2158BAF0289}"/>
            </c:ext>
          </c:extLst>
        </c:ser>
        <c:dLbls>
          <c:showLegendKey val="0"/>
          <c:showVal val="0"/>
          <c:showCatName val="0"/>
          <c:showSerName val="0"/>
          <c:showPercent val="0"/>
          <c:showBubbleSize val="0"/>
        </c:dLbls>
        <c:gapWidth val="219"/>
        <c:overlap val="-27"/>
        <c:axId val="733924584"/>
        <c:axId val="733923504"/>
      </c:barChart>
      <c:catAx>
        <c:axId val="73392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GENDER</a:t>
                </a:r>
              </a:p>
            </c:rich>
          </c:tx>
          <c:layout>
            <c:manualLayout>
              <c:xMode val="edge"/>
              <c:yMode val="edge"/>
              <c:x val="0.42914781928854639"/>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23504"/>
        <c:crosses val="autoZero"/>
        <c:auto val="1"/>
        <c:lblAlgn val="ctr"/>
        <c:lblOffset val="100"/>
        <c:noMultiLvlLbl val="0"/>
      </c:catAx>
      <c:valAx>
        <c:axId val="73392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layout>
            <c:manualLayout>
              <c:xMode val="edge"/>
              <c:yMode val="edge"/>
              <c:x val="1.9971469329529243E-2"/>
              <c:y val="0.307500781993935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24584"/>
        <c:crosses val="autoZero"/>
        <c:crossBetween val="between"/>
      </c:valAx>
      <c:spPr>
        <a:noFill/>
        <a:ln>
          <a:noFill/>
        </a:ln>
        <a:effectLst/>
      </c:spPr>
    </c:plotArea>
    <c:legend>
      <c:legendPos val="t"/>
      <c:layout>
        <c:manualLayout>
          <c:xMode val="edge"/>
          <c:yMode val="edge"/>
          <c:x val="8.5686008479709266E-2"/>
          <c:y val="0.17778401107335751"/>
          <c:w val="0.91431393561011975"/>
          <c:h val="0.128810229157951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b="1" baseline="0"/>
              <a:t>Overall best performance per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4648226976268"/>
          <c:y val="0.1902314814814815"/>
          <c:w val="0.8583314759668963"/>
          <c:h val="0.58158209390492843"/>
        </c:manualLayout>
      </c:layout>
      <c:barChart>
        <c:barDir val="col"/>
        <c:grouping val="clustered"/>
        <c:varyColors val="0"/>
        <c:ser>
          <c:idx val="0"/>
          <c:order val="0"/>
          <c:tx>
            <c:strRef>
              <c:f>'Pivot charts'!$B$234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charts'!$A$235:$A$243</c:f>
              <c:strCache>
                <c:ptCount val="8"/>
                <c:pt idx="0">
                  <c:v>Grace</c:v>
                </c:pt>
                <c:pt idx="1">
                  <c:v>Hannah</c:v>
                </c:pt>
                <c:pt idx="2">
                  <c:v>Alice</c:v>
                </c:pt>
                <c:pt idx="3">
                  <c:v>Bob</c:v>
                </c:pt>
                <c:pt idx="4">
                  <c:v>Charlie</c:v>
                </c:pt>
                <c:pt idx="5">
                  <c:v>Eve</c:v>
                </c:pt>
                <c:pt idx="6">
                  <c:v>David</c:v>
                </c:pt>
                <c:pt idx="7">
                  <c:v>Frank</c:v>
                </c:pt>
              </c:strCache>
            </c:strRef>
          </c:cat>
          <c:val>
            <c:numRef>
              <c:f>'Pivot charts'!$B$235:$B$243</c:f>
              <c:numCache>
                <c:formatCode>0</c:formatCode>
                <c:ptCount val="8"/>
                <c:pt idx="0">
                  <c:v>70.677419354838705</c:v>
                </c:pt>
                <c:pt idx="1">
                  <c:v>68.749999999999986</c:v>
                </c:pt>
                <c:pt idx="2">
                  <c:v>68.579710144927532</c:v>
                </c:pt>
                <c:pt idx="3">
                  <c:v>66.933333333333351</c:v>
                </c:pt>
                <c:pt idx="4">
                  <c:v>66.782608695652186</c:v>
                </c:pt>
                <c:pt idx="5">
                  <c:v>66.318840579710141</c:v>
                </c:pt>
                <c:pt idx="6">
                  <c:v>66.244444444444454</c:v>
                </c:pt>
                <c:pt idx="7">
                  <c:v>65.650793650793645</c:v>
                </c:pt>
              </c:numCache>
            </c:numRef>
          </c:val>
          <c:extLst>
            <c:ext xmlns:c16="http://schemas.microsoft.com/office/drawing/2014/chart" uri="{C3380CC4-5D6E-409C-BE32-E72D297353CC}">
              <c16:uniqueId val="{00000000-45CE-423E-B71B-D6CA1A25295E}"/>
            </c:ext>
          </c:extLst>
        </c:ser>
        <c:dLbls>
          <c:showLegendKey val="0"/>
          <c:showVal val="0"/>
          <c:showCatName val="0"/>
          <c:showSerName val="0"/>
          <c:showPercent val="0"/>
          <c:showBubbleSize val="0"/>
        </c:dLbls>
        <c:gapWidth val="219"/>
        <c:overlap val="-27"/>
        <c:axId val="131011047"/>
        <c:axId val="131001687"/>
      </c:barChart>
      <c:catAx>
        <c:axId val="131011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Name</a:t>
                </a:r>
              </a:p>
            </c:rich>
          </c:tx>
          <c:layout>
            <c:manualLayout>
              <c:xMode val="edge"/>
              <c:yMode val="edge"/>
              <c:x val="0.4157743391124832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1687"/>
        <c:crosses val="autoZero"/>
        <c:auto val="1"/>
        <c:lblAlgn val="ctr"/>
        <c:lblOffset val="100"/>
        <c:noMultiLvlLbl val="0"/>
      </c:catAx>
      <c:valAx>
        <c:axId val="131001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layout>
            <c:manualLayout>
              <c:xMode val="edge"/>
              <c:yMode val="edge"/>
              <c:x val="4.6403712296983757E-3"/>
              <c:y val="0.26656641878098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11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RATE PER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676201189137"/>
          <c:y val="0.33688268601256305"/>
          <c:w val="0.86608340028924957"/>
          <c:h val="0.42554277625409187"/>
        </c:manualLayout>
      </c:layout>
      <c:barChart>
        <c:barDir val="col"/>
        <c:grouping val="stacked"/>
        <c:varyColors val="0"/>
        <c:ser>
          <c:idx val="0"/>
          <c:order val="0"/>
          <c:tx>
            <c:strRef>
              <c:f>'Pivot charts'!$B$78</c:f>
              <c:strCache>
                <c:ptCount val="1"/>
                <c:pt idx="0">
                  <c:v>Average of Math_Score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charts'!$B$79:$B$84</c:f>
              <c:numCache>
                <c:formatCode>0</c:formatCode>
                <c:ptCount val="5"/>
                <c:pt idx="0">
                  <c:v>72.102564102564102</c:v>
                </c:pt>
                <c:pt idx="1">
                  <c:v>69.7</c:v>
                </c:pt>
                <c:pt idx="2">
                  <c:v>68.329411764705881</c:v>
                </c:pt>
                <c:pt idx="3">
                  <c:v>76.486486486486484</c:v>
                </c:pt>
                <c:pt idx="4">
                  <c:v>66.84210526315789</c:v>
                </c:pt>
              </c:numCache>
            </c:numRef>
          </c:val>
          <c:extLst>
            <c:ext xmlns:c16="http://schemas.microsoft.com/office/drawing/2014/chart" uri="{C3380CC4-5D6E-409C-BE32-E72D297353CC}">
              <c16:uniqueId val="{00000000-EB9D-4FBF-AB3B-84B03D2FBA18}"/>
            </c:ext>
          </c:extLst>
        </c:ser>
        <c:ser>
          <c:idx val="1"/>
          <c:order val="1"/>
          <c:tx>
            <c:strRef>
              <c:f>'Pivot charts'!$C$78</c:f>
              <c:strCache>
                <c:ptCount val="1"/>
                <c:pt idx="0">
                  <c:v>Average of English_Score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charts'!$C$79:$C$84</c:f>
              <c:numCache>
                <c:formatCode>0</c:formatCode>
                <c:ptCount val="5"/>
                <c:pt idx="0">
                  <c:v>70.307692307692307</c:v>
                </c:pt>
                <c:pt idx="1">
                  <c:v>59.15</c:v>
                </c:pt>
                <c:pt idx="2">
                  <c:v>68.870588235294122</c:v>
                </c:pt>
                <c:pt idx="3">
                  <c:v>60.324324324324323</c:v>
                </c:pt>
                <c:pt idx="4">
                  <c:v>63.263157894736842</c:v>
                </c:pt>
              </c:numCache>
            </c:numRef>
          </c:val>
          <c:extLst>
            <c:ext xmlns:c16="http://schemas.microsoft.com/office/drawing/2014/chart" uri="{C3380CC4-5D6E-409C-BE32-E72D297353CC}">
              <c16:uniqueId val="{00000001-EB9D-4FBF-AB3B-84B03D2FBA18}"/>
            </c:ext>
          </c:extLst>
        </c:ser>
        <c:ser>
          <c:idx val="2"/>
          <c:order val="2"/>
          <c:tx>
            <c:strRef>
              <c:f>'Pivot charts'!$D$78</c:f>
              <c:strCache>
                <c:ptCount val="1"/>
                <c:pt idx="0">
                  <c:v>Average of Science_Score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charts'!$D$79:$D$84</c:f>
              <c:numCache>
                <c:formatCode>0</c:formatCode>
                <c:ptCount val="5"/>
                <c:pt idx="0">
                  <c:v>70</c:v>
                </c:pt>
                <c:pt idx="1">
                  <c:v>67.349999999999994</c:v>
                </c:pt>
                <c:pt idx="2">
                  <c:v>62.8</c:v>
                </c:pt>
                <c:pt idx="3">
                  <c:v>66.918918918918919</c:v>
                </c:pt>
                <c:pt idx="4">
                  <c:v>70.473684210526315</c:v>
                </c:pt>
              </c:numCache>
            </c:numRef>
          </c:val>
          <c:extLst>
            <c:ext xmlns:c16="http://schemas.microsoft.com/office/drawing/2014/chart" uri="{C3380CC4-5D6E-409C-BE32-E72D297353CC}">
              <c16:uniqueId val="{00000002-EB9D-4FBF-AB3B-84B03D2FBA18}"/>
            </c:ext>
          </c:extLst>
        </c:ser>
        <c:dLbls>
          <c:showLegendKey val="0"/>
          <c:showVal val="0"/>
          <c:showCatName val="0"/>
          <c:showSerName val="0"/>
          <c:showPercent val="0"/>
          <c:showBubbleSize val="0"/>
        </c:dLbls>
        <c:gapWidth val="219"/>
        <c:overlap val="100"/>
        <c:axId val="645136504"/>
        <c:axId val="645130744"/>
      </c:barChart>
      <c:catAx>
        <c:axId val="64513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p>
            </c:rich>
          </c:tx>
          <c:layout>
            <c:manualLayout>
              <c:xMode val="edge"/>
              <c:yMode val="edge"/>
              <c:x val="0.44118785151856016"/>
              <c:y val="0.83030876758382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0744"/>
        <c:crosses val="autoZero"/>
        <c:auto val="1"/>
        <c:lblAlgn val="ctr"/>
        <c:lblOffset val="100"/>
        <c:noMultiLvlLbl val="0"/>
      </c:catAx>
      <c:valAx>
        <c:axId val="64513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6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ATTENDANCE PER STUDENTS</a:t>
            </a:r>
            <a:endParaRPr lang="en-US" sz="1600" b="1"/>
          </a:p>
        </c:rich>
      </c:tx>
      <c:layout>
        <c:manualLayout>
          <c:xMode val="edge"/>
          <c:yMode val="edge"/>
          <c:x val="0.36027459243650883"/>
          <c:y val="3.69456542727799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6931351890873"/>
          <c:y val="0.1869729022291832"/>
          <c:w val="0.80000576688477332"/>
          <c:h val="0.58739599648136631"/>
        </c:manualLayout>
      </c:layout>
      <c:barChart>
        <c:barDir val="bar"/>
        <c:grouping val="clustered"/>
        <c:varyColors val="0"/>
        <c:ser>
          <c:idx val="0"/>
          <c:order val="0"/>
          <c:tx>
            <c:strRef>
              <c:f>'Pivot charts'!$B$51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charts'!$A$52:$A$60</c:f>
              <c:strCache>
                <c:ptCount val="8"/>
                <c:pt idx="0">
                  <c:v>Frank</c:v>
                </c:pt>
                <c:pt idx="1">
                  <c:v>Charlie</c:v>
                </c:pt>
                <c:pt idx="2">
                  <c:v>Eve</c:v>
                </c:pt>
                <c:pt idx="3">
                  <c:v>Alice</c:v>
                </c:pt>
                <c:pt idx="4">
                  <c:v>Hannah</c:v>
                </c:pt>
                <c:pt idx="5">
                  <c:v>Bob</c:v>
                </c:pt>
                <c:pt idx="6">
                  <c:v>David</c:v>
                </c:pt>
                <c:pt idx="7">
                  <c:v>Grace</c:v>
                </c:pt>
              </c:strCache>
            </c:strRef>
          </c:cat>
          <c:val>
            <c:numRef>
              <c:f>'Pivot charts'!$B$52:$B$60</c:f>
              <c:numCache>
                <c:formatCode>General</c:formatCode>
                <c:ptCount val="8"/>
                <c:pt idx="0">
                  <c:v>1660</c:v>
                </c:pt>
                <c:pt idx="1">
                  <c:v>1759</c:v>
                </c:pt>
                <c:pt idx="2">
                  <c:v>1762</c:v>
                </c:pt>
                <c:pt idx="3">
                  <c:v>1806</c:v>
                </c:pt>
                <c:pt idx="4">
                  <c:v>1874</c:v>
                </c:pt>
                <c:pt idx="5">
                  <c:v>1913</c:v>
                </c:pt>
                <c:pt idx="6">
                  <c:v>2113</c:v>
                </c:pt>
                <c:pt idx="7">
                  <c:v>2365</c:v>
                </c:pt>
              </c:numCache>
            </c:numRef>
          </c:val>
          <c:extLst>
            <c:ext xmlns:c16="http://schemas.microsoft.com/office/drawing/2014/chart" uri="{C3380CC4-5D6E-409C-BE32-E72D297353CC}">
              <c16:uniqueId val="{00000000-8294-4906-A64B-C59526B22B2A}"/>
            </c:ext>
          </c:extLst>
        </c:ser>
        <c:dLbls>
          <c:showLegendKey val="0"/>
          <c:showVal val="0"/>
          <c:showCatName val="0"/>
          <c:showSerName val="0"/>
          <c:showPercent val="0"/>
          <c:showBubbleSize val="0"/>
        </c:dLbls>
        <c:gapWidth val="182"/>
        <c:axId val="733917024"/>
        <c:axId val="733915944"/>
      </c:barChart>
      <c:catAx>
        <c:axId val="733917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STUDENTS</a:t>
                </a:r>
              </a:p>
            </c:rich>
          </c:tx>
          <c:layout>
            <c:manualLayout>
              <c:xMode val="edge"/>
              <c:yMode val="edge"/>
              <c:x val="5.3767661084617953E-2"/>
              <c:y val="0.23650196314016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15944"/>
        <c:crosses val="autoZero"/>
        <c:auto val="1"/>
        <c:lblAlgn val="ctr"/>
        <c:lblOffset val="100"/>
        <c:noMultiLvlLbl val="0"/>
      </c:catAx>
      <c:valAx>
        <c:axId val="733915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ATTENDANCE</a:t>
                </a:r>
              </a:p>
            </c:rich>
          </c:tx>
          <c:layout>
            <c:manualLayout>
              <c:xMode val="edge"/>
              <c:yMode val="edge"/>
              <c:x val="0.45133625374292996"/>
              <c:y val="0.8735420197815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TRENDS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charts'!$B$29</c:f>
              <c:strCache>
                <c:ptCount val="1"/>
                <c:pt idx="0">
                  <c:v>Average of Math_Score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charts'!$B$30:$B$32</c:f>
              <c:numCache>
                <c:formatCode>0</c:formatCode>
                <c:ptCount val="2"/>
                <c:pt idx="0">
                  <c:v>72.089108910891085</c:v>
                </c:pt>
                <c:pt idx="1">
                  <c:v>69.020202020202021</c:v>
                </c:pt>
              </c:numCache>
            </c:numRef>
          </c:val>
          <c:extLst>
            <c:ext xmlns:c16="http://schemas.microsoft.com/office/drawing/2014/chart" uri="{C3380CC4-5D6E-409C-BE32-E72D297353CC}">
              <c16:uniqueId val="{00000000-9C03-420B-A331-45915628A842}"/>
            </c:ext>
          </c:extLst>
        </c:ser>
        <c:ser>
          <c:idx val="1"/>
          <c:order val="1"/>
          <c:tx>
            <c:strRef>
              <c:f>'Pivot charts'!$C$29</c:f>
              <c:strCache>
                <c:ptCount val="1"/>
                <c:pt idx="0">
                  <c:v>Average of English_Score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charts'!$C$30:$C$32</c:f>
              <c:numCache>
                <c:formatCode>0</c:formatCode>
                <c:ptCount val="2"/>
                <c:pt idx="0">
                  <c:v>68.069306930693074</c:v>
                </c:pt>
                <c:pt idx="1">
                  <c:v>64.020202020202021</c:v>
                </c:pt>
              </c:numCache>
            </c:numRef>
          </c:val>
          <c:extLst>
            <c:ext xmlns:c16="http://schemas.microsoft.com/office/drawing/2014/chart" uri="{C3380CC4-5D6E-409C-BE32-E72D297353CC}">
              <c16:uniqueId val="{00000001-9C03-420B-A331-45915628A842}"/>
            </c:ext>
          </c:extLst>
        </c:ser>
        <c:ser>
          <c:idx val="2"/>
          <c:order val="2"/>
          <c:tx>
            <c:strRef>
              <c:f>'Pivot charts'!$D$29</c:f>
              <c:strCache>
                <c:ptCount val="1"/>
                <c:pt idx="0">
                  <c:v>Average of Science_Score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charts'!$A$30:$A$32</c:f>
              <c:strCache>
                <c:ptCount val="2"/>
                <c:pt idx="0">
                  <c:v>Female</c:v>
                </c:pt>
                <c:pt idx="1">
                  <c:v>Male</c:v>
                </c:pt>
              </c:strCache>
            </c:strRef>
          </c:cat>
          <c:val>
            <c:numRef>
              <c:f>'Pivot charts'!$D$30:$D$32</c:f>
              <c:numCache>
                <c:formatCode>0</c:formatCode>
                <c:ptCount val="2"/>
                <c:pt idx="0">
                  <c:v>66.089108910891085</c:v>
                </c:pt>
                <c:pt idx="1">
                  <c:v>66.212121212121218</c:v>
                </c:pt>
              </c:numCache>
            </c:numRef>
          </c:val>
          <c:extLst>
            <c:ext xmlns:c16="http://schemas.microsoft.com/office/drawing/2014/chart" uri="{C3380CC4-5D6E-409C-BE32-E72D297353CC}">
              <c16:uniqueId val="{00000002-9C03-420B-A331-45915628A842}"/>
            </c:ext>
          </c:extLst>
        </c:ser>
        <c:dLbls>
          <c:showLegendKey val="0"/>
          <c:showVal val="0"/>
          <c:showCatName val="0"/>
          <c:showSerName val="0"/>
          <c:showPercent val="0"/>
          <c:showBubbleSize val="0"/>
        </c:dLbls>
        <c:gapWidth val="219"/>
        <c:overlap val="-27"/>
        <c:axId val="733924584"/>
        <c:axId val="733923504"/>
      </c:barChart>
      <c:catAx>
        <c:axId val="73392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GENDER</a:t>
                </a:r>
              </a:p>
            </c:rich>
          </c:tx>
          <c:layout>
            <c:manualLayout>
              <c:xMode val="edge"/>
              <c:yMode val="edge"/>
              <c:x val="0.42914781928854639"/>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23504"/>
        <c:crosses val="autoZero"/>
        <c:auto val="1"/>
        <c:lblAlgn val="ctr"/>
        <c:lblOffset val="100"/>
        <c:noMultiLvlLbl val="0"/>
      </c:catAx>
      <c:valAx>
        <c:axId val="73392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Axis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24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charts'!$A$52:$A$60</c:f>
              <c:strCache>
                <c:ptCount val="8"/>
                <c:pt idx="0">
                  <c:v>Frank</c:v>
                </c:pt>
                <c:pt idx="1">
                  <c:v>Charlie</c:v>
                </c:pt>
                <c:pt idx="2">
                  <c:v>Eve</c:v>
                </c:pt>
                <c:pt idx="3">
                  <c:v>Alice</c:v>
                </c:pt>
                <c:pt idx="4">
                  <c:v>Hannah</c:v>
                </c:pt>
                <c:pt idx="5">
                  <c:v>Bob</c:v>
                </c:pt>
                <c:pt idx="6">
                  <c:v>David</c:v>
                </c:pt>
                <c:pt idx="7">
                  <c:v>Grace</c:v>
                </c:pt>
              </c:strCache>
            </c:strRef>
          </c:cat>
          <c:val>
            <c:numRef>
              <c:f>'Pivot charts'!$B$52:$B$60</c:f>
              <c:numCache>
                <c:formatCode>General</c:formatCode>
                <c:ptCount val="8"/>
                <c:pt idx="0">
                  <c:v>1660</c:v>
                </c:pt>
                <c:pt idx="1">
                  <c:v>1759</c:v>
                </c:pt>
                <c:pt idx="2">
                  <c:v>1762</c:v>
                </c:pt>
                <c:pt idx="3">
                  <c:v>1806</c:v>
                </c:pt>
                <c:pt idx="4">
                  <c:v>1874</c:v>
                </c:pt>
                <c:pt idx="5">
                  <c:v>1913</c:v>
                </c:pt>
                <c:pt idx="6">
                  <c:v>2113</c:v>
                </c:pt>
                <c:pt idx="7">
                  <c:v>2365</c:v>
                </c:pt>
              </c:numCache>
            </c:numRef>
          </c:val>
          <c:extLst>
            <c:ext xmlns:c16="http://schemas.microsoft.com/office/drawing/2014/chart" uri="{C3380CC4-5D6E-409C-BE32-E72D297353CC}">
              <c16:uniqueId val="{00000000-4C74-45DD-8E63-61D848399D50}"/>
            </c:ext>
          </c:extLst>
        </c:ser>
        <c:dLbls>
          <c:showLegendKey val="0"/>
          <c:showVal val="0"/>
          <c:showCatName val="0"/>
          <c:showSerName val="0"/>
          <c:showPercent val="0"/>
          <c:showBubbleSize val="0"/>
        </c:dLbls>
        <c:gapWidth val="182"/>
        <c:axId val="733917024"/>
        <c:axId val="733915944"/>
      </c:barChart>
      <c:catAx>
        <c:axId val="73391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15944"/>
        <c:crosses val="autoZero"/>
        <c:auto val="1"/>
        <c:lblAlgn val="ctr"/>
        <c:lblOffset val="100"/>
        <c:noMultiLvlLbl val="0"/>
      </c:catAx>
      <c:valAx>
        <c:axId val="733915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1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RATE PER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676201189137"/>
          <c:y val="0.33688268601256305"/>
          <c:w val="0.86608340028924957"/>
          <c:h val="0.42554277625409187"/>
        </c:manualLayout>
      </c:layout>
      <c:barChart>
        <c:barDir val="col"/>
        <c:grouping val="stacked"/>
        <c:varyColors val="0"/>
        <c:ser>
          <c:idx val="0"/>
          <c:order val="0"/>
          <c:tx>
            <c:strRef>
              <c:f>'Pivot charts'!$B$78</c:f>
              <c:strCache>
                <c:ptCount val="1"/>
                <c:pt idx="0">
                  <c:v>Average of Math_Score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charts'!$B$79:$B$84</c:f>
              <c:numCache>
                <c:formatCode>0</c:formatCode>
                <c:ptCount val="5"/>
                <c:pt idx="0">
                  <c:v>72.102564102564102</c:v>
                </c:pt>
                <c:pt idx="1">
                  <c:v>69.7</c:v>
                </c:pt>
                <c:pt idx="2">
                  <c:v>68.329411764705881</c:v>
                </c:pt>
                <c:pt idx="3">
                  <c:v>76.486486486486484</c:v>
                </c:pt>
                <c:pt idx="4">
                  <c:v>66.84210526315789</c:v>
                </c:pt>
              </c:numCache>
            </c:numRef>
          </c:val>
          <c:extLst>
            <c:ext xmlns:c16="http://schemas.microsoft.com/office/drawing/2014/chart" uri="{C3380CC4-5D6E-409C-BE32-E72D297353CC}">
              <c16:uniqueId val="{00000000-1A1C-41D2-BBE3-4CF86EAEEE1D}"/>
            </c:ext>
          </c:extLst>
        </c:ser>
        <c:ser>
          <c:idx val="1"/>
          <c:order val="1"/>
          <c:tx>
            <c:strRef>
              <c:f>'Pivot charts'!$C$78</c:f>
              <c:strCache>
                <c:ptCount val="1"/>
                <c:pt idx="0">
                  <c:v>Average of English_Score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charts'!$C$79:$C$84</c:f>
              <c:numCache>
                <c:formatCode>0</c:formatCode>
                <c:ptCount val="5"/>
                <c:pt idx="0">
                  <c:v>70.307692307692307</c:v>
                </c:pt>
                <c:pt idx="1">
                  <c:v>59.15</c:v>
                </c:pt>
                <c:pt idx="2">
                  <c:v>68.870588235294122</c:v>
                </c:pt>
                <c:pt idx="3">
                  <c:v>60.324324324324323</c:v>
                </c:pt>
                <c:pt idx="4">
                  <c:v>63.263157894736842</c:v>
                </c:pt>
              </c:numCache>
            </c:numRef>
          </c:val>
          <c:extLst>
            <c:ext xmlns:c16="http://schemas.microsoft.com/office/drawing/2014/chart" uri="{C3380CC4-5D6E-409C-BE32-E72D297353CC}">
              <c16:uniqueId val="{00000002-7183-4D91-8DD7-3F6472545048}"/>
            </c:ext>
          </c:extLst>
        </c:ser>
        <c:ser>
          <c:idx val="2"/>
          <c:order val="2"/>
          <c:tx>
            <c:strRef>
              <c:f>'Pivot charts'!$D$78</c:f>
              <c:strCache>
                <c:ptCount val="1"/>
                <c:pt idx="0">
                  <c:v>Average of Science_Score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charts'!$A$79:$A$84</c:f>
              <c:strCache>
                <c:ptCount val="5"/>
                <c:pt idx="0">
                  <c:v>18</c:v>
                </c:pt>
                <c:pt idx="1">
                  <c:v>19</c:v>
                </c:pt>
                <c:pt idx="2">
                  <c:v>20</c:v>
                </c:pt>
                <c:pt idx="3">
                  <c:v>21</c:v>
                </c:pt>
                <c:pt idx="4">
                  <c:v>22</c:v>
                </c:pt>
              </c:strCache>
            </c:strRef>
          </c:cat>
          <c:val>
            <c:numRef>
              <c:f>'Pivot charts'!$D$79:$D$84</c:f>
              <c:numCache>
                <c:formatCode>0</c:formatCode>
                <c:ptCount val="5"/>
                <c:pt idx="0">
                  <c:v>70</c:v>
                </c:pt>
                <c:pt idx="1">
                  <c:v>67.349999999999994</c:v>
                </c:pt>
                <c:pt idx="2">
                  <c:v>62.8</c:v>
                </c:pt>
                <c:pt idx="3">
                  <c:v>66.918918918918919</c:v>
                </c:pt>
                <c:pt idx="4">
                  <c:v>70.473684210526315</c:v>
                </c:pt>
              </c:numCache>
            </c:numRef>
          </c:val>
          <c:extLst>
            <c:ext xmlns:c16="http://schemas.microsoft.com/office/drawing/2014/chart" uri="{C3380CC4-5D6E-409C-BE32-E72D297353CC}">
              <c16:uniqueId val="{00000005-7183-4D91-8DD7-3F6472545048}"/>
            </c:ext>
          </c:extLst>
        </c:ser>
        <c:dLbls>
          <c:showLegendKey val="0"/>
          <c:showVal val="0"/>
          <c:showCatName val="0"/>
          <c:showSerName val="0"/>
          <c:showPercent val="0"/>
          <c:showBubbleSize val="0"/>
        </c:dLbls>
        <c:gapWidth val="219"/>
        <c:overlap val="100"/>
        <c:axId val="645136504"/>
        <c:axId val="645130744"/>
      </c:barChart>
      <c:catAx>
        <c:axId val="64513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p>
            </c:rich>
          </c:tx>
          <c:layout>
            <c:manualLayout>
              <c:xMode val="edge"/>
              <c:yMode val="edge"/>
              <c:x val="0.44118785151856016"/>
              <c:y val="0.83030876758382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0744"/>
        <c:crosses val="autoZero"/>
        <c:auto val="1"/>
        <c:lblAlgn val="ctr"/>
        <c:lblOffset val="100"/>
        <c:noMultiLvlLbl val="0"/>
      </c:catAx>
      <c:valAx>
        <c:axId val="64513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36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ATTENDANCE</a:t>
            </a:r>
            <a:r>
              <a:rPr lang="en-US" sz="1600" b="1" baseline="0"/>
              <a:t> PER STUDENTS PERFORMANCE</a:t>
            </a:r>
          </a:p>
        </c:rich>
      </c:tx>
      <c:layout>
        <c:manualLayout>
          <c:xMode val="edge"/>
          <c:yMode val="edge"/>
          <c:x val="0.1893174609098033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charts'!$B$103</c:f>
              <c:strCache>
                <c:ptCount val="1"/>
                <c:pt idx="0">
                  <c:v>Average of Math_Score</c:v>
                </c:pt>
              </c:strCache>
            </c:strRef>
          </c:tx>
          <c:spPr>
            <a:ln w="28575" cap="rnd">
              <a:solidFill>
                <a:schemeClr val="bg2">
                  <a:lumMod val="10000"/>
                </a:schemeClr>
              </a:solidFill>
              <a:round/>
            </a:ln>
            <a:effectLst/>
          </c:spPr>
          <c:marker>
            <c:symbol val="none"/>
          </c:marker>
          <c:cat>
            <c:strRef>
              <c:f>'Pivot charts'!$A$104:$A$155</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cat>
          <c:val>
            <c:numRef>
              <c:f>'Pivot charts'!$B$104:$B$155</c:f>
              <c:numCache>
                <c:formatCode>0</c:formatCode>
                <c:ptCount val="51"/>
                <c:pt idx="0">
                  <c:v>68.666666666666671</c:v>
                </c:pt>
                <c:pt idx="1">
                  <c:v>54</c:v>
                </c:pt>
                <c:pt idx="2">
                  <c:v>66</c:v>
                </c:pt>
                <c:pt idx="3">
                  <c:v>68.5</c:v>
                </c:pt>
                <c:pt idx="4">
                  <c:v>71</c:v>
                </c:pt>
                <c:pt idx="5">
                  <c:v>98</c:v>
                </c:pt>
                <c:pt idx="6">
                  <c:v>59.8</c:v>
                </c:pt>
                <c:pt idx="7">
                  <c:v>73.428571428571431</c:v>
                </c:pt>
                <c:pt idx="8">
                  <c:v>65.666666666666671</c:v>
                </c:pt>
                <c:pt idx="9">
                  <c:v>67.75</c:v>
                </c:pt>
                <c:pt idx="10">
                  <c:v>78</c:v>
                </c:pt>
                <c:pt idx="11">
                  <c:v>71</c:v>
                </c:pt>
                <c:pt idx="12">
                  <c:v>73</c:v>
                </c:pt>
                <c:pt idx="13">
                  <c:v>79.666666666666671</c:v>
                </c:pt>
                <c:pt idx="14">
                  <c:v>67</c:v>
                </c:pt>
                <c:pt idx="15">
                  <c:v>83</c:v>
                </c:pt>
                <c:pt idx="16">
                  <c:v>77.5</c:v>
                </c:pt>
                <c:pt idx="17">
                  <c:v>47</c:v>
                </c:pt>
                <c:pt idx="18">
                  <c:v>86</c:v>
                </c:pt>
                <c:pt idx="19">
                  <c:v>66</c:v>
                </c:pt>
                <c:pt idx="20">
                  <c:v>70.5</c:v>
                </c:pt>
                <c:pt idx="21">
                  <c:v>73.333333333333329</c:v>
                </c:pt>
                <c:pt idx="22">
                  <c:v>63.833333333333336</c:v>
                </c:pt>
                <c:pt idx="23">
                  <c:v>63.25</c:v>
                </c:pt>
                <c:pt idx="24">
                  <c:v>73.666666666666671</c:v>
                </c:pt>
                <c:pt idx="25">
                  <c:v>64.428571428571431</c:v>
                </c:pt>
                <c:pt idx="26">
                  <c:v>59.375</c:v>
                </c:pt>
                <c:pt idx="27">
                  <c:v>78</c:v>
                </c:pt>
                <c:pt idx="28">
                  <c:v>81.428571428571431</c:v>
                </c:pt>
                <c:pt idx="29">
                  <c:v>72.25</c:v>
                </c:pt>
                <c:pt idx="30">
                  <c:v>72</c:v>
                </c:pt>
                <c:pt idx="31">
                  <c:v>82.5</c:v>
                </c:pt>
                <c:pt idx="32">
                  <c:v>73.25</c:v>
                </c:pt>
                <c:pt idx="33">
                  <c:v>61.333333333333336</c:v>
                </c:pt>
                <c:pt idx="34">
                  <c:v>73</c:v>
                </c:pt>
                <c:pt idx="35">
                  <c:v>60.75</c:v>
                </c:pt>
                <c:pt idx="36">
                  <c:v>71.5</c:v>
                </c:pt>
                <c:pt idx="37">
                  <c:v>77</c:v>
                </c:pt>
                <c:pt idx="38">
                  <c:v>69</c:v>
                </c:pt>
                <c:pt idx="39">
                  <c:v>77.857142857142861</c:v>
                </c:pt>
                <c:pt idx="40">
                  <c:v>92</c:v>
                </c:pt>
                <c:pt idx="41">
                  <c:v>97</c:v>
                </c:pt>
                <c:pt idx="42">
                  <c:v>80.5</c:v>
                </c:pt>
                <c:pt idx="43">
                  <c:v>73</c:v>
                </c:pt>
                <c:pt idx="44">
                  <c:v>77.5</c:v>
                </c:pt>
                <c:pt idx="45">
                  <c:v>72</c:v>
                </c:pt>
                <c:pt idx="46">
                  <c:v>61.857142857142854</c:v>
                </c:pt>
                <c:pt idx="47">
                  <c:v>72</c:v>
                </c:pt>
                <c:pt idx="48">
                  <c:v>63.142857142857146</c:v>
                </c:pt>
                <c:pt idx="49">
                  <c:v>63.25</c:v>
                </c:pt>
                <c:pt idx="50">
                  <c:v>66.222222222222229</c:v>
                </c:pt>
              </c:numCache>
            </c:numRef>
          </c:val>
          <c:smooth val="0"/>
          <c:extLst>
            <c:ext xmlns:c16="http://schemas.microsoft.com/office/drawing/2014/chart" uri="{C3380CC4-5D6E-409C-BE32-E72D297353CC}">
              <c16:uniqueId val="{00000000-7360-4FD6-A655-58E2D200BFBE}"/>
            </c:ext>
          </c:extLst>
        </c:ser>
        <c:ser>
          <c:idx val="1"/>
          <c:order val="1"/>
          <c:tx>
            <c:strRef>
              <c:f>'Pivot charts'!$C$103</c:f>
              <c:strCache>
                <c:ptCount val="1"/>
                <c:pt idx="0">
                  <c:v>Average of English_Score</c:v>
                </c:pt>
              </c:strCache>
            </c:strRef>
          </c:tx>
          <c:spPr>
            <a:ln w="28575" cap="rnd">
              <a:solidFill>
                <a:schemeClr val="tx2">
                  <a:lumMod val="60000"/>
                  <a:lumOff val="40000"/>
                </a:schemeClr>
              </a:solidFill>
              <a:round/>
            </a:ln>
            <a:effectLst/>
          </c:spPr>
          <c:marker>
            <c:symbol val="none"/>
          </c:marker>
          <c:cat>
            <c:strRef>
              <c:f>'Pivot charts'!$A$104:$A$155</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cat>
          <c:val>
            <c:numRef>
              <c:f>'Pivot charts'!$C$104:$C$155</c:f>
              <c:numCache>
                <c:formatCode>0</c:formatCode>
                <c:ptCount val="51"/>
                <c:pt idx="0">
                  <c:v>88.5</c:v>
                </c:pt>
                <c:pt idx="1">
                  <c:v>68.333333333333329</c:v>
                </c:pt>
                <c:pt idx="2">
                  <c:v>62.666666666666664</c:v>
                </c:pt>
                <c:pt idx="3">
                  <c:v>75.25</c:v>
                </c:pt>
                <c:pt idx="4">
                  <c:v>62</c:v>
                </c:pt>
                <c:pt idx="5">
                  <c:v>54.5</c:v>
                </c:pt>
                <c:pt idx="6">
                  <c:v>74.2</c:v>
                </c:pt>
                <c:pt idx="7">
                  <c:v>69</c:v>
                </c:pt>
                <c:pt idx="8">
                  <c:v>56.333333333333336</c:v>
                </c:pt>
                <c:pt idx="9">
                  <c:v>62.5</c:v>
                </c:pt>
                <c:pt idx="10">
                  <c:v>53.333333333333336</c:v>
                </c:pt>
                <c:pt idx="11">
                  <c:v>58.333333333333336</c:v>
                </c:pt>
                <c:pt idx="12">
                  <c:v>95.5</c:v>
                </c:pt>
                <c:pt idx="13">
                  <c:v>60.333333333333336</c:v>
                </c:pt>
                <c:pt idx="14">
                  <c:v>60</c:v>
                </c:pt>
                <c:pt idx="15">
                  <c:v>84.5</c:v>
                </c:pt>
                <c:pt idx="16">
                  <c:v>58.5</c:v>
                </c:pt>
                <c:pt idx="17">
                  <c:v>48.333333333333336</c:v>
                </c:pt>
                <c:pt idx="18">
                  <c:v>41.333333333333336</c:v>
                </c:pt>
                <c:pt idx="19">
                  <c:v>60.666666666666664</c:v>
                </c:pt>
                <c:pt idx="20">
                  <c:v>74.75</c:v>
                </c:pt>
                <c:pt idx="21">
                  <c:v>61.333333333333336</c:v>
                </c:pt>
                <c:pt idx="22">
                  <c:v>70.166666666666671</c:v>
                </c:pt>
                <c:pt idx="23">
                  <c:v>50.5</c:v>
                </c:pt>
                <c:pt idx="24">
                  <c:v>74.666666666666671</c:v>
                </c:pt>
                <c:pt idx="25">
                  <c:v>35</c:v>
                </c:pt>
                <c:pt idx="26">
                  <c:v>79.125</c:v>
                </c:pt>
                <c:pt idx="27">
                  <c:v>69.5</c:v>
                </c:pt>
                <c:pt idx="28">
                  <c:v>57.571428571428569</c:v>
                </c:pt>
                <c:pt idx="29">
                  <c:v>72.75</c:v>
                </c:pt>
                <c:pt idx="30">
                  <c:v>63.5</c:v>
                </c:pt>
                <c:pt idx="31">
                  <c:v>82.333333333333329</c:v>
                </c:pt>
                <c:pt idx="32">
                  <c:v>56.25</c:v>
                </c:pt>
                <c:pt idx="33">
                  <c:v>66.333333333333329</c:v>
                </c:pt>
                <c:pt idx="34">
                  <c:v>94</c:v>
                </c:pt>
                <c:pt idx="35">
                  <c:v>77</c:v>
                </c:pt>
                <c:pt idx="36">
                  <c:v>65.5</c:v>
                </c:pt>
                <c:pt idx="37">
                  <c:v>68</c:v>
                </c:pt>
                <c:pt idx="38">
                  <c:v>67</c:v>
                </c:pt>
                <c:pt idx="39">
                  <c:v>71.857142857142861</c:v>
                </c:pt>
                <c:pt idx="40">
                  <c:v>87.333333333333329</c:v>
                </c:pt>
                <c:pt idx="41">
                  <c:v>69</c:v>
                </c:pt>
                <c:pt idx="42">
                  <c:v>53</c:v>
                </c:pt>
                <c:pt idx="43">
                  <c:v>47.5</c:v>
                </c:pt>
                <c:pt idx="44">
                  <c:v>74</c:v>
                </c:pt>
                <c:pt idx="45">
                  <c:v>66</c:v>
                </c:pt>
                <c:pt idx="46">
                  <c:v>61.714285714285715</c:v>
                </c:pt>
                <c:pt idx="47">
                  <c:v>39</c:v>
                </c:pt>
                <c:pt idx="48">
                  <c:v>58.714285714285715</c:v>
                </c:pt>
                <c:pt idx="49">
                  <c:v>44.75</c:v>
                </c:pt>
                <c:pt idx="50">
                  <c:v>81.888888888888886</c:v>
                </c:pt>
              </c:numCache>
            </c:numRef>
          </c:val>
          <c:smooth val="0"/>
          <c:extLst>
            <c:ext xmlns:c16="http://schemas.microsoft.com/office/drawing/2014/chart" uri="{C3380CC4-5D6E-409C-BE32-E72D297353CC}">
              <c16:uniqueId val="{00000001-7360-4FD6-A655-58E2D200BFBE}"/>
            </c:ext>
          </c:extLst>
        </c:ser>
        <c:ser>
          <c:idx val="2"/>
          <c:order val="2"/>
          <c:tx>
            <c:strRef>
              <c:f>'Pivot charts'!$D$103</c:f>
              <c:strCache>
                <c:ptCount val="1"/>
                <c:pt idx="0">
                  <c:v>Average of Science_Score</c:v>
                </c:pt>
              </c:strCache>
            </c:strRef>
          </c:tx>
          <c:spPr>
            <a:ln w="28575" cap="rnd">
              <a:solidFill>
                <a:schemeClr val="accent1">
                  <a:lumMod val="75000"/>
                </a:schemeClr>
              </a:solidFill>
              <a:round/>
            </a:ln>
            <a:effectLst/>
          </c:spPr>
          <c:marker>
            <c:symbol val="none"/>
          </c:marker>
          <c:cat>
            <c:strRef>
              <c:f>'Pivot charts'!$A$104:$A$155</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cat>
          <c:val>
            <c:numRef>
              <c:f>'Pivot charts'!$D$104:$D$155</c:f>
              <c:numCache>
                <c:formatCode>0</c:formatCode>
                <c:ptCount val="51"/>
                <c:pt idx="0">
                  <c:v>77.666666666666671</c:v>
                </c:pt>
                <c:pt idx="1">
                  <c:v>69.333333333333329</c:v>
                </c:pt>
                <c:pt idx="2">
                  <c:v>77.666666666666671</c:v>
                </c:pt>
                <c:pt idx="3">
                  <c:v>52.5</c:v>
                </c:pt>
                <c:pt idx="4">
                  <c:v>65.666666666666671</c:v>
                </c:pt>
                <c:pt idx="5">
                  <c:v>58</c:v>
                </c:pt>
                <c:pt idx="6">
                  <c:v>63</c:v>
                </c:pt>
                <c:pt idx="7">
                  <c:v>71.142857142857139</c:v>
                </c:pt>
                <c:pt idx="8">
                  <c:v>59</c:v>
                </c:pt>
                <c:pt idx="9">
                  <c:v>59.5</c:v>
                </c:pt>
                <c:pt idx="10">
                  <c:v>88.333333333333329</c:v>
                </c:pt>
                <c:pt idx="11">
                  <c:v>65.333333333333329</c:v>
                </c:pt>
                <c:pt idx="12">
                  <c:v>73</c:v>
                </c:pt>
                <c:pt idx="13">
                  <c:v>74</c:v>
                </c:pt>
                <c:pt idx="14">
                  <c:v>88</c:v>
                </c:pt>
                <c:pt idx="15">
                  <c:v>72</c:v>
                </c:pt>
                <c:pt idx="16">
                  <c:v>73</c:v>
                </c:pt>
                <c:pt idx="17">
                  <c:v>60</c:v>
                </c:pt>
                <c:pt idx="18">
                  <c:v>53.666666666666664</c:v>
                </c:pt>
                <c:pt idx="19">
                  <c:v>72.333333333333329</c:v>
                </c:pt>
                <c:pt idx="20">
                  <c:v>67.75</c:v>
                </c:pt>
                <c:pt idx="21">
                  <c:v>62.333333333333336</c:v>
                </c:pt>
                <c:pt idx="22">
                  <c:v>71.166666666666671</c:v>
                </c:pt>
                <c:pt idx="23">
                  <c:v>68</c:v>
                </c:pt>
                <c:pt idx="24">
                  <c:v>75.333333333333329</c:v>
                </c:pt>
                <c:pt idx="25">
                  <c:v>71</c:v>
                </c:pt>
                <c:pt idx="26">
                  <c:v>60.625</c:v>
                </c:pt>
                <c:pt idx="27">
                  <c:v>43.166666666666664</c:v>
                </c:pt>
                <c:pt idx="28">
                  <c:v>76.428571428571431</c:v>
                </c:pt>
                <c:pt idx="29">
                  <c:v>71.75</c:v>
                </c:pt>
                <c:pt idx="30">
                  <c:v>82</c:v>
                </c:pt>
                <c:pt idx="31">
                  <c:v>69</c:v>
                </c:pt>
                <c:pt idx="32">
                  <c:v>45.25</c:v>
                </c:pt>
                <c:pt idx="33">
                  <c:v>57.666666666666664</c:v>
                </c:pt>
                <c:pt idx="34">
                  <c:v>82.5</c:v>
                </c:pt>
                <c:pt idx="35">
                  <c:v>76.25</c:v>
                </c:pt>
                <c:pt idx="36">
                  <c:v>56.75</c:v>
                </c:pt>
                <c:pt idx="37">
                  <c:v>68.333333333333329</c:v>
                </c:pt>
                <c:pt idx="38">
                  <c:v>97</c:v>
                </c:pt>
                <c:pt idx="39">
                  <c:v>57.857142857142854</c:v>
                </c:pt>
                <c:pt idx="40">
                  <c:v>52</c:v>
                </c:pt>
                <c:pt idx="41">
                  <c:v>59</c:v>
                </c:pt>
                <c:pt idx="42">
                  <c:v>72.333333333333329</c:v>
                </c:pt>
                <c:pt idx="43">
                  <c:v>67</c:v>
                </c:pt>
                <c:pt idx="44">
                  <c:v>71</c:v>
                </c:pt>
                <c:pt idx="45">
                  <c:v>62.2</c:v>
                </c:pt>
                <c:pt idx="46">
                  <c:v>52</c:v>
                </c:pt>
                <c:pt idx="47">
                  <c:v>73</c:v>
                </c:pt>
                <c:pt idx="48">
                  <c:v>68.571428571428569</c:v>
                </c:pt>
                <c:pt idx="49">
                  <c:v>69.75</c:v>
                </c:pt>
                <c:pt idx="50">
                  <c:v>65.888888888888886</c:v>
                </c:pt>
              </c:numCache>
            </c:numRef>
          </c:val>
          <c:smooth val="0"/>
          <c:extLst>
            <c:ext xmlns:c16="http://schemas.microsoft.com/office/drawing/2014/chart" uri="{C3380CC4-5D6E-409C-BE32-E72D297353CC}">
              <c16:uniqueId val="{00000002-7360-4FD6-A655-58E2D200BFBE}"/>
            </c:ext>
          </c:extLst>
        </c:ser>
        <c:dLbls>
          <c:showLegendKey val="0"/>
          <c:showVal val="0"/>
          <c:showCatName val="0"/>
          <c:showSerName val="0"/>
          <c:showPercent val="0"/>
          <c:showBubbleSize val="0"/>
        </c:dLbls>
        <c:smooth val="0"/>
        <c:axId val="582178560"/>
        <c:axId val="582178920"/>
      </c:lineChart>
      <c:catAx>
        <c:axId val="58217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ATTENDANCE</a:t>
                </a:r>
              </a:p>
            </c:rich>
          </c:tx>
          <c:layout>
            <c:manualLayout>
              <c:xMode val="edge"/>
              <c:yMode val="edge"/>
              <c:x val="0.3834669552561854"/>
              <c:y val="0.86069444444444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78920"/>
        <c:crosses val="autoZero"/>
        <c:auto val="1"/>
        <c:lblAlgn val="ctr"/>
        <c:lblOffset val="100"/>
        <c:noMultiLvlLbl val="0"/>
      </c:catAx>
      <c:valAx>
        <c:axId val="58217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78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charts'!$B$174</c:f>
              <c:strCache>
                <c:ptCount val="1"/>
                <c:pt idx="0">
                  <c:v>Average of Math_Score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charts'!$A$175:$A$187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charts'!$B$175:$B$187</c:f>
              <c:numCache>
                <c:formatCode>0</c:formatCode>
                <c:ptCount val="12"/>
                <c:pt idx="0">
                  <c:v>67</c:v>
                </c:pt>
                <c:pt idx="1">
                  <c:v>66.75</c:v>
                </c:pt>
                <c:pt idx="2">
                  <c:v>67.86666666666666</c:v>
                </c:pt>
                <c:pt idx="3">
                  <c:v>75.352941176470594</c:v>
                </c:pt>
                <c:pt idx="4">
                  <c:v>72.411764705882348</c:v>
                </c:pt>
                <c:pt idx="5">
                  <c:v>68.769230769230774</c:v>
                </c:pt>
                <c:pt idx="6">
                  <c:v>63.466666666666669</c:v>
                </c:pt>
                <c:pt idx="7">
                  <c:v>72.181818181818187</c:v>
                </c:pt>
                <c:pt idx="8">
                  <c:v>78.785714285714292</c:v>
                </c:pt>
                <c:pt idx="9">
                  <c:v>75.2</c:v>
                </c:pt>
                <c:pt idx="10">
                  <c:v>66</c:v>
                </c:pt>
                <c:pt idx="11">
                  <c:v>72.214285714285708</c:v>
                </c:pt>
              </c:numCache>
            </c:numRef>
          </c:val>
          <c:extLst>
            <c:ext xmlns:c16="http://schemas.microsoft.com/office/drawing/2014/chart" uri="{C3380CC4-5D6E-409C-BE32-E72D297353CC}">
              <c16:uniqueId val="{00000000-923D-44A1-BD73-6DAF8DD7D862}"/>
            </c:ext>
          </c:extLst>
        </c:ser>
        <c:ser>
          <c:idx val="1"/>
          <c:order val="1"/>
          <c:tx>
            <c:strRef>
              <c:f>'Pivot charts'!$C$174</c:f>
              <c:strCache>
                <c:ptCount val="1"/>
                <c:pt idx="0">
                  <c:v>Average of English_Score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charts'!$A$175:$A$187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charts'!$C$175:$C$187</c:f>
              <c:numCache>
                <c:formatCode>0</c:formatCode>
                <c:ptCount val="12"/>
                <c:pt idx="0">
                  <c:v>80.36363636363636</c:v>
                </c:pt>
                <c:pt idx="1">
                  <c:v>60</c:v>
                </c:pt>
                <c:pt idx="2">
                  <c:v>66</c:v>
                </c:pt>
                <c:pt idx="3">
                  <c:v>71.705882352941174</c:v>
                </c:pt>
                <c:pt idx="4">
                  <c:v>68.352941176470594</c:v>
                </c:pt>
                <c:pt idx="5">
                  <c:v>62</c:v>
                </c:pt>
                <c:pt idx="6">
                  <c:v>63.666666666666664</c:v>
                </c:pt>
                <c:pt idx="7">
                  <c:v>67.181818181818187</c:v>
                </c:pt>
                <c:pt idx="8">
                  <c:v>65.142857142857139</c:v>
                </c:pt>
                <c:pt idx="9">
                  <c:v>51.45</c:v>
                </c:pt>
                <c:pt idx="10">
                  <c:v>58.266666666666666</c:v>
                </c:pt>
                <c:pt idx="11">
                  <c:v>75.714285714285708</c:v>
                </c:pt>
              </c:numCache>
            </c:numRef>
          </c:val>
          <c:extLst>
            <c:ext xmlns:c16="http://schemas.microsoft.com/office/drawing/2014/chart" uri="{C3380CC4-5D6E-409C-BE32-E72D297353CC}">
              <c16:uniqueId val="{00000001-923D-44A1-BD73-6DAF8DD7D862}"/>
            </c:ext>
          </c:extLst>
        </c:ser>
        <c:ser>
          <c:idx val="2"/>
          <c:order val="2"/>
          <c:tx>
            <c:strRef>
              <c:f>'Pivot charts'!$D$174</c:f>
              <c:strCache>
                <c:ptCount val="1"/>
                <c:pt idx="0">
                  <c:v>Average of Science_Score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charts'!$A$175:$A$187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charts'!$D$175:$D$187</c:f>
              <c:numCache>
                <c:formatCode>0</c:formatCode>
                <c:ptCount val="12"/>
                <c:pt idx="0">
                  <c:v>65.909090909090907</c:v>
                </c:pt>
                <c:pt idx="1">
                  <c:v>71.75</c:v>
                </c:pt>
                <c:pt idx="2">
                  <c:v>59.4</c:v>
                </c:pt>
                <c:pt idx="3">
                  <c:v>69.411764705882348</c:v>
                </c:pt>
                <c:pt idx="4">
                  <c:v>64.352941176470594</c:v>
                </c:pt>
                <c:pt idx="5">
                  <c:v>62.153846153846153</c:v>
                </c:pt>
                <c:pt idx="6">
                  <c:v>78.533333333333331</c:v>
                </c:pt>
                <c:pt idx="7">
                  <c:v>67.409090909090907</c:v>
                </c:pt>
                <c:pt idx="8">
                  <c:v>47.285714285714285</c:v>
                </c:pt>
                <c:pt idx="9">
                  <c:v>68.55</c:v>
                </c:pt>
                <c:pt idx="10">
                  <c:v>69.86666666666666</c:v>
                </c:pt>
                <c:pt idx="11">
                  <c:v>65.5</c:v>
                </c:pt>
              </c:numCache>
            </c:numRef>
          </c:val>
          <c:extLst>
            <c:ext xmlns:c16="http://schemas.microsoft.com/office/drawing/2014/chart" uri="{C3380CC4-5D6E-409C-BE32-E72D297353CC}">
              <c16:uniqueId val="{00000002-923D-44A1-BD73-6DAF8DD7D862}"/>
            </c:ext>
          </c:extLst>
        </c:ser>
        <c:dLbls>
          <c:showLegendKey val="0"/>
          <c:showVal val="0"/>
          <c:showCatName val="0"/>
          <c:showSerName val="0"/>
          <c:showPercent val="0"/>
          <c:showBubbleSize val="0"/>
        </c:dLbls>
        <c:gapWidth val="219"/>
        <c:overlap val="100"/>
        <c:axId val="130994127"/>
        <c:axId val="130999527"/>
      </c:barChart>
      <c:catAx>
        <c:axId val="13099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99527"/>
        <c:crosses val="autoZero"/>
        <c:auto val="1"/>
        <c:lblAlgn val="ctr"/>
        <c:lblOffset val="100"/>
        <c:noMultiLvlLbl val="0"/>
      </c:catAx>
      <c:valAx>
        <c:axId val="130999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9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ATTENDANCE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charts'!$B$205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charts'!$A$206:$A$218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charts'!$B$206:$B$218</c:f>
              <c:numCache>
                <c:formatCode>General</c:formatCode>
                <c:ptCount val="12"/>
                <c:pt idx="0">
                  <c:v>1712</c:v>
                </c:pt>
                <c:pt idx="1">
                  <c:v>1156</c:v>
                </c:pt>
                <c:pt idx="2">
                  <c:v>1189</c:v>
                </c:pt>
                <c:pt idx="3">
                  <c:v>1410</c:v>
                </c:pt>
                <c:pt idx="4">
                  <c:v>1328</c:v>
                </c:pt>
                <c:pt idx="5">
                  <c:v>1036</c:v>
                </c:pt>
                <c:pt idx="6">
                  <c:v>1162</c:v>
                </c:pt>
                <c:pt idx="7">
                  <c:v>1717</c:v>
                </c:pt>
                <c:pt idx="8">
                  <c:v>982</c:v>
                </c:pt>
                <c:pt idx="9">
                  <c:v>1485</c:v>
                </c:pt>
                <c:pt idx="10">
                  <c:v>1062</c:v>
                </c:pt>
                <c:pt idx="11">
                  <c:v>1013</c:v>
                </c:pt>
              </c:numCache>
            </c:numRef>
          </c:val>
          <c:smooth val="0"/>
          <c:extLst>
            <c:ext xmlns:c16="http://schemas.microsoft.com/office/drawing/2014/chart" uri="{C3380CC4-5D6E-409C-BE32-E72D297353CC}">
              <c16:uniqueId val="{00000000-F13F-4227-84A7-8464437D9D11}"/>
            </c:ext>
          </c:extLst>
        </c:ser>
        <c:dLbls>
          <c:showLegendKey val="0"/>
          <c:showVal val="0"/>
          <c:showCatName val="0"/>
          <c:showSerName val="0"/>
          <c:showPercent val="0"/>
          <c:showBubbleSize val="0"/>
        </c:dLbls>
        <c:smooth val="0"/>
        <c:axId val="1341321072"/>
        <c:axId val="1341310632"/>
      </c:lineChart>
      <c:catAx>
        <c:axId val="134132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MONTH</a:t>
                </a:r>
              </a:p>
            </c:rich>
          </c:tx>
          <c:layout>
            <c:manualLayout>
              <c:xMode val="edge"/>
              <c:yMode val="edge"/>
              <c:x val="0.39039830651089874"/>
              <c:y val="0.870743387845750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10632"/>
        <c:crosses val="autoZero"/>
        <c:auto val="1"/>
        <c:lblAlgn val="ctr"/>
        <c:lblOffset val="100"/>
        <c:noMultiLvlLbl val="0"/>
      </c:catAx>
      <c:valAx>
        <c:axId val="134131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ATTENDANCE</a:t>
                </a:r>
              </a:p>
            </c:rich>
          </c:tx>
          <c:layout>
            <c:manualLayout>
              <c:xMode val="edge"/>
              <c:yMode val="edge"/>
              <c:x val="1.3498312710911136E-2"/>
              <c:y val="0.214812033111245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2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b="1" baseline="0"/>
              <a:t>Overall best performance per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4648226976268"/>
          <c:y val="0.1902314814814815"/>
          <c:w val="0.8583314759668963"/>
          <c:h val="0.58158209390492843"/>
        </c:manualLayout>
      </c:layout>
      <c:barChart>
        <c:barDir val="col"/>
        <c:grouping val="clustered"/>
        <c:varyColors val="0"/>
        <c:ser>
          <c:idx val="0"/>
          <c:order val="0"/>
          <c:tx>
            <c:strRef>
              <c:f>'Pivot charts'!$B$234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charts'!$A$235:$A$243</c:f>
              <c:strCache>
                <c:ptCount val="8"/>
                <c:pt idx="0">
                  <c:v>Grace</c:v>
                </c:pt>
                <c:pt idx="1">
                  <c:v>Hannah</c:v>
                </c:pt>
                <c:pt idx="2">
                  <c:v>Alice</c:v>
                </c:pt>
                <c:pt idx="3">
                  <c:v>Bob</c:v>
                </c:pt>
                <c:pt idx="4">
                  <c:v>Charlie</c:v>
                </c:pt>
                <c:pt idx="5">
                  <c:v>Eve</c:v>
                </c:pt>
                <c:pt idx="6">
                  <c:v>David</c:v>
                </c:pt>
                <c:pt idx="7">
                  <c:v>Frank</c:v>
                </c:pt>
              </c:strCache>
            </c:strRef>
          </c:cat>
          <c:val>
            <c:numRef>
              <c:f>'Pivot charts'!$B$235:$B$243</c:f>
              <c:numCache>
                <c:formatCode>0</c:formatCode>
                <c:ptCount val="8"/>
                <c:pt idx="0">
                  <c:v>70.677419354838705</c:v>
                </c:pt>
                <c:pt idx="1">
                  <c:v>68.749999999999986</c:v>
                </c:pt>
                <c:pt idx="2">
                  <c:v>68.579710144927532</c:v>
                </c:pt>
                <c:pt idx="3">
                  <c:v>66.933333333333351</c:v>
                </c:pt>
                <c:pt idx="4">
                  <c:v>66.782608695652186</c:v>
                </c:pt>
                <c:pt idx="5">
                  <c:v>66.318840579710141</c:v>
                </c:pt>
                <c:pt idx="6">
                  <c:v>66.244444444444454</c:v>
                </c:pt>
                <c:pt idx="7">
                  <c:v>65.650793650793645</c:v>
                </c:pt>
              </c:numCache>
            </c:numRef>
          </c:val>
          <c:extLst>
            <c:ext xmlns:c16="http://schemas.microsoft.com/office/drawing/2014/chart" uri="{C3380CC4-5D6E-409C-BE32-E72D297353CC}">
              <c16:uniqueId val="{00000000-6E06-449A-9E5F-7AF137F288AB}"/>
            </c:ext>
          </c:extLst>
        </c:ser>
        <c:dLbls>
          <c:showLegendKey val="0"/>
          <c:showVal val="0"/>
          <c:showCatName val="0"/>
          <c:showSerName val="0"/>
          <c:showPercent val="0"/>
          <c:showBubbleSize val="0"/>
        </c:dLbls>
        <c:gapWidth val="219"/>
        <c:overlap val="-27"/>
        <c:axId val="131011047"/>
        <c:axId val="131001687"/>
      </c:barChart>
      <c:catAx>
        <c:axId val="131011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Name</a:t>
                </a:r>
              </a:p>
            </c:rich>
          </c:tx>
          <c:layout>
            <c:manualLayout>
              <c:xMode val="edge"/>
              <c:yMode val="edge"/>
              <c:x val="0.4157743391124832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1687"/>
        <c:crosses val="autoZero"/>
        <c:auto val="1"/>
        <c:lblAlgn val="ctr"/>
        <c:lblOffset val="100"/>
        <c:noMultiLvlLbl val="0"/>
      </c:catAx>
      <c:valAx>
        <c:axId val="131001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a:t>
                </a:r>
                <a:r>
                  <a:rPr lang="en-US" sz="1400" b="1" baseline="0"/>
                  <a:t> scores</a:t>
                </a:r>
                <a:endParaRPr lang="en-US" sz="1400" b="1"/>
              </a:p>
            </c:rich>
          </c:tx>
          <c:layout>
            <c:manualLayout>
              <c:xMode val="edge"/>
              <c:yMode val="edge"/>
              <c:x val="4.6403712296983757E-3"/>
              <c:y val="0.26656641878098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11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performance datasets.xlsx]Pivot charts!PivotTable8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Students</a:t>
            </a:r>
            <a:r>
              <a:rPr lang="en-US" sz="1600" b="1" baseline="0"/>
              <a:t> Performance across all subjects</a:t>
            </a:r>
          </a:p>
          <a:p>
            <a:pPr>
              <a:defRPr/>
            </a:pPr>
            <a:endParaRPr lang="en-US"/>
          </a:p>
        </c:rich>
      </c:tx>
      <c:layout>
        <c:manualLayout>
          <c:xMode val="edge"/>
          <c:yMode val="edge"/>
          <c:x val="0.1496636556217275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8823529411764705E-3"/>
              <c:y val="-3.2407225138524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8823529411764705E-3"/>
              <c:y val="-3.2407225138524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1.5526544312072514E-3"/>
              <c:y val="3.49040985261448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Lst>
        </c:dLbl>
      </c:pivotFmt>
      <c:pivotFmt>
        <c:idx val="10"/>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40000"/>
              <a:lumOff val="60000"/>
            </a:schemeClr>
          </a:solidFill>
          <a:ln>
            <a:noFill/>
          </a:ln>
          <a:effectLst/>
        </c:spPr>
        <c:dLbl>
          <c:idx val="0"/>
          <c:layout>
            <c:manualLayout>
              <c:x val="-2.4783147459727611E-3"/>
              <c:y val="5.12820512820512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2717622735500358E-17"/>
              <c:y val="-1.02564102564103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533431C-5A6C-47F4-A633-D46A3C9B4BD9}" type="VALUE">
                  <a:rPr lang="en-US" sz="1000"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800D955D-12DD-4B15-9762-ECB278D363BC}" type="VALUE">
                  <a:rPr lang="en-US">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842568470762714"/>
          <c:y val="0.30615803814713899"/>
          <c:w val="0.77550371259354667"/>
          <c:h val="0.4409767817484353"/>
        </c:manualLayout>
      </c:layout>
      <c:barChart>
        <c:barDir val="col"/>
        <c:grouping val="stacked"/>
        <c:varyColors val="0"/>
        <c:ser>
          <c:idx val="0"/>
          <c:order val="0"/>
          <c:tx>
            <c:strRef>
              <c:f>'Pivot charts'!$B$1</c:f>
              <c:strCache>
                <c:ptCount val="1"/>
                <c:pt idx="0">
                  <c:v>Average of Math_Score</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0F32-4797-A722-28BA5EDBAFC4}"/>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7-4687-4A37-B1F8-7032469B1FBB}"/>
              </c:ext>
            </c:extLst>
          </c:dPt>
          <c:dLbls>
            <c:dLbl>
              <c:idx val="0"/>
              <c:layout>
                <c:manualLayout>
                  <c:x val="1.5526544312072514E-3"/>
                  <c:y val="3.4904098526144828E-3"/>
                </c:manualLayout>
              </c:layout>
              <c:showLegendKey val="0"/>
              <c:showVal val="1"/>
              <c:showCatName val="0"/>
              <c:showSerName val="0"/>
              <c:showPercent val="0"/>
              <c:showBubbleSize val="0"/>
              <c:extLst>
                <c:ext xmlns:c15="http://schemas.microsoft.com/office/drawing/2012/chart" uri="{CE6537A1-D6FC-4f65-9D91-7224C49458BB}">
                  <c15:layout>
                    <c:manualLayout>
                      <c:w val="6.8372549019607848E-2"/>
                      <c:h val="6.4745552639253412E-2"/>
                    </c:manualLayout>
                  </c15:layout>
                </c:ext>
                <c:ext xmlns:c16="http://schemas.microsoft.com/office/drawing/2014/chart" uri="{C3380CC4-5D6E-409C-BE32-E72D297353CC}">
                  <c16:uniqueId val="{00000000-0F32-4797-A722-28BA5EDBAFC4}"/>
                </c:ext>
              </c:extLst>
            </c:dLbl>
            <c:dLbl>
              <c:idx val="4"/>
              <c:tx>
                <c:rich>
                  <a:bodyPr/>
                  <a:lstStyle/>
                  <a:p>
                    <a:fld id="{800D955D-12DD-4B15-9762-ECB278D363BC}"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687-4A37-B1F8-7032469B1F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charts'!$B$2:$B$10</c:f>
              <c:numCache>
                <c:formatCode>0</c:formatCode>
                <c:ptCount val="8"/>
                <c:pt idx="0">
                  <c:v>71.869565217391298</c:v>
                </c:pt>
                <c:pt idx="1">
                  <c:v>70.290322580645167</c:v>
                </c:pt>
                <c:pt idx="2">
                  <c:v>69</c:v>
                </c:pt>
                <c:pt idx="3">
                  <c:v>71.791666666666671</c:v>
                </c:pt>
                <c:pt idx="4">
                  <c:v>70.266666666666666</c:v>
                </c:pt>
                <c:pt idx="5">
                  <c:v>65.952380952380949</c:v>
                </c:pt>
                <c:pt idx="6">
                  <c:v>70.12</c:v>
                </c:pt>
                <c:pt idx="7">
                  <c:v>75.043478260869563</c:v>
                </c:pt>
              </c:numCache>
            </c:numRef>
          </c:val>
          <c:extLst>
            <c:ext xmlns:c16="http://schemas.microsoft.com/office/drawing/2014/chart" uri="{C3380CC4-5D6E-409C-BE32-E72D297353CC}">
              <c16:uniqueId val="{00000001-0F32-4797-A722-28BA5EDBAFC4}"/>
            </c:ext>
          </c:extLst>
        </c:ser>
        <c:ser>
          <c:idx val="1"/>
          <c:order val="1"/>
          <c:tx>
            <c:strRef>
              <c:f>'Pivot charts'!$C$1</c:f>
              <c:strCache>
                <c:ptCount val="1"/>
                <c:pt idx="0">
                  <c:v>Average of English_Score</c:v>
                </c:pt>
              </c:strCache>
            </c:strRef>
          </c:tx>
          <c:spPr>
            <a:solidFill>
              <a:schemeClr val="tx2">
                <a:lumMod val="40000"/>
                <a:lumOff val="60000"/>
              </a:schemeClr>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0F32-4797-A722-28BA5EDBAFC4}"/>
              </c:ext>
            </c:extLst>
          </c:dPt>
          <c:dLbls>
            <c:dLbl>
              <c:idx val="0"/>
              <c:layout>
                <c:manualLayout>
                  <c:x val="-2.4783147459727611E-3"/>
                  <c:y val="5.128205128205128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32-4797-A722-28BA5EDBAF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charts'!$C$2:$C$10</c:f>
              <c:numCache>
                <c:formatCode>0</c:formatCode>
                <c:ptCount val="8"/>
                <c:pt idx="0">
                  <c:v>77.347826086956516</c:v>
                </c:pt>
                <c:pt idx="1">
                  <c:v>67.741935483870961</c:v>
                </c:pt>
                <c:pt idx="2">
                  <c:v>65.304347826086953</c:v>
                </c:pt>
                <c:pt idx="3">
                  <c:v>64.583333333333329</c:v>
                </c:pt>
                <c:pt idx="4">
                  <c:v>64.066666666666663</c:v>
                </c:pt>
                <c:pt idx="5">
                  <c:v>63.61904761904762</c:v>
                </c:pt>
                <c:pt idx="6">
                  <c:v>63.12</c:v>
                </c:pt>
                <c:pt idx="7">
                  <c:v>62.869565217391305</c:v>
                </c:pt>
              </c:numCache>
            </c:numRef>
          </c:val>
          <c:extLst>
            <c:ext xmlns:c16="http://schemas.microsoft.com/office/drawing/2014/chart" uri="{C3380CC4-5D6E-409C-BE32-E72D297353CC}">
              <c16:uniqueId val="{00000002-0F32-4797-A722-28BA5EDBAFC4}"/>
            </c:ext>
          </c:extLst>
        </c:ser>
        <c:ser>
          <c:idx val="2"/>
          <c:order val="2"/>
          <c:tx>
            <c:strRef>
              <c:f>'Pivot charts'!$D$1</c:f>
              <c:strCache>
                <c:ptCount val="1"/>
                <c:pt idx="0">
                  <c:v>Average of Science_Score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0F32-4797-A722-28BA5EDBAFC4}"/>
              </c:ext>
            </c:extLst>
          </c:dPt>
          <c:dLbls>
            <c:dLbl>
              <c:idx val="0"/>
              <c:layout>
                <c:manualLayout>
                  <c:x val="-2.2717622735500358E-17"/>
                  <c:y val="-1.025641025641035E-2"/>
                </c:manualLayout>
              </c:layout>
              <c:tx>
                <c:rich>
                  <a:bodyPr/>
                  <a:lstStyle/>
                  <a:p>
                    <a:fld id="{C533431C-5A6C-47F4-A633-D46A3C9B4BD9}" type="VALUE">
                      <a:rPr lang="en-US" sz="1000"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F32-4797-A722-28BA5EDBAF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charts'!$A$2:$A$10</c:f>
              <c:strCache>
                <c:ptCount val="8"/>
                <c:pt idx="0">
                  <c:v>Alice</c:v>
                </c:pt>
                <c:pt idx="1">
                  <c:v>Grace</c:v>
                </c:pt>
                <c:pt idx="2">
                  <c:v>Charlie</c:v>
                </c:pt>
                <c:pt idx="3">
                  <c:v>Hannah</c:v>
                </c:pt>
                <c:pt idx="4">
                  <c:v>David</c:v>
                </c:pt>
                <c:pt idx="5">
                  <c:v>Frank</c:v>
                </c:pt>
                <c:pt idx="6">
                  <c:v>Bob</c:v>
                </c:pt>
                <c:pt idx="7">
                  <c:v>Eve</c:v>
                </c:pt>
              </c:strCache>
            </c:strRef>
          </c:cat>
          <c:val>
            <c:numRef>
              <c:f>'Pivot charts'!$D$2:$D$10</c:f>
              <c:numCache>
                <c:formatCode>0</c:formatCode>
                <c:ptCount val="8"/>
                <c:pt idx="0">
                  <c:v>56.521739130434781</c:v>
                </c:pt>
                <c:pt idx="1">
                  <c:v>74</c:v>
                </c:pt>
                <c:pt idx="2">
                  <c:v>66.043478260869563</c:v>
                </c:pt>
                <c:pt idx="3">
                  <c:v>69.875</c:v>
                </c:pt>
                <c:pt idx="4">
                  <c:v>64.400000000000006</c:v>
                </c:pt>
                <c:pt idx="5">
                  <c:v>67.38095238095238</c:v>
                </c:pt>
                <c:pt idx="6">
                  <c:v>67.56</c:v>
                </c:pt>
                <c:pt idx="7">
                  <c:v>61.043478260869563</c:v>
                </c:pt>
              </c:numCache>
            </c:numRef>
          </c:val>
          <c:extLst>
            <c:ext xmlns:c16="http://schemas.microsoft.com/office/drawing/2014/chart" uri="{C3380CC4-5D6E-409C-BE32-E72D297353CC}">
              <c16:uniqueId val="{00000003-0F32-4797-A722-28BA5EDBAFC4}"/>
            </c:ext>
          </c:extLst>
        </c:ser>
        <c:dLbls>
          <c:showLegendKey val="0"/>
          <c:showVal val="0"/>
          <c:showCatName val="0"/>
          <c:showSerName val="0"/>
          <c:showPercent val="0"/>
          <c:showBubbleSize val="0"/>
        </c:dLbls>
        <c:gapWidth val="219"/>
        <c:overlap val="100"/>
        <c:axId val="550337128"/>
        <c:axId val="550328488"/>
      </c:barChart>
      <c:catAx>
        <c:axId val="550337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Name</a:t>
                </a:r>
              </a:p>
            </c:rich>
          </c:tx>
          <c:layout>
            <c:manualLayout>
              <c:xMode val="edge"/>
              <c:yMode val="edge"/>
              <c:x val="0.41217496511820778"/>
              <c:y val="0.85882051282051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8488"/>
        <c:crosses val="autoZero"/>
        <c:auto val="1"/>
        <c:lblAlgn val="ctr"/>
        <c:lblOffset val="100"/>
        <c:noMultiLvlLbl val="0"/>
      </c:catAx>
      <c:valAx>
        <c:axId val="55032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Scores</a:t>
                </a:r>
              </a:p>
            </c:rich>
          </c:tx>
          <c:layout>
            <c:manualLayout>
              <c:xMode val="edge"/>
              <c:yMode val="edge"/>
              <c:x val="4.2690435071080793E-2"/>
              <c:y val="0.3945684309897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7128"/>
        <c:crosses val="autoZero"/>
        <c:crossBetween val="between"/>
      </c:valAx>
      <c:spPr>
        <a:noFill/>
        <a:ln>
          <a:noFill/>
        </a:ln>
        <a:effectLst/>
      </c:spPr>
    </c:plotArea>
    <c:legend>
      <c:legendPos val="t"/>
      <c:layout>
        <c:manualLayout>
          <c:xMode val="edge"/>
          <c:yMode val="edge"/>
          <c:x val="0.12658113195140797"/>
          <c:y val="0.17536784741144415"/>
          <c:w val="0.87341880592063537"/>
          <c:h val="8.6539067231980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freepngimg.com/svg/color/C0C0C0/100051-male-and-female-children-icons" TargetMode="External"/><Relationship Id="rId3" Type="http://schemas.openxmlformats.org/officeDocument/2006/relationships/chart" Target="../charts/chart11.xml"/><Relationship Id="rId7" Type="http://schemas.openxmlformats.org/officeDocument/2006/relationships/image" Target="../media/image2.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png"/><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158750</xdr:colOff>
      <xdr:row>10</xdr:row>
      <xdr:rowOff>44450</xdr:rowOff>
    </xdr:from>
    <xdr:to>
      <xdr:col>6</xdr:col>
      <xdr:colOff>323850</xdr:colOff>
      <xdr:row>25</xdr:row>
      <xdr:rowOff>25400</xdr:rowOff>
    </xdr:to>
    <xdr:graphicFrame macro="">
      <xdr:nvGraphicFramePr>
        <xdr:cNvPr id="2" name="Chart 1">
          <a:extLst>
            <a:ext uri="{FF2B5EF4-FFF2-40B4-BE49-F238E27FC236}">
              <a16:creationId xmlns:a16="http://schemas.microsoft.com/office/drawing/2014/main" id="{C649B859-A67E-40DB-6B9D-719390944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184150</xdr:colOff>
      <xdr:row>32</xdr:row>
      <xdr:rowOff>88900</xdr:rowOff>
    </xdr:from>
    <xdr:to>
      <xdr:col>4</xdr:col>
      <xdr:colOff>571500</xdr:colOff>
      <xdr:row>47</xdr:row>
      <xdr:rowOff>69850</xdr:rowOff>
    </xdr:to>
    <xdr:graphicFrame macro="">
      <xdr:nvGraphicFramePr>
        <xdr:cNvPr id="3" name="Chart 2">
          <a:extLst>
            <a:ext uri="{FF2B5EF4-FFF2-40B4-BE49-F238E27FC236}">
              <a16:creationId xmlns:a16="http://schemas.microsoft.com/office/drawing/2014/main" id="{19BD4404-7D24-993D-ADEF-24A1051CD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60</xdr:row>
      <xdr:rowOff>101600</xdr:rowOff>
    </xdr:from>
    <xdr:to>
      <xdr:col>5</xdr:col>
      <xdr:colOff>209550</xdr:colOff>
      <xdr:row>75</xdr:row>
      <xdr:rowOff>82550</xdr:rowOff>
    </xdr:to>
    <xdr:graphicFrame macro="">
      <xdr:nvGraphicFramePr>
        <xdr:cNvPr id="5" name="Chart 4">
          <a:extLst>
            <a:ext uri="{FF2B5EF4-FFF2-40B4-BE49-F238E27FC236}">
              <a16:creationId xmlns:a16="http://schemas.microsoft.com/office/drawing/2014/main" id="{64C1D548-975E-6DA4-6740-2C46D7CC4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84</xdr:row>
      <xdr:rowOff>158750</xdr:rowOff>
    </xdr:from>
    <xdr:to>
      <xdr:col>6</xdr:col>
      <xdr:colOff>469900</xdr:colOff>
      <xdr:row>97</xdr:row>
      <xdr:rowOff>25400</xdr:rowOff>
    </xdr:to>
    <xdr:graphicFrame macro="">
      <xdr:nvGraphicFramePr>
        <xdr:cNvPr id="7" name="Chart 6">
          <a:extLst>
            <a:ext uri="{FF2B5EF4-FFF2-40B4-BE49-F238E27FC236}">
              <a16:creationId xmlns:a16="http://schemas.microsoft.com/office/drawing/2014/main" id="{18DD5B47-CABD-0396-3DCD-F1A54FFDD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155</xdr:row>
      <xdr:rowOff>76200</xdr:rowOff>
    </xdr:from>
    <xdr:to>
      <xdr:col>7</xdr:col>
      <xdr:colOff>247650</xdr:colOff>
      <xdr:row>170</xdr:row>
      <xdr:rowOff>57150</xdr:rowOff>
    </xdr:to>
    <xdr:graphicFrame macro="">
      <xdr:nvGraphicFramePr>
        <xdr:cNvPr id="6" name="Chart 5">
          <a:extLst>
            <a:ext uri="{FF2B5EF4-FFF2-40B4-BE49-F238E27FC236}">
              <a16:creationId xmlns:a16="http://schemas.microsoft.com/office/drawing/2014/main" id="{2DE43AC2-0775-5D25-5852-5A56E2DE9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187</xdr:row>
      <xdr:rowOff>50800</xdr:rowOff>
    </xdr:from>
    <xdr:to>
      <xdr:col>6</xdr:col>
      <xdr:colOff>736600</xdr:colOff>
      <xdr:row>202</xdr:row>
      <xdr:rowOff>31750</xdr:rowOff>
    </xdr:to>
    <xdr:graphicFrame macro="">
      <xdr:nvGraphicFramePr>
        <xdr:cNvPr id="10" name="Chart 9">
          <a:extLst>
            <a:ext uri="{FF2B5EF4-FFF2-40B4-BE49-F238E27FC236}">
              <a16:creationId xmlns:a16="http://schemas.microsoft.com/office/drawing/2014/main" id="{1989C4D9-748C-D25F-10EE-D881B8254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218</xdr:row>
      <xdr:rowOff>88900</xdr:rowOff>
    </xdr:from>
    <xdr:to>
      <xdr:col>5</xdr:col>
      <xdr:colOff>88900</xdr:colOff>
      <xdr:row>231</xdr:row>
      <xdr:rowOff>171450</xdr:rowOff>
    </xdr:to>
    <xdr:graphicFrame macro="">
      <xdr:nvGraphicFramePr>
        <xdr:cNvPr id="12" name="Chart 11">
          <a:extLst>
            <a:ext uri="{FF2B5EF4-FFF2-40B4-BE49-F238E27FC236}">
              <a16:creationId xmlns:a16="http://schemas.microsoft.com/office/drawing/2014/main" id="{D629834A-57CC-BC15-9696-71ED30A3E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243</xdr:row>
      <xdr:rowOff>88900</xdr:rowOff>
    </xdr:from>
    <xdr:to>
      <xdr:col>3</xdr:col>
      <xdr:colOff>1200150</xdr:colOff>
      <xdr:row>258</xdr:row>
      <xdr:rowOff>69850</xdr:rowOff>
    </xdr:to>
    <xdr:graphicFrame macro="">
      <xdr:nvGraphicFramePr>
        <xdr:cNvPr id="13" name="Chart 12">
          <a:extLst>
            <a:ext uri="{FF2B5EF4-FFF2-40B4-BE49-F238E27FC236}">
              <a16:creationId xmlns:a16="http://schemas.microsoft.com/office/drawing/2014/main" id="{456180AC-D545-B991-6FCE-ED6A3F82B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723900</xdr:colOff>
      <xdr:row>9</xdr:row>
      <xdr:rowOff>107951</xdr:rowOff>
    </xdr:from>
    <xdr:to>
      <xdr:col>12</xdr:col>
      <xdr:colOff>419100</xdr:colOff>
      <xdr:row>18</xdr:row>
      <xdr:rowOff>6351</xdr:rowOff>
    </xdr:to>
    <mc:AlternateContent xmlns:mc="http://schemas.openxmlformats.org/markup-compatibility/2006">
      <mc:Choice xmlns:a14="http://schemas.microsoft.com/office/drawing/2010/main" Requires="a14">
        <xdr:graphicFrame macro="">
          <xdr:nvGraphicFramePr>
            <xdr:cNvPr id="14" name="Name">
              <a:extLst>
                <a:ext uri="{FF2B5EF4-FFF2-40B4-BE49-F238E27FC236}">
                  <a16:creationId xmlns:a16="http://schemas.microsoft.com/office/drawing/2014/main" id="{23F9160B-A2D7-455B-89D6-F72E3EBAE507}"/>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883900" y="1765301"/>
              <a:ext cx="1828800" cy="15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2</xdr:row>
      <xdr:rowOff>158751</xdr:rowOff>
    </xdr:from>
    <xdr:to>
      <xdr:col>12</xdr:col>
      <xdr:colOff>558800</xdr:colOff>
      <xdr:row>6</xdr:row>
      <xdr:rowOff>63500</xdr:rowOff>
    </xdr:to>
    <mc:AlternateContent xmlns:mc="http://schemas.openxmlformats.org/markup-compatibility/2006" xmlns:a14="http://schemas.microsoft.com/office/drawing/2010/main">
      <mc:Choice Requires="a14">
        <xdr:graphicFrame macro="">
          <xdr:nvGraphicFramePr>
            <xdr:cNvPr id="15" name="Age">
              <a:extLst>
                <a:ext uri="{FF2B5EF4-FFF2-40B4-BE49-F238E27FC236}">
                  <a16:creationId xmlns:a16="http://schemas.microsoft.com/office/drawing/2014/main" id="{E31FB0ED-3A05-4703-952C-DB5ED15DB80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566400" y="5270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508000</xdr:colOff>
      <xdr:row>1</xdr:row>
      <xdr:rowOff>171450</xdr:rowOff>
    </xdr:from>
    <xdr:to>
      <xdr:col>10</xdr:col>
      <xdr:colOff>203200</xdr:colOff>
      <xdr:row>12</xdr:row>
      <xdr:rowOff>117475</xdr:rowOff>
    </xdr:to>
    <mc:AlternateContent xmlns:mc="http://schemas.openxmlformats.org/markup-compatibility/2006" xmlns:a14="http://schemas.microsoft.com/office/drawing/2010/main">
      <mc:Choice Requires="a14">
        <xdr:graphicFrame macro="">
          <xdr:nvGraphicFramePr>
            <xdr:cNvPr id="19" name="month_conversion">
              <a:extLst>
                <a:ext uri="{FF2B5EF4-FFF2-40B4-BE49-F238E27FC236}">
                  <a16:creationId xmlns:a16="http://schemas.microsoft.com/office/drawing/2014/main" id="{1B633F31-96F4-48EF-A2DD-8891D947400A}"/>
                </a:ext>
              </a:extLst>
            </xdr:cNvPr>
            <xdr:cNvGraphicFramePr/>
          </xdr:nvGraphicFramePr>
          <xdr:xfrm>
            <a:off x="0" y="0"/>
            <a:ext cx="0" cy="0"/>
          </xdr:xfrm>
          <a:graphic>
            <a:graphicData uri="http://schemas.microsoft.com/office/drawing/2010/slicer">
              <sle:slicer xmlns:sle="http://schemas.microsoft.com/office/drawing/2010/slicer" name="month_conversion"/>
            </a:graphicData>
          </a:graphic>
        </xdr:graphicFrame>
      </mc:Choice>
      <mc:Fallback xmlns="">
        <xdr:sp macro="" textlink="">
          <xdr:nvSpPr>
            <xdr:cNvPr id="0" name=""/>
            <xdr:cNvSpPr>
              <a:spLocks noTextEdit="1"/>
            </xdr:cNvSpPr>
          </xdr:nvSpPr>
          <xdr:spPr>
            <a:xfrm>
              <a:off x="8077200" y="35560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374650</xdr:colOff>
      <xdr:row>15</xdr:row>
      <xdr:rowOff>133351</xdr:rowOff>
    </xdr:from>
    <xdr:to>
      <xdr:col>10</xdr:col>
      <xdr:colOff>69850</xdr:colOff>
      <xdr:row>20</xdr:row>
      <xdr:rowOff>82550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52849F6-6106-DAD4-CC54-C627C12091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01050" y="2895601"/>
              <a:ext cx="1828800" cy="86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2</xdr:row>
      <xdr:rowOff>133351</xdr:rowOff>
    </xdr:from>
    <xdr:to>
      <xdr:col>29</xdr:col>
      <xdr:colOff>196850</xdr:colOff>
      <xdr:row>49</xdr:row>
      <xdr:rowOff>120650</xdr:rowOff>
    </xdr:to>
    <xdr:grpSp>
      <xdr:nvGrpSpPr>
        <xdr:cNvPr id="17" name="Group 16">
          <a:extLst>
            <a:ext uri="{FF2B5EF4-FFF2-40B4-BE49-F238E27FC236}">
              <a16:creationId xmlns:a16="http://schemas.microsoft.com/office/drawing/2014/main" id="{55C2BFD0-6962-9E27-51D2-A9401A2C4EE1}"/>
            </a:ext>
          </a:extLst>
        </xdr:cNvPr>
        <xdr:cNvGrpSpPr/>
      </xdr:nvGrpSpPr>
      <xdr:grpSpPr>
        <a:xfrm>
          <a:off x="5353050" y="501651"/>
          <a:ext cx="12522200" cy="8642349"/>
          <a:chOff x="1606550" y="679451"/>
          <a:chExt cx="12522200" cy="8940799"/>
        </a:xfrm>
      </xdr:grpSpPr>
      <xdr:grpSp>
        <xdr:nvGrpSpPr>
          <xdr:cNvPr id="15" name="Group 14">
            <a:extLst>
              <a:ext uri="{FF2B5EF4-FFF2-40B4-BE49-F238E27FC236}">
                <a16:creationId xmlns:a16="http://schemas.microsoft.com/office/drawing/2014/main" id="{342B132A-AF58-EC8C-B379-D93B57044C1C}"/>
              </a:ext>
            </a:extLst>
          </xdr:cNvPr>
          <xdr:cNvGrpSpPr/>
        </xdr:nvGrpSpPr>
        <xdr:grpSpPr>
          <a:xfrm>
            <a:off x="1606550" y="679451"/>
            <a:ext cx="12522200" cy="8940799"/>
            <a:chOff x="1606550" y="679451"/>
            <a:chExt cx="12522200" cy="8940799"/>
          </a:xfrm>
        </xdr:grpSpPr>
        <xdr:grpSp>
          <xdr:nvGrpSpPr>
            <xdr:cNvPr id="13" name="Group 12">
              <a:extLst>
                <a:ext uri="{FF2B5EF4-FFF2-40B4-BE49-F238E27FC236}">
                  <a16:creationId xmlns:a16="http://schemas.microsoft.com/office/drawing/2014/main" id="{83D8507D-EF3C-EBA6-4022-2775EBDE5596}"/>
                </a:ext>
              </a:extLst>
            </xdr:cNvPr>
            <xdr:cNvGrpSpPr/>
          </xdr:nvGrpSpPr>
          <xdr:grpSpPr>
            <a:xfrm>
              <a:off x="1606550" y="679451"/>
              <a:ext cx="12522200" cy="8940799"/>
              <a:chOff x="1615017" y="647701"/>
              <a:chExt cx="12611100" cy="8443382"/>
            </a:xfrm>
          </xdr:grpSpPr>
          <xdr:grpSp>
            <xdr:nvGrpSpPr>
              <xdr:cNvPr id="29" name="Group 28">
                <a:extLst>
                  <a:ext uri="{FF2B5EF4-FFF2-40B4-BE49-F238E27FC236}">
                    <a16:creationId xmlns:a16="http://schemas.microsoft.com/office/drawing/2014/main" id="{ACB4A1C4-31A7-4E71-D8EA-4636D30BC166}"/>
                  </a:ext>
                </a:extLst>
              </xdr:cNvPr>
              <xdr:cNvGrpSpPr/>
            </xdr:nvGrpSpPr>
            <xdr:grpSpPr>
              <a:xfrm>
                <a:off x="1615017" y="647701"/>
                <a:ext cx="12611100" cy="8443382"/>
                <a:chOff x="1593850" y="609601"/>
                <a:chExt cx="11633200" cy="7378699"/>
              </a:xfrm>
              <a:effectLst>
                <a:outerShdw blurRad="152400" dist="190500" dir="5400000" sx="90000" sy="-19000" rotWithShape="0">
                  <a:prstClr val="black">
                    <a:alpha val="0"/>
                  </a:prstClr>
                </a:outerShdw>
              </a:effectLst>
            </xdr:grpSpPr>
            <xdr:grpSp>
              <xdr:nvGrpSpPr>
                <xdr:cNvPr id="10" name="Group 9">
                  <a:extLst>
                    <a:ext uri="{FF2B5EF4-FFF2-40B4-BE49-F238E27FC236}">
                      <a16:creationId xmlns:a16="http://schemas.microsoft.com/office/drawing/2014/main" id="{5DF6E7EE-BBC5-FF11-9FEF-C5CD5F90F43F}"/>
                    </a:ext>
                  </a:extLst>
                </xdr:cNvPr>
                <xdr:cNvGrpSpPr/>
              </xdr:nvGrpSpPr>
              <xdr:grpSpPr>
                <a:xfrm>
                  <a:off x="1593850" y="609601"/>
                  <a:ext cx="11633200" cy="7378699"/>
                  <a:chOff x="1441450" y="584201"/>
                  <a:chExt cx="11633200" cy="6778255"/>
                </a:xfrm>
              </xdr:grpSpPr>
              <xdr:grpSp>
                <xdr:nvGrpSpPr>
                  <xdr:cNvPr id="12" name="Group 11">
                    <a:extLst>
                      <a:ext uri="{FF2B5EF4-FFF2-40B4-BE49-F238E27FC236}">
                        <a16:creationId xmlns:a16="http://schemas.microsoft.com/office/drawing/2014/main" id="{BE2481AE-3146-7D92-1A0A-AFFCD1ACC382}"/>
                      </a:ext>
                    </a:extLst>
                  </xdr:cNvPr>
                  <xdr:cNvGrpSpPr/>
                </xdr:nvGrpSpPr>
                <xdr:grpSpPr>
                  <a:xfrm>
                    <a:off x="1441450" y="584201"/>
                    <a:ext cx="11633200" cy="6778255"/>
                    <a:chOff x="323850" y="516836"/>
                    <a:chExt cx="10991850" cy="4715564"/>
                  </a:xfrm>
                </xdr:grpSpPr>
                <xdr:sp macro="" textlink="">
                  <xdr:nvSpPr>
                    <xdr:cNvPr id="2" name="Rectangle 1">
                      <a:extLst>
                        <a:ext uri="{FF2B5EF4-FFF2-40B4-BE49-F238E27FC236}">
                          <a16:creationId xmlns:a16="http://schemas.microsoft.com/office/drawing/2014/main" id="{A092CC38-40B5-6857-F6F7-C4F208E75A56}"/>
                        </a:ext>
                      </a:extLst>
                    </xdr:cNvPr>
                    <xdr:cNvSpPr/>
                  </xdr:nvSpPr>
                  <xdr:spPr>
                    <a:xfrm>
                      <a:off x="323850" y="520700"/>
                      <a:ext cx="10991850" cy="47117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7A9BF1C6-6551-020A-5B77-EB8B350C2E5A}"/>
                        </a:ext>
                      </a:extLst>
                    </xdr:cNvPr>
                    <xdr:cNvSpPr/>
                  </xdr:nvSpPr>
                  <xdr:spPr>
                    <a:xfrm>
                      <a:off x="330200" y="516836"/>
                      <a:ext cx="10985500" cy="3814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tx1"/>
                          </a:solidFill>
                        </a:rPr>
                        <a:t>STUDENT PERFORMANCE DASHBOARD</a:t>
                      </a:r>
                    </a:p>
                  </xdr:txBody>
                </xdr:sp>
                <xdr:sp macro="" textlink="">
                  <xdr:nvSpPr>
                    <xdr:cNvPr id="4" name="Rectangle 3">
                      <a:extLst>
                        <a:ext uri="{FF2B5EF4-FFF2-40B4-BE49-F238E27FC236}">
                          <a16:creationId xmlns:a16="http://schemas.microsoft.com/office/drawing/2014/main" id="{E0CA2CAB-C0C5-6857-5175-B254E739E978}"/>
                        </a:ext>
                      </a:extLst>
                    </xdr:cNvPr>
                    <xdr:cNvSpPr/>
                  </xdr:nvSpPr>
                  <xdr:spPr>
                    <a:xfrm>
                      <a:off x="324551" y="902573"/>
                      <a:ext cx="1919273" cy="4769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AVG ATTENDANCE</a:t>
                      </a:r>
                    </a:p>
                    <a:p>
                      <a:pPr algn="ctr"/>
                      <a:r>
                        <a:rPr lang="en-US" sz="3200" b="1">
                          <a:solidFill>
                            <a:schemeClr val="bg1"/>
                          </a:solidFill>
                        </a:rPr>
                        <a:t>76.3%</a:t>
                      </a:r>
                    </a:p>
                  </xdr:txBody>
                </xdr:sp>
                <xdr:sp macro="" textlink="">
                  <xdr:nvSpPr>
                    <xdr:cNvPr id="5" name="Rectangle 4">
                      <a:extLst>
                        <a:ext uri="{FF2B5EF4-FFF2-40B4-BE49-F238E27FC236}">
                          <a16:creationId xmlns:a16="http://schemas.microsoft.com/office/drawing/2014/main" id="{02B598B3-199E-47E2-AE43-1A36683CC0DD}"/>
                        </a:ext>
                      </a:extLst>
                    </xdr:cNvPr>
                    <xdr:cNvSpPr/>
                  </xdr:nvSpPr>
                  <xdr:spPr>
                    <a:xfrm>
                      <a:off x="2285823" y="899662"/>
                      <a:ext cx="1853975" cy="4799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AVG MATH_SCORE</a:t>
                      </a:r>
                    </a:p>
                    <a:p>
                      <a:pPr algn="ctr"/>
                      <a:r>
                        <a:rPr lang="en-US" sz="3200" b="1">
                          <a:solidFill>
                            <a:schemeClr val="bg1"/>
                          </a:solidFill>
                        </a:rPr>
                        <a:t>70.6%</a:t>
                      </a:r>
                    </a:p>
                  </xdr:txBody>
                </xdr:sp>
                <xdr:sp macro="" textlink="">
                  <xdr:nvSpPr>
                    <xdr:cNvPr id="6" name="Rectangle 5">
                      <a:extLst>
                        <a:ext uri="{FF2B5EF4-FFF2-40B4-BE49-F238E27FC236}">
                          <a16:creationId xmlns:a16="http://schemas.microsoft.com/office/drawing/2014/main" id="{CD5EEAF7-42CF-4BCB-A9D5-E96B950586E1}"/>
                        </a:ext>
                      </a:extLst>
                    </xdr:cNvPr>
                    <xdr:cNvSpPr/>
                  </xdr:nvSpPr>
                  <xdr:spPr>
                    <a:xfrm>
                      <a:off x="4181797" y="902359"/>
                      <a:ext cx="1961268" cy="477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AVG ENGLISH_SCORE</a:t>
                      </a:r>
                    </a:p>
                    <a:p>
                      <a:pPr algn="ctr"/>
                      <a:r>
                        <a:rPr lang="en-US" sz="3200" b="1">
                          <a:solidFill>
                            <a:schemeClr val="bg1"/>
                          </a:solidFill>
                        </a:rPr>
                        <a:t>66.1%</a:t>
                      </a:r>
                    </a:p>
                  </xdr:txBody>
                </xdr:sp>
                <xdr:sp macro="" textlink="">
                  <xdr:nvSpPr>
                    <xdr:cNvPr id="7" name="Rectangle 6">
                      <a:extLst>
                        <a:ext uri="{FF2B5EF4-FFF2-40B4-BE49-F238E27FC236}">
                          <a16:creationId xmlns:a16="http://schemas.microsoft.com/office/drawing/2014/main" id="{9D23E9B8-FBAF-47F7-8CE2-FE82F8886050}"/>
                        </a:ext>
                      </a:extLst>
                    </xdr:cNvPr>
                    <xdr:cNvSpPr/>
                  </xdr:nvSpPr>
                  <xdr:spPr>
                    <a:xfrm>
                      <a:off x="7852601" y="903142"/>
                      <a:ext cx="1563335" cy="4798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AVG SCIENCE_SCORE</a:t>
                      </a:r>
                    </a:p>
                    <a:p>
                      <a:pPr algn="ctr"/>
                      <a:r>
                        <a:rPr lang="en-US" sz="3200" b="1">
                          <a:solidFill>
                            <a:schemeClr val="bg1"/>
                          </a:solidFill>
                        </a:rPr>
                        <a:t>66.2%</a:t>
                      </a:r>
                    </a:p>
                  </xdr:txBody>
                </xdr:sp>
              </xdr:grpSp>
              <xdr:graphicFrame macro="">
                <xdr:nvGraphicFramePr>
                  <xdr:cNvPr id="16" name="Chart 15">
                    <a:extLst>
                      <a:ext uri="{FF2B5EF4-FFF2-40B4-BE49-F238E27FC236}">
                        <a16:creationId xmlns:a16="http://schemas.microsoft.com/office/drawing/2014/main" id="{7389C684-C1F3-4673-9A40-7DF13AAFD2B5}"/>
                      </a:ext>
                    </a:extLst>
                  </xdr:cNvPr>
                  <xdr:cNvGraphicFramePr>
                    <a:graphicFrameLocks/>
                  </xdr:cNvGraphicFramePr>
                </xdr:nvGraphicFramePr>
                <xdr:xfrm>
                  <a:off x="1448686" y="3778171"/>
                  <a:ext cx="5012974" cy="1786378"/>
                </xdr:xfrm>
                <a:graphic>
                  <a:graphicData uri="http://schemas.openxmlformats.org/drawingml/2006/chart">
                    <c:chart xmlns:c="http://schemas.openxmlformats.org/drawingml/2006/chart" xmlns:r="http://schemas.openxmlformats.org/officeDocument/2006/relationships" r:id="rId1"/>
                  </a:graphicData>
                </a:graphic>
              </xdr:graphicFrame>
            </xdr:grpSp>
            <mc:AlternateContent xmlns:mc="http://schemas.openxmlformats.org/markup-compatibility/2006">
              <mc:Choice xmlns:a14="http://schemas.microsoft.com/office/drawing/2010/main" Requires="a14">
                <xdr:graphicFrame macro="">
                  <xdr:nvGraphicFramePr>
                    <xdr:cNvPr id="11" name="Name 1">
                      <a:extLst>
                        <a:ext uri="{FF2B5EF4-FFF2-40B4-BE49-F238E27FC236}">
                          <a16:creationId xmlns:a16="http://schemas.microsoft.com/office/drawing/2014/main" id="{301636D2-083B-4E56-9392-A8F9A0CDA777}"/>
                        </a:ext>
                      </a:extLst>
                    </xdr:cNvPr>
                    <xdr:cNvGraphicFramePr/>
                  </xdr:nvGraphicFramePr>
                  <xdr:xfrm>
                    <a:off x="10997157" y="2114550"/>
                    <a:ext cx="2223543" cy="2203376"/>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15474950" y="2264332"/>
                      <a:ext cx="2393464" cy="2580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month_conversion 1">
                      <a:extLst>
                        <a:ext uri="{FF2B5EF4-FFF2-40B4-BE49-F238E27FC236}">
                          <a16:creationId xmlns:a16="http://schemas.microsoft.com/office/drawing/2014/main" id="{4FE50DA8-5145-43E2-AEFD-6398CC25BF49}"/>
                        </a:ext>
                      </a:extLst>
                    </xdr:cNvPr>
                    <xdr:cNvGraphicFramePr/>
                  </xdr:nvGraphicFramePr>
                  <xdr:xfrm>
                    <a:off x="10991258" y="4366719"/>
                    <a:ext cx="2235792" cy="3003527"/>
                  </xdr:xfrm>
                  <a:graphic>
                    <a:graphicData uri="http://schemas.microsoft.com/office/drawing/2010/slicer">
                      <sle:slicer xmlns:sle="http://schemas.microsoft.com/office/drawing/2010/slicer" name="month_conversion 1"/>
                    </a:graphicData>
                  </a:graphic>
                </xdr:graphicFrame>
              </mc:Choice>
              <mc:Fallback>
                <xdr:sp macro="" textlink="">
                  <xdr:nvSpPr>
                    <xdr:cNvPr id="0" name=""/>
                    <xdr:cNvSpPr>
                      <a:spLocks noTextEdit="1"/>
                    </xdr:cNvSpPr>
                  </xdr:nvSpPr>
                  <xdr:spPr>
                    <a:xfrm>
                      <a:off x="15468601" y="4902200"/>
                      <a:ext cx="2406649" cy="351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Gender 1">
                      <a:extLst>
                        <a:ext uri="{FF2B5EF4-FFF2-40B4-BE49-F238E27FC236}">
                          <a16:creationId xmlns:a16="http://schemas.microsoft.com/office/drawing/2014/main" id="{43A49542-6066-4B58-8C0E-2D97906ED514}"/>
                        </a:ext>
                      </a:extLst>
                    </xdr:cNvPr>
                    <xdr:cNvGraphicFramePr/>
                  </xdr:nvGraphicFramePr>
                  <xdr:xfrm>
                    <a:off x="11230307" y="1219201"/>
                    <a:ext cx="1996743" cy="86360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5725917" y="1215649"/>
                      <a:ext cx="2149333" cy="101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3" name="Rectangle 22">
                <a:extLst>
                  <a:ext uri="{FF2B5EF4-FFF2-40B4-BE49-F238E27FC236}">
                    <a16:creationId xmlns:a16="http://schemas.microsoft.com/office/drawing/2014/main" id="{B8E73535-7115-43E1-8C62-C9131A57C7C5}"/>
                  </a:ext>
                </a:extLst>
              </xdr:cNvPr>
              <xdr:cNvSpPr/>
            </xdr:nvSpPr>
            <xdr:spPr>
              <a:xfrm>
                <a:off x="8375650" y="1329267"/>
                <a:ext cx="1797050" cy="8593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GENDER COUNT</a:t>
                </a:r>
              </a:p>
              <a:p>
                <a:pPr algn="l"/>
                <a:r>
                  <a:rPr lang="en-US" sz="2400" b="1">
                    <a:solidFill>
                      <a:schemeClr val="bg1"/>
                    </a:solidFill>
                  </a:rPr>
                  <a:t>99 </a:t>
                </a:r>
                <a:r>
                  <a:rPr lang="en-US" sz="1800" b="1">
                    <a:solidFill>
                      <a:schemeClr val="bg1"/>
                    </a:solidFill>
                  </a:rPr>
                  <a:t>  </a:t>
                </a:r>
                <a:r>
                  <a:rPr lang="en-US" sz="1100" b="1">
                    <a:solidFill>
                      <a:schemeClr val="bg1"/>
                    </a:solidFill>
                  </a:rPr>
                  <a:t>                 </a:t>
                </a:r>
                <a:r>
                  <a:rPr lang="en-US" sz="2400" b="1">
                    <a:solidFill>
                      <a:schemeClr val="bg1"/>
                    </a:solidFill>
                  </a:rPr>
                  <a:t>101</a:t>
                </a:r>
              </a:p>
            </xdr:txBody>
          </xdr:sp>
        </xdr:grpSp>
        <xdr:grpSp>
          <xdr:nvGrpSpPr>
            <xdr:cNvPr id="34" name="Group 33">
              <a:extLst>
                <a:ext uri="{FF2B5EF4-FFF2-40B4-BE49-F238E27FC236}">
                  <a16:creationId xmlns:a16="http://schemas.microsoft.com/office/drawing/2014/main" id="{382B9532-01D5-9BAF-836A-8C786BD5BAF0}"/>
                </a:ext>
              </a:extLst>
            </xdr:cNvPr>
            <xdr:cNvGrpSpPr/>
          </xdr:nvGrpSpPr>
          <xdr:grpSpPr>
            <a:xfrm>
              <a:off x="1638300" y="2400300"/>
              <a:ext cx="10052050" cy="7131051"/>
              <a:chOff x="1638300" y="2266950"/>
              <a:chExt cx="9398987" cy="6946901"/>
            </a:xfrm>
          </xdr:grpSpPr>
          <xdr:graphicFrame macro="">
            <xdr:nvGraphicFramePr>
              <xdr:cNvPr id="30" name="Chart 29">
                <a:extLst>
                  <a:ext uri="{FF2B5EF4-FFF2-40B4-BE49-F238E27FC236}">
                    <a16:creationId xmlns:a16="http://schemas.microsoft.com/office/drawing/2014/main" id="{8B268CE2-3496-45C8-9DAF-1716E92C684D}"/>
                  </a:ext>
                </a:extLst>
              </xdr:cNvPr>
              <xdr:cNvGraphicFramePr>
                <a:graphicFrameLocks/>
              </xdr:cNvGraphicFramePr>
            </xdr:nvGraphicFramePr>
            <xdr:xfrm>
              <a:off x="6691072" y="4699001"/>
              <a:ext cx="4346215" cy="229234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1" name="Chart 30">
                <a:extLst>
                  <a:ext uri="{FF2B5EF4-FFF2-40B4-BE49-F238E27FC236}">
                    <a16:creationId xmlns:a16="http://schemas.microsoft.com/office/drawing/2014/main" id="{489DF2B0-52BB-4B43-BE7D-64D7077A2909}"/>
                  </a:ext>
                </a:extLst>
              </xdr:cNvPr>
              <xdr:cNvGraphicFramePr>
                <a:graphicFrameLocks/>
              </xdr:cNvGraphicFramePr>
            </xdr:nvGraphicFramePr>
            <xdr:xfrm>
              <a:off x="6502399" y="7067551"/>
              <a:ext cx="4523012" cy="21463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2" name="Chart 31">
                <a:extLst>
                  <a:ext uri="{FF2B5EF4-FFF2-40B4-BE49-F238E27FC236}">
                    <a16:creationId xmlns:a16="http://schemas.microsoft.com/office/drawing/2014/main" id="{9E27F114-0F74-4522-85F4-8B2A343254C0}"/>
                  </a:ext>
                </a:extLst>
              </xdr:cNvPr>
              <xdr:cNvGraphicFramePr>
                <a:graphicFrameLocks/>
              </xdr:cNvGraphicFramePr>
            </xdr:nvGraphicFramePr>
            <xdr:xfrm>
              <a:off x="1638300" y="7080251"/>
              <a:ext cx="4781550" cy="211454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3" name="Chart 32">
                <a:extLst>
                  <a:ext uri="{FF2B5EF4-FFF2-40B4-BE49-F238E27FC236}">
                    <a16:creationId xmlns:a16="http://schemas.microsoft.com/office/drawing/2014/main" id="{4099ECFF-6835-473D-B338-0CC97BB695D5}"/>
                  </a:ext>
                </a:extLst>
              </xdr:cNvPr>
              <xdr:cNvGraphicFramePr>
                <a:graphicFrameLocks/>
              </xdr:cNvGraphicFramePr>
            </xdr:nvGraphicFramePr>
            <xdr:xfrm>
              <a:off x="1638300" y="2266950"/>
              <a:ext cx="9357425" cy="2330450"/>
            </xdr:xfrm>
            <a:graphic>
              <a:graphicData uri="http://schemas.openxmlformats.org/drawingml/2006/chart">
                <c:chart xmlns:c="http://schemas.openxmlformats.org/drawingml/2006/chart" xmlns:r="http://schemas.openxmlformats.org/officeDocument/2006/relationships" r:id="rId5"/>
              </a:graphicData>
            </a:graphic>
          </xdr:graphicFrame>
        </xdr:grpSp>
      </xdr:grpSp>
      <xdr:pic>
        <xdr:nvPicPr>
          <xdr:cNvPr id="25" name="Graphic 24">
            <a:extLst>
              <a:ext uri="{FF2B5EF4-FFF2-40B4-BE49-F238E27FC236}">
                <a16:creationId xmlns:a16="http://schemas.microsoft.com/office/drawing/2014/main" id="{DF78545E-A7D1-4548-9559-949677AD89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 uri="{837473B0-CC2E-450A-ABE3-18F120FF3D39}">
                <a1611:picAttrSrcUrl xmlns:a1611="http://schemas.microsoft.com/office/drawing/2016/11/main" r:id="rId8"/>
              </a:ext>
            </a:extLst>
          </a:blip>
          <a:stretch>
            <a:fillRect/>
          </a:stretch>
        </xdr:blipFill>
        <xdr:spPr>
          <a:xfrm>
            <a:off x="8843433" y="1628076"/>
            <a:ext cx="590550" cy="638874"/>
          </a:xfrm>
          <a:prstGeom prst="rect">
            <a:avLst/>
          </a:prstGeom>
        </xdr:spPr>
      </xdr:pic>
    </xdr:grpSp>
    <xdr:clientData/>
  </xdr:twoCellAnchor>
  <xdr:twoCellAnchor editAs="oneCell">
    <xdr:from>
      <xdr:col>25</xdr:col>
      <xdr:colOff>247650</xdr:colOff>
      <xdr:row>46</xdr:row>
      <xdr:rowOff>6350</xdr:rowOff>
    </xdr:from>
    <xdr:to>
      <xdr:col>29</xdr:col>
      <xdr:colOff>139700</xdr:colOff>
      <xdr:row>49</xdr:row>
      <xdr:rowOff>101599</xdr:rowOff>
    </xdr:to>
    <mc:AlternateContent xmlns:mc="http://schemas.openxmlformats.org/markup-compatibility/2006">
      <mc:Choice xmlns:a14="http://schemas.microsoft.com/office/drawing/2010/main" Requires="a14">
        <xdr:graphicFrame macro="">
          <xdr:nvGraphicFramePr>
            <xdr:cNvPr id="8" name="Age 1">
              <a:extLst>
                <a:ext uri="{FF2B5EF4-FFF2-40B4-BE49-F238E27FC236}">
                  <a16:creationId xmlns:a16="http://schemas.microsoft.com/office/drawing/2014/main" id="{4E62E32B-8B74-4FBA-BE8C-BE4DC7D4A506}"/>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5487650" y="8477250"/>
              <a:ext cx="233045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1.609777314814" createdVersion="8" refreshedVersion="8" minRefreshableVersion="3" recordCount="200" xr:uid="{228F35AB-C80C-47B6-BE1A-6FD5185483A0}">
  <cacheSource type="worksheet">
    <worksheetSource name="student_performance"/>
  </cacheSource>
  <cacheFields count="17">
    <cacheField name="StudentID" numFmtId="0">
      <sharedItems/>
    </cacheField>
    <cacheField name="Name" numFmtId="0">
      <sharedItems containsBlank="1" count="9">
        <s v="Grace"/>
        <s v="David"/>
        <s v="Eve"/>
        <s v="Charlie"/>
        <s v="Hannah"/>
        <s v="Bob"/>
        <s v="Frank"/>
        <s v="Alice"/>
        <m u="1"/>
      </sharedItems>
    </cacheField>
    <cacheField name="Age" numFmtId="0">
      <sharedItems containsSemiMixedTypes="0" containsString="0" containsNumber="1" containsInteger="1" minValue="18" maxValue="22" count="5">
        <n v="20"/>
        <n v="18"/>
        <n v="21"/>
        <n v="22"/>
        <n v="19"/>
      </sharedItems>
    </cacheField>
    <cacheField name="Gender" numFmtId="0">
      <sharedItems containsBlank="1" count="3">
        <s v="Female"/>
        <s v="Male"/>
        <m u="1"/>
      </sharedItems>
    </cacheField>
    <cacheField name="Math_Score" numFmtId="0">
      <sharedItems containsSemiMixedTypes="0" containsString="0" containsNumber="1" containsInteger="1" minValue="40" maxValue="100"/>
    </cacheField>
    <cacheField name="Science_Score" numFmtId="0">
      <sharedItems containsSemiMixedTypes="0" containsString="0" containsNumber="1" containsInteger="1" minValue="0" maxValue="100"/>
    </cacheField>
    <cacheField name="English_Score" numFmtId="0">
      <sharedItems containsSemiMixedTypes="0" containsString="0" containsNumber="1" containsInteger="1" minValue="30" maxValue="200"/>
    </cacheField>
    <cacheField name="Avg_Subjects_score" numFmtId="1">
      <sharedItems containsSemiMixedTypes="0" containsString="0" containsNumber="1" minValue="40.333333333333336" maxValue="116.66666666666667"/>
    </cacheField>
    <cacheField name="Attendance" numFmtId="0">
      <sharedItems containsSemiMixedTypes="0" containsString="0" containsNumber="1" containsInteger="1" minValue="50" maxValue="100" count="51">
        <n v="57"/>
        <n v="54"/>
        <n v="78"/>
        <n v="96"/>
        <n v="53"/>
        <n v="61"/>
        <n v="94"/>
        <n v="51"/>
        <n v="76"/>
        <n v="80"/>
        <n v="100"/>
        <n v="85"/>
        <n v="75"/>
        <n v="92"/>
        <n v="69"/>
        <n v="60"/>
        <n v="59"/>
        <n v="89"/>
        <n v="87"/>
        <n v="55"/>
        <n v="72"/>
        <n v="95"/>
        <n v="62"/>
        <n v="67"/>
        <n v="74"/>
        <n v="82"/>
        <n v="93"/>
        <n v="97"/>
        <n v="86"/>
        <n v="91"/>
        <n v="98"/>
        <n v="77"/>
        <n v="58"/>
        <n v="63"/>
        <n v="90"/>
        <n v="71"/>
        <n v="50"/>
        <n v="70"/>
        <n v="64"/>
        <n v="84"/>
        <n v="56"/>
        <n v="83"/>
        <n v="66"/>
        <n v="73"/>
        <n v="99"/>
        <n v="81"/>
        <n v="79"/>
        <n v="68"/>
        <n v="65"/>
        <n v="88"/>
        <n v="52"/>
      </sharedItems>
    </cacheField>
    <cacheField name="Date" numFmtId="14">
      <sharedItems containsSemiMixedTypes="0" containsNonDate="0" containsDate="1" containsString="0" minDate="2024-01-02T00:00:00" maxDate="2024-12-31T00:00:0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4" maxValue="2024"/>
    </cacheField>
    <cacheField name="Grade_math" numFmtId="0">
      <sharedItems/>
    </cacheField>
    <cacheField name="Grade_science" numFmtId="0">
      <sharedItems/>
    </cacheField>
    <cacheField name="Grade_English" numFmtId="0">
      <sharedItems/>
    </cacheField>
    <cacheField name="month_conversion" numFmtId="0">
      <sharedItems count="12">
        <s v="Aug"/>
        <s v="Nov"/>
        <s v="Jan"/>
        <s v="Sep"/>
        <s v="Jun"/>
        <s v="May"/>
        <s v="Mar"/>
        <s v="Apr"/>
        <s v="Feb"/>
        <s v="Oct"/>
        <s v="Jul"/>
        <s v="Dec"/>
      </sharedItems>
    </cacheField>
  </cacheFields>
  <extLst>
    <ext xmlns:x14="http://schemas.microsoft.com/office/spreadsheetml/2009/9/main" uri="{725AE2AE-9491-48be-B2B4-4EB974FC3084}">
      <x14:pivotCacheDefinition pivotCacheId="1872749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TU0001"/>
    <x v="0"/>
    <x v="0"/>
    <x v="0"/>
    <n v="71"/>
    <n v="87"/>
    <n v="75"/>
    <n v="77.666666666666671"/>
    <x v="0"/>
    <d v="2024-08-10T00:00:00"/>
    <n v="10"/>
    <n v="8"/>
    <n v="2024"/>
    <s v="A"/>
    <s v="A"/>
    <s v="A"/>
    <x v="0"/>
  </r>
  <r>
    <s v="STU0002"/>
    <x v="1"/>
    <x v="0"/>
    <x v="1"/>
    <n v="93"/>
    <n v="76"/>
    <n v="63"/>
    <n v="77.333333333333329"/>
    <x v="1"/>
    <d v="2024-11-06T00:00:00"/>
    <n v="6"/>
    <n v="11"/>
    <n v="2024"/>
    <s v="A"/>
    <s v="A"/>
    <s v="B"/>
    <x v="1"/>
  </r>
  <r>
    <s v="STU0003"/>
    <x v="2"/>
    <x v="1"/>
    <x v="0"/>
    <n v="87"/>
    <n v="92"/>
    <n v="78"/>
    <n v="85.666666666666671"/>
    <x v="2"/>
    <d v="2024-01-07T00:00:00"/>
    <n v="7"/>
    <n v="1"/>
    <n v="2024"/>
    <s v="A"/>
    <s v="A"/>
    <s v="A"/>
    <x v="2"/>
  </r>
  <r>
    <s v="STU0004"/>
    <x v="0"/>
    <x v="2"/>
    <x v="0"/>
    <n v="64"/>
    <n v="73"/>
    <n v="74"/>
    <n v="70.333333333333329"/>
    <x v="3"/>
    <d v="2024-11-25T00:00:00"/>
    <n v="25"/>
    <n v="11"/>
    <n v="2024"/>
    <s v="B"/>
    <s v="A"/>
    <s v="A"/>
    <x v="1"/>
  </r>
  <r>
    <s v="STU0005"/>
    <x v="3"/>
    <x v="3"/>
    <x v="1"/>
    <n v="79"/>
    <n v="48"/>
    <n v="56"/>
    <n v="61"/>
    <x v="4"/>
    <d v="2024-09-19T00:00:00"/>
    <n v="19"/>
    <n v="9"/>
    <n v="2024"/>
    <s v="A"/>
    <s v="D"/>
    <s v="C"/>
    <x v="3"/>
  </r>
  <r>
    <s v="STU0006"/>
    <x v="4"/>
    <x v="2"/>
    <x v="0"/>
    <n v="84"/>
    <n v="39"/>
    <n v="66"/>
    <n v="63"/>
    <x v="5"/>
    <d v="2024-06-09T00:00:00"/>
    <n v="9"/>
    <n v="6"/>
    <n v="2024"/>
    <s v="A"/>
    <s v="F"/>
    <s v="B"/>
    <x v="4"/>
  </r>
  <r>
    <s v="STU0007"/>
    <x v="2"/>
    <x v="0"/>
    <x v="0"/>
    <n v="92"/>
    <n v="69"/>
    <n v="55"/>
    <n v="72"/>
    <x v="6"/>
    <d v="2024-05-30T00:00:00"/>
    <n v="30"/>
    <n v="5"/>
    <n v="2024"/>
    <s v="A"/>
    <s v="B"/>
    <s v="C"/>
    <x v="5"/>
  </r>
  <r>
    <s v="STU0008"/>
    <x v="2"/>
    <x v="3"/>
    <x v="0"/>
    <n v="40"/>
    <n v="52"/>
    <n v="76"/>
    <n v="56"/>
    <x v="7"/>
    <d v="2024-03-25T00:00:00"/>
    <n v="25"/>
    <n v="3"/>
    <n v="2024"/>
    <s v="D"/>
    <s v="C"/>
    <s v="A"/>
    <x v="6"/>
  </r>
  <r>
    <s v="STU0009"/>
    <x v="0"/>
    <x v="0"/>
    <x v="0"/>
    <n v="55"/>
    <n v="43"/>
    <n v="85"/>
    <n v="61"/>
    <x v="8"/>
    <d v="2024-05-26T00:00:00"/>
    <n v="26"/>
    <n v="5"/>
    <n v="2024"/>
    <s v="C"/>
    <s v="D"/>
    <s v="A"/>
    <x v="5"/>
  </r>
  <r>
    <s v="STU0010"/>
    <x v="5"/>
    <x v="0"/>
    <x v="1"/>
    <n v="100"/>
    <n v="92"/>
    <n v="92"/>
    <n v="94.666666666666671"/>
    <x v="9"/>
    <d v="2024-04-21T00:00:00"/>
    <n v="21"/>
    <n v="4"/>
    <n v="2024"/>
    <s v="A"/>
    <s v="A"/>
    <s v="A"/>
    <x v="7"/>
  </r>
  <r>
    <s v="STU0011"/>
    <x v="3"/>
    <x v="3"/>
    <x v="1"/>
    <n v="78"/>
    <n v="51"/>
    <n v="77"/>
    <n v="68.666666666666671"/>
    <x v="10"/>
    <d v="2024-02-05T00:00:00"/>
    <n v="5"/>
    <n v="2"/>
    <n v="2024"/>
    <s v="A"/>
    <s v="C"/>
    <s v="A"/>
    <x v="8"/>
  </r>
  <r>
    <s v="STU0012"/>
    <x v="0"/>
    <x v="0"/>
    <x v="0"/>
    <n v="71"/>
    <n v="41"/>
    <n v="90"/>
    <n v="67.333333333333329"/>
    <x v="10"/>
    <d v="2024-10-11T00:00:00"/>
    <n v="11"/>
    <n v="10"/>
    <n v="2024"/>
    <s v="A"/>
    <s v="D"/>
    <s v="A"/>
    <x v="9"/>
  </r>
  <r>
    <s v="STU0013"/>
    <x v="3"/>
    <x v="0"/>
    <x v="1"/>
    <n v="44"/>
    <n v="80"/>
    <n v="55"/>
    <n v="59.666666666666664"/>
    <x v="11"/>
    <d v="2024-07-06T00:00:00"/>
    <n v="6"/>
    <n v="7"/>
    <n v="2024"/>
    <s v="D"/>
    <s v="A"/>
    <s v="C"/>
    <x v="10"/>
  </r>
  <r>
    <s v="STU0014"/>
    <x v="3"/>
    <x v="3"/>
    <x v="1"/>
    <n v="61"/>
    <n v="47"/>
    <n v="65"/>
    <n v="57.666666666666664"/>
    <x v="11"/>
    <d v="2024-03-22T00:00:00"/>
    <n v="22"/>
    <n v="3"/>
    <n v="2024"/>
    <s v="B"/>
    <s v="D"/>
    <s v="B"/>
    <x v="6"/>
  </r>
  <r>
    <s v="STU0015"/>
    <x v="4"/>
    <x v="2"/>
    <x v="0"/>
    <n v="68"/>
    <n v="74"/>
    <n v="30"/>
    <n v="57.333333333333336"/>
    <x v="12"/>
    <d v="2024-01-02T00:00:00"/>
    <n v="2"/>
    <n v="1"/>
    <n v="2024"/>
    <s v="B"/>
    <s v="A"/>
    <s v="F"/>
    <x v="2"/>
  </r>
  <r>
    <s v="STU0016"/>
    <x v="2"/>
    <x v="3"/>
    <x v="0"/>
    <n v="94"/>
    <n v="76"/>
    <n v="37"/>
    <n v="69"/>
    <x v="13"/>
    <d v="2024-10-29T00:00:00"/>
    <n v="29"/>
    <n v="10"/>
    <n v="2024"/>
    <s v="A"/>
    <s v="A"/>
    <s v="F"/>
    <x v="9"/>
  </r>
  <r>
    <s v="STU0017"/>
    <x v="1"/>
    <x v="0"/>
    <x v="1"/>
    <n v="42"/>
    <n v="43"/>
    <n v="81"/>
    <n v="55.333333333333336"/>
    <x v="8"/>
    <d v="2024-07-15T00:00:00"/>
    <n v="15"/>
    <n v="7"/>
    <n v="2024"/>
    <s v="D"/>
    <s v="D"/>
    <s v="A"/>
    <x v="10"/>
  </r>
  <r>
    <s v="STU0018"/>
    <x v="4"/>
    <x v="0"/>
    <x v="0"/>
    <n v="51"/>
    <n v="84"/>
    <n v="76"/>
    <n v="70.333333333333329"/>
    <x v="1"/>
    <d v="2024-01-11T00:00:00"/>
    <n v="11"/>
    <n v="1"/>
    <n v="2024"/>
    <s v="C"/>
    <s v="A"/>
    <s v="A"/>
    <x v="2"/>
  </r>
  <r>
    <s v="STU0019"/>
    <x v="4"/>
    <x v="0"/>
    <x v="0"/>
    <n v="65"/>
    <n v="61"/>
    <n v="85"/>
    <n v="70.333333333333329"/>
    <x v="14"/>
    <d v="2024-08-21T00:00:00"/>
    <n v="21"/>
    <n v="8"/>
    <n v="2024"/>
    <s v="B"/>
    <s v="B"/>
    <s v="A"/>
    <x v="0"/>
  </r>
  <r>
    <s v="STU0020"/>
    <x v="3"/>
    <x v="0"/>
    <x v="1"/>
    <n v="55"/>
    <n v="100"/>
    <n v="43"/>
    <n v="66"/>
    <x v="15"/>
    <d v="2024-07-13T00:00:00"/>
    <n v="13"/>
    <n v="7"/>
    <n v="2024"/>
    <s v="C"/>
    <s v="A"/>
    <s v="D"/>
    <x v="10"/>
  </r>
  <r>
    <s v="STU0021"/>
    <x v="6"/>
    <x v="2"/>
    <x v="1"/>
    <n v="90"/>
    <n v="39"/>
    <n v="57"/>
    <n v="62"/>
    <x v="16"/>
    <d v="2024-04-28T00:00:00"/>
    <n v="28"/>
    <n v="4"/>
    <n v="2024"/>
    <s v="A"/>
    <s v="F"/>
    <s v="C"/>
    <x v="7"/>
  </r>
  <r>
    <s v="STU0022"/>
    <x v="2"/>
    <x v="4"/>
    <x v="0"/>
    <n v="76"/>
    <n v="63"/>
    <n v="31"/>
    <n v="56.666666666666664"/>
    <x v="17"/>
    <d v="2024-01-20T00:00:00"/>
    <n v="20"/>
    <n v="1"/>
    <n v="2024"/>
    <s v="A"/>
    <s v="B"/>
    <s v="F"/>
    <x v="2"/>
  </r>
  <r>
    <s v="STU0023"/>
    <x v="5"/>
    <x v="4"/>
    <x v="1"/>
    <n v="61"/>
    <n v="71"/>
    <n v="55"/>
    <n v="62.333333333333336"/>
    <x v="18"/>
    <d v="2024-09-17T00:00:00"/>
    <n v="17"/>
    <n v="9"/>
    <n v="2024"/>
    <s v="B"/>
    <s v="A"/>
    <s v="C"/>
    <x v="3"/>
  </r>
  <r>
    <s v="STU0024"/>
    <x v="4"/>
    <x v="3"/>
    <x v="0"/>
    <n v="96"/>
    <n v="72"/>
    <n v="43"/>
    <n v="70.333333333333329"/>
    <x v="19"/>
    <d v="2024-10-19T00:00:00"/>
    <n v="19"/>
    <n v="10"/>
    <n v="2024"/>
    <s v="A"/>
    <s v="A"/>
    <s v="D"/>
    <x v="9"/>
  </r>
  <r>
    <s v="STU0025"/>
    <x v="1"/>
    <x v="0"/>
    <x v="1"/>
    <n v="68"/>
    <n v="42"/>
    <n v="88"/>
    <n v="66"/>
    <x v="0"/>
    <d v="2024-09-12T00:00:00"/>
    <n v="12"/>
    <n v="9"/>
    <n v="2024"/>
    <s v="B"/>
    <s v="D"/>
    <s v="A"/>
    <x v="3"/>
  </r>
  <r>
    <s v="STU0026"/>
    <x v="6"/>
    <x v="1"/>
    <x v="1"/>
    <n v="53"/>
    <n v="99"/>
    <n v="85"/>
    <n v="79"/>
    <x v="20"/>
    <d v="2024-08-09T00:00:00"/>
    <n v="9"/>
    <n v="8"/>
    <n v="2024"/>
    <s v="C"/>
    <s v="A"/>
    <s v="A"/>
    <x v="0"/>
  </r>
  <r>
    <s v="STU0027"/>
    <x v="6"/>
    <x v="3"/>
    <x v="1"/>
    <n v="67"/>
    <n v="51"/>
    <n v="36"/>
    <n v="51.333333333333336"/>
    <x v="3"/>
    <d v="2024-08-13T00:00:00"/>
    <n v="13"/>
    <n v="8"/>
    <n v="2024"/>
    <s v="B"/>
    <s v="C"/>
    <s v="F"/>
    <x v="0"/>
  </r>
  <r>
    <s v="STU0028"/>
    <x v="5"/>
    <x v="0"/>
    <x v="1"/>
    <n v="44"/>
    <n v="79"/>
    <n v="32"/>
    <n v="51.666666666666664"/>
    <x v="12"/>
    <d v="2024-02-22T00:00:00"/>
    <n v="22"/>
    <n v="2"/>
    <n v="2024"/>
    <s v="D"/>
    <s v="A"/>
    <s v="F"/>
    <x v="8"/>
  </r>
  <r>
    <s v="STU0029"/>
    <x v="4"/>
    <x v="2"/>
    <x v="0"/>
    <n v="86"/>
    <n v="38"/>
    <n v="52"/>
    <n v="58.666666666666664"/>
    <x v="21"/>
    <d v="2024-12-20T00:00:00"/>
    <n v="20"/>
    <n v="12"/>
    <n v="2024"/>
    <s v="A"/>
    <s v="F"/>
    <s v="C"/>
    <x v="11"/>
  </r>
  <r>
    <s v="STU0030"/>
    <x v="1"/>
    <x v="2"/>
    <x v="1"/>
    <n v="88"/>
    <n v="70"/>
    <n v="47"/>
    <n v="68.333333333333329"/>
    <x v="13"/>
    <d v="2024-12-07T00:00:00"/>
    <n v="7"/>
    <n v="12"/>
    <n v="2024"/>
    <s v="A"/>
    <s v="A"/>
    <s v="D"/>
    <x v="11"/>
  </r>
  <r>
    <s v="STU0031"/>
    <x v="2"/>
    <x v="2"/>
    <x v="0"/>
    <n v="69"/>
    <n v="65"/>
    <n v="67"/>
    <n v="67"/>
    <x v="5"/>
    <d v="2024-12-29T00:00:00"/>
    <n v="29"/>
    <n v="12"/>
    <n v="2024"/>
    <s v="B"/>
    <s v="B"/>
    <s v="B"/>
    <x v="11"/>
  </r>
  <r>
    <s v="STU0032"/>
    <x v="7"/>
    <x v="2"/>
    <x v="0"/>
    <n v="85"/>
    <n v="53"/>
    <n v="44"/>
    <n v="60.666666666666664"/>
    <x v="12"/>
    <d v="2024-10-06T00:00:00"/>
    <n v="6"/>
    <n v="10"/>
    <n v="2024"/>
    <s v="A"/>
    <s v="C"/>
    <s v="D"/>
    <x v="9"/>
  </r>
  <r>
    <s v="STU0033"/>
    <x v="1"/>
    <x v="2"/>
    <x v="1"/>
    <n v="71"/>
    <n v="95"/>
    <n v="93"/>
    <n v="86.333333333333329"/>
    <x v="22"/>
    <d v="2024-03-21T00:00:00"/>
    <n v="21"/>
    <n v="3"/>
    <n v="2024"/>
    <s v="A"/>
    <s v="A"/>
    <s v="A"/>
    <x v="6"/>
  </r>
  <r>
    <s v="STU0034"/>
    <x v="5"/>
    <x v="0"/>
    <x v="1"/>
    <n v="91"/>
    <n v="88"/>
    <n v="57"/>
    <n v="78.666666666666671"/>
    <x v="17"/>
    <d v="2024-07-20T00:00:00"/>
    <n v="20"/>
    <n v="7"/>
    <n v="2024"/>
    <s v="A"/>
    <s v="A"/>
    <s v="C"/>
    <x v="10"/>
  </r>
  <r>
    <s v="STU0035"/>
    <x v="6"/>
    <x v="0"/>
    <x v="1"/>
    <n v="44"/>
    <n v="73"/>
    <n v="68"/>
    <n v="61.666666666666664"/>
    <x v="23"/>
    <d v="2024-06-06T00:00:00"/>
    <n v="6"/>
    <n v="6"/>
    <n v="2024"/>
    <s v="D"/>
    <s v="A"/>
    <s v="B"/>
    <x v="4"/>
  </r>
  <r>
    <s v="STU0036"/>
    <x v="2"/>
    <x v="0"/>
    <x v="0"/>
    <n v="51"/>
    <n v="53"/>
    <n v="86"/>
    <n v="63.333333333333336"/>
    <x v="24"/>
    <d v="2024-04-29T00:00:00"/>
    <n v="29"/>
    <n v="4"/>
    <n v="2024"/>
    <s v="C"/>
    <s v="C"/>
    <s v="A"/>
    <x v="7"/>
  </r>
  <r>
    <s v="STU0037"/>
    <x v="1"/>
    <x v="4"/>
    <x v="1"/>
    <n v="55"/>
    <n v="73"/>
    <n v="46"/>
    <n v="58"/>
    <x v="25"/>
    <d v="2024-02-28T00:00:00"/>
    <n v="28"/>
    <n v="2"/>
    <n v="2024"/>
    <s v="C"/>
    <s v="A"/>
    <s v="D"/>
    <x v="8"/>
  </r>
  <r>
    <s v="STU0038"/>
    <x v="7"/>
    <x v="0"/>
    <x v="0"/>
    <n v="65"/>
    <n v="0"/>
    <n v="73"/>
    <n v="46"/>
    <x v="3"/>
    <d v="2024-08-02T00:00:00"/>
    <n v="2"/>
    <n v="8"/>
    <n v="2024"/>
    <s v="B"/>
    <s v="F"/>
    <s v="A"/>
    <x v="0"/>
  </r>
  <r>
    <s v="STU0039"/>
    <x v="7"/>
    <x v="2"/>
    <x v="0"/>
    <n v="65"/>
    <n v="79"/>
    <n v="54"/>
    <n v="66"/>
    <x v="17"/>
    <d v="2024-05-07T00:00:00"/>
    <n v="7"/>
    <n v="5"/>
    <n v="2024"/>
    <s v="B"/>
    <s v="A"/>
    <s v="C"/>
    <x v="5"/>
  </r>
  <r>
    <s v="STU0040"/>
    <x v="3"/>
    <x v="1"/>
    <x v="1"/>
    <n v="87"/>
    <n v="47"/>
    <n v="46"/>
    <n v="60"/>
    <x v="13"/>
    <d v="2024-08-11T00:00:00"/>
    <n v="11"/>
    <n v="8"/>
    <n v="2024"/>
    <s v="A"/>
    <s v="D"/>
    <s v="D"/>
    <x v="0"/>
  </r>
  <r>
    <s v="STU0041"/>
    <x v="3"/>
    <x v="0"/>
    <x v="1"/>
    <n v="60"/>
    <n v="92"/>
    <n v="42"/>
    <n v="64.666666666666671"/>
    <x v="5"/>
    <d v="2024-07-27T00:00:00"/>
    <n v="27"/>
    <n v="7"/>
    <n v="2024"/>
    <s v="B"/>
    <s v="A"/>
    <s v="D"/>
    <x v="10"/>
  </r>
  <r>
    <s v="STU0042"/>
    <x v="0"/>
    <x v="0"/>
    <x v="0"/>
    <n v="78"/>
    <n v="54"/>
    <n v="54"/>
    <n v="62"/>
    <x v="26"/>
    <d v="2024-04-24T00:00:00"/>
    <n v="24"/>
    <n v="4"/>
    <n v="2024"/>
    <s v="A"/>
    <s v="C"/>
    <s v="C"/>
    <x v="7"/>
  </r>
  <r>
    <s v="STU0043"/>
    <x v="5"/>
    <x v="1"/>
    <x v="1"/>
    <n v="75"/>
    <n v="95"/>
    <n v="97"/>
    <n v="89"/>
    <x v="11"/>
    <d v="2024-07-27T00:00:00"/>
    <n v="27"/>
    <n v="7"/>
    <n v="2024"/>
    <s v="A"/>
    <s v="A"/>
    <s v="A"/>
    <x v="10"/>
  </r>
  <r>
    <s v="STU0044"/>
    <x v="4"/>
    <x v="1"/>
    <x v="0"/>
    <n v="72"/>
    <n v="73"/>
    <n v="39"/>
    <n v="61.333333333333336"/>
    <x v="27"/>
    <d v="2024-01-14T00:00:00"/>
    <n v="14"/>
    <n v="1"/>
    <n v="2024"/>
    <s v="A"/>
    <s v="A"/>
    <s v="F"/>
    <x v="2"/>
  </r>
  <r>
    <s v="STU0045"/>
    <x v="1"/>
    <x v="1"/>
    <x v="1"/>
    <n v="71"/>
    <n v="35"/>
    <n v="96"/>
    <n v="67.333333333333329"/>
    <x v="4"/>
    <d v="2024-01-09T00:00:00"/>
    <n v="9"/>
    <n v="1"/>
    <n v="2024"/>
    <s v="A"/>
    <s v="F"/>
    <s v="A"/>
    <x v="2"/>
  </r>
  <r>
    <s v="STU0046"/>
    <x v="1"/>
    <x v="0"/>
    <x v="1"/>
    <n v="69"/>
    <n v="37"/>
    <n v="47"/>
    <n v="51"/>
    <x v="1"/>
    <d v="2024-02-09T00:00:00"/>
    <n v="9"/>
    <n v="2"/>
    <n v="2024"/>
    <s v="B"/>
    <s v="F"/>
    <s v="D"/>
    <x v="8"/>
  </r>
  <r>
    <s v="STU0047"/>
    <x v="4"/>
    <x v="0"/>
    <x v="0"/>
    <n v="76"/>
    <n v="96"/>
    <n v="63"/>
    <n v="78.333333333333329"/>
    <x v="28"/>
    <d v="2024-08-24T00:00:00"/>
    <n v="24"/>
    <n v="8"/>
    <n v="2024"/>
    <s v="A"/>
    <s v="A"/>
    <s v="B"/>
    <x v="0"/>
  </r>
  <r>
    <s v="STU0048"/>
    <x v="0"/>
    <x v="1"/>
    <x v="0"/>
    <n v="62"/>
    <n v="97"/>
    <n v="37"/>
    <n v="65.333333333333329"/>
    <x v="0"/>
    <d v="2024-10-07T00:00:00"/>
    <n v="7"/>
    <n v="10"/>
    <n v="2024"/>
    <s v="B"/>
    <s v="A"/>
    <s v="F"/>
    <x v="9"/>
  </r>
  <r>
    <s v="STU0049"/>
    <x v="6"/>
    <x v="2"/>
    <x v="1"/>
    <n v="97"/>
    <n v="59"/>
    <n v="69"/>
    <n v="75"/>
    <x v="29"/>
    <d v="2024-12-24T00:00:00"/>
    <n v="24"/>
    <n v="12"/>
    <n v="2024"/>
    <s v="A"/>
    <s v="C"/>
    <s v="B"/>
    <x v="11"/>
  </r>
  <r>
    <s v="STU0050"/>
    <x v="6"/>
    <x v="3"/>
    <x v="1"/>
    <n v="49"/>
    <n v="90"/>
    <n v="71"/>
    <n v="70"/>
    <x v="30"/>
    <d v="2024-07-19T00:00:00"/>
    <n v="19"/>
    <n v="7"/>
    <n v="2024"/>
    <s v="D"/>
    <s v="A"/>
    <s v="A"/>
    <x v="10"/>
  </r>
  <r>
    <s v="STU0051"/>
    <x v="0"/>
    <x v="1"/>
    <x v="0"/>
    <n v="93"/>
    <n v="67"/>
    <n v="70"/>
    <n v="76.666666666666671"/>
    <x v="31"/>
    <d v="2024-09-02T00:00:00"/>
    <n v="2"/>
    <n v="9"/>
    <n v="2024"/>
    <s v="A"/>
    <s v="B"/>
    <s v="A"/>
    <x v="3"/>
  </r>
  <r>
    <s v="STU0052"/>
    <x v="6"/>
    <x v="0"/>
    <x v="1"/>
    <n v="44"/>
    <n v="72"/>
    <n v="35"/>
    <n v="50.333333333333336"/>
    <x v="9"/>
    <d v="2024-10-04T00:00:00"/>
    <n v="4"/>
    <n v="10"/>
    <n v="2024"/>
    <s v="D"/>
    <s v="A"/>
    <s v="F"/>
    <x v="9"/>
  </r>
  <r>
    <s v="STU0053"/>
    <x v="3"/>
    <x v="0"/>
    <x v="1"/>
    <n v="75"/>
    <n v="40"/>
    <n v="81"/>
    <n v="65.333333333333329"/>
    <x v="32"/>
    <d v="2024-08-22T00:00:00"/>
    <n v="22"/>
    <n v="8"/>
    <n v="2024"/>
    <s v="A"/>
    <s v="D"/>
    <s v="A"/>
    <x v="0"/>
  </r>
  <r>
    <s v="STU0054"/>
    <x v="1"/>
    <x v="0"/>
    <x v="1"/>
    <n v="73"/>
    <n v="92"/>
    <n v="55"/>
    <n v="73.333333333333329"/>
    <x v="10"/>
    <d v="2024-01-04T00:00:00"/>
    <n v="4"/>
    <n v="1"/>
    <n v="2024"/>
    <s v="A"/>
    <s v="A"/>
    <s v="C"/>
    <x v="2"/>
  </r>
  <r>
    <s v="STU0055"/>
    <x v="0"/>
    <x v="0"/>
    <x v="0"/>
    <n v="91"/>
    <n v="78"/>
    <n v="93"/>
    <n v="87.333333333333329"/>
    <x v="2"/>
    <d v="2024-06-02T00:00:00"/>
    <n v="2"/>
    <n v="6"/>
    <n v="2024"/>
    <s v="A"/>
    <s v="A"/>
    <s v="A"/>
    <x v="4"/>
  </r>
  <r>
    <s v="STU0056"/>
    <x v="1"/>
    <x v="1"/>
    <x v="1"/>
    <n v="70"/>
    <n v="79"/>
    <n v="88"/>
    <n v="79"/>
    <x v="33"/>
    <d v="2024-01-29T00:00:00"/>
    <n v="29"/>
    <n v="1"/>
    <n v="2024"/>
    <s v="A"/>
    <s v="A"/>
    <s v="A"/>
    <x v="2"/>
  </r>
  <r>
    <s v="STU0057"/>
    <x v="4"/>
    <x v="0"/>
    <x v="0"/>
    <n v="49"/>
    <n v="66"/>
    <n v="85"/>
    <n v="66.666666666666671"/>
    <x v="17"/>
    <d v="2024-04-18T00:00:00"/>
    <n v="18"/>
    <n v="4"/>
    <n v="2024"/>
    <s v="D"/>
    <s v="B"/>
    <s v="A"/>
    <x v="7"/>
  </r>
  <r>
    <s v="STU0058"/>
    <x v="7"/>
    <x v="3"/>
    <x v="0"/>
    <n v="97"/>
    <n v="79"/>
    <n v="88"/>
    <n v="88"/>
    <x v="34"/>
    <d v="2024-04-07T00:00:00"/>
    <n v="7"/>
    <n v="4"/>
    <n v="2024"/>
    <s v="A"/>
    <s v="A"/>
    <s v="A"/>
    <x v="7"/>
  </r>
  <r>
    <s v="STU0059"/>
    <x v="3"/>
    <x v="1"/>
    <x v="1"/>
    <n v="58"/>
    <n v="95"/>
    <n v="99"/>
    <n v="84"/>
    <x v="35"/>
    <d v="2024-08-02T00:00:00"/>
    <n v="2"/>
    <n v="8"/>
    <n v="2024"/>
    <s v="C"/>
    <s v="A"/>
    <s v="A"/>
    <x v="0"/>
  </r>
  <r>
    <s v="STU0060"/>
    <x v="2"/>
    <x v="0"/>
    <x v="0"/>
    <n v="97"/>
    <n v="81"/>
    <n v="62"/>
    <n v="80"/>
    <x v="15"/>
    <d v="2024-10-19T00:00:00"/>
    <n v="19"/>
    <n v="10"/>
    <n v="2024"/>
    <s v="A"/>
    <s v="A"/>
    <s v="B"/>
    <x v="9"/>
  </r>
  <r>
    <s v="STU0061"/>
    <x v="3"/>
    <x v="4"/>
    <x v="1"/>
    <n v="71"/>
    <n v="55"/>
    <n v="82"/>
    <n v="69.333333333333329"/>
    <x v="20"/>
    <d v="2024-03-15T00:00:00"/>
    <n v="15"/>
    <n v="3"/>
    <n v="2024"/>
    <s v="A"/>
    <s v="C"/>
    <s v="A"/>
    <x v="6"/>
  </r>
  <r>
    <s v="STU0062"/>
    <x v="0"/>
    <x v="2"/>
    <x v="0"/>
    <n v="40"/>
    <n v="70"/>
    <n v="51"/>
    <n v="53.666666666666664"/>
    <x v="36"/>
    <d v="2024-11-21T00:00:00"/>
    <n v="21"/>
    <n v="11"/>
    <n v="2024"/>
    <s v="D"/>
    <s v="A"/>
    <s v="C"/>
    <x v="1"/>
  </r>
  <r>
    <s v="STU0063"/>
    <x v="2"/>
    <x v="0"/>
    <x v="0"/>
    <n v="95"/>
    <n v="53"/>
    <n v="50"/>
    <n v="66"/>
    <x v="21"/>
    <d v="2024-05-25T00:00:00"/>
    <n v="25"/>
    <n v="5"/>
    <n v="2024"/>
    <s v="A"/>
    <s v="C"/>
    <s v="C"/>
    <x v="5"/>
  </r>
  <r>
    <s v="STU0064"/>
    <x v="7"/>
    <x v="0"/>
    <x v="0"/>
    <n v="44"/>
    <n v="54"/>
    <n v="99"/>
    <n v="65.666666666666671"/>
    <x v="28"/>
    <d v="2024-05-07T00:00:00"/>
    <n v="7"/>
    <n v="5"/>
    <n v="2024"/>
    <s v="D"/>
    <s v="C"/>
    <s v="A"/>
    <x v="5"/>
  </r>
  <r>
    <s v="STU0065"/>
    <x v="0"/>
    <x v="0"/>
    <x v="0"/>
    <n v="84"/>
    <n v="91"/>
    <n v="99"/>
    <n v="91.333333333333329"/>
    <x v="37"/>
    <d v="2024-12-06T00:00:00"/>
    <n v="6"/>
    <n v="12"/>
    <n v="2024"/>
    <s v="A"/>
    <s v="A"/>
    <s v="A"/>
    <x v="11"/>
  </r>
  <r>
    <s v="STU0066"/>
    <x v="5"/>
    <x v="1"/>
    <x v="1"/>
    <n v="43"/>
    <n v="52"/>
    <n v="33"/>
    <n v="42.666666666666664"/>
    <x v="12"/>
    <d v="2024-02-11T00:00:00"/>
    <n v="11"/>
    <n v="2"/>
    <n v="2024"/>
    <s v="D"/>
    <s v="C"/>
    <s v="F"/>
    <x v="8"/>
  </r>
  <r>
    <s v="STU0067"/>
    <x v="1"/>
    <x v="2"/>
    <x v="1"/>
    <n v="55"/>
    <n v="81"/>
    <n v="91"/>
    <n v="75.666666666666671"/>
    <x v="21"/>
    <d v="2024-12-21T00:00:00"/>
    <n v="21"/>
    <n v="12"/>
    <n v="2024"/>
    <s v="C"/>
    <s v="A"/>
    <s v="A"/>
    <x v="11"/>
  </r>
  <r>
    <s v="STU0068"/>
    <x v="7"/>
    <x v="1"/>
    <x v="0"/>
    <n v="63"/>
    <n v="83"/>
    <n v="91"/>
    <n v="79"/>
    <x v="11"/>
    <d v="2024-02-10T00:00:00"/>
    <n v="10"/>
    <n v="2"/>
    <n v="2024"/>
    <s v="B"/>
    <s v="A"/>
    <s v="A"/>
    <x v="8"/>
  </r>
  <r>
    <s v="STU0069"/>
    <x v="1"/>
    <x v="0"/>
    <x v="1"/>
    <n v="55"/>
    <n v="48"/>
    <n v="53"/>
    <n v="52"/>
    <x v="20"/>
    <d v="2024-02-03T00:00:00"/>
    <n v="3"/>
    <n v="2"/>
    <n v="2024"/>
    <s v="C"/>
    <s v="D"/>
    <s v="C"/>
    <x v="8"/>
  </r>
  <r>
    <s v="STU0070"/>
    <x v="6"/>
    <x v="1"/>
    <x v="1"/>
    <n v="94"/>
    <n v="49"/>
    <n v="84"/>
    <n v="75.666666666666671"/>
    <x v="36"/>
    <d v="2024-01-17T00:00:00"/>
    <n v="17"/>
    <n v="1"/>
    <n v="2024"/>
    <s v="A"/>
    <s v="D"/>
    <s v="A"/>
    <x v="2"/>
  </r>
  <r>
    <s v="STU0071"/>
    <x v="5"/>
    <x v="4"/>
    <x v="1"/>
    <n v="41"/>
    <n v="65"/>
    <n v="38"/>
    <n v="48"/>
    <x v="10"/>
    <d v="2024-06-13T00:00:00"/>
    <n v="13"/>
    <n v="6"/>
    <n v="2024"/>
    <s v="D"/>
    <s v="B"/>
    <s v="F"/>
    <x v="4"/>
  </r>
  <r>
    <s v="STU0072"/>
    <x v="5"/>
    <x v="2"/>
    <x v="1"/>
    <n v="88"/>
    <n v="35"/>
    <n v="32"/>
    <n v="51.666666666666664"/>
    <x v="17"/>
    <d v="2024-06-01T00:00:00"/>
    <n v="1"/>
    <n v="6"/>
    <n v="2024"/>
    <s v="A"/>
    <s v="F"/>
    <s v="F"/>
    <x v="4"/>
  </r>
  <r>
    <s v="STU0073"/>
    <x v="7"/>
    <x v="2"/>
    <x v="0"/>
    <n v="67"/>
    <n v="88"/>
    <n v="60"/>
    <n v="71.666666666666671"/>
    <x v="38"/>
    <d v="2024-03-16T00:00:00"/>
    <n v="16"/>
    <n v="3"/>
    <n v="2024"/>
    <s v="B"/>
    <s v="A"/>
    <s v="B"/>
    <x v="6"/>
  </r>
  <r>
    <s v="STU0074"/>
    <x v="5"/>
    <x v="0"/>
    <x v="1"/>
    <n v="71"/>
    <n v="37"/>
    <n v="69"/>
    <n v="59"/>
    <x v="37"/>
    <d v="2024-03-27T00:00:00"/>
    <n v="27"/>
    <n v="3"/>
    <n v="2024"/>
    <s v="A"/>
    <s v="F"/>
    <s v="B"/>
    <x v="6"/>
  </r>
  <r>
    <s v="STU0075"/>
    <x v="2"/>
    <x v="0"/>
    <x v="0"/>
    <n v="66"/>
    <n v="50"/>
    <n v="65"/>
    <n v="60.333333333333336"/>
    <x v="3"/>
    <d v="2024-04-26T00:00:00"/>
    <n v="26"/>
    <n v="4"/>
    <n v="2024"/>
    <s v="B"/>
    <s v="C"/>
    <s v="B"/>
    <x v="7"/>
  </r>
  <r>
    <s v="STU0076"/>
    <x v="5"/>
    <x v="4"/>
    <x v="1"/>
    <n v="59"/>
    <n v="91"/>
    <n v="53"/>
    <n v="67.666666666666671"/>
    <x v="32"/>
    <d v="2024-12-27T00:00:00"/>
    <n v="27"/>
    <n v="12"/>
    <n v="2024"/>
    <s v="C"/>
    <s v="A"/>
    <s v="C"/>
    <x v="11"/>
  </r>
  <r>
    <s v="STU0077"/>
    <x v="1"/>
    <x v="0"/>
    <x v="1"/>
    <n v="63"/>
    <n v="46"/>
    <n v="35"/>
    <n v="48"/>
    <x v="32"/>
    <d v="2024-12-07T00:00:00"/>
    <n v="7"/>
    <n v="12"/>
    <n v="2024"/>
    <s v="B"/>
    <s v="D"/>
    <s v="F"/>
    <x v="11"/>
  </r>
  <r>
    <s v="STU0078"/>
    <x v="1"/>
    <x v="1"/>
    <x v="1"/>
    <n v="51"/>
    <n v="50"/>
    <n v="95"/>
    <n v="65.333333333333329"/>
    <x v="16"/>
    <d v="2024-01-27T00:00:00"/>
    <n v="27"/>
    <n v="1"/>
    <n v="2024"/>
    <s v="C"/>
    <s v="C"/>
    <s v="A"/>
    <x v="2"/>
  </r>
  <r>
    <s v="STU0079"/>
    <x v="0"/>
    <x v="3"/>
    <x v="0"/>
    <n v="89"/>
    <n v="58"/>
    <n v="33"/>
    <n v="60"/>
    <x v="8"/>
    <d v="2024-11-08T00:00:00"/>
    <n v="8"/>
    <n v="11"/>
    <n v="2024"/>
    <s v="A"/>
    <s v="C"/>
    <s v="F"/>
    <x v="1"/>
  </r>
  <r>
    <s v="STU0080"/>
    <x v="1"/>
    <x v="1"/>
    <x v="1"/>
    <n v="74"/>
    <n v="62"/>
    <n v="35"/>
    <n v="57"/>
    <x v="12"/>
    <d v="2024-10-13T00:00:00"/>
    <n v="13"/>
    <n v="10"/>
    <n v="2024"/>
    <s v="A"/>
    <s v="B"/>
    <s v="F"/>
    <x v="9"/>
  </r>
  <r>
    <s v="STU0081"/>
    <x v="0"/>
    <x v="1"/>
    <x v="0"/>
    <n v="99"/>
    <n v="42"/>
    <n v="80"/>
    <n v="73.666666666666671"/>
    <x v="34"/>
    <d v="2024-05-13T00:00:00"/>
    <n v="13"/>
    <n v="5"/>
    <n v="2024"/>
    <s v="A"/>
    <s v="D"/>
    <s v="A"/>
    <x v="5"/>
  </r>
  <r>
    <s v="STU0082"/>
    <x v="1"/>
    <x v="0"/>
    <x v="1"/>
    <n v="72"/>
    <n v="70"/>
    <n v="91"/>
    <n v="77.666666666666671"/>
    <x v="39"/>
    <d v="2024-08-06T00:00:00"/>
    <n v="6"/>
    <n v="8"/>
    <n v="2024"/>
    <s v="A"/>
    <s v="A"/>
    <s v="A"/>
    <x v="0"/>
  </r>
  <r>
    <s v="STU0083"/>
    <x v="2"/>
    <x v="1"/>
    <x v="0"/>
    <n v="72"/>
    <n v="42"/>
    <n v="86"/>
    <n v="66.666666666666671"/>
    <x v="8"/>
    <d v="2024-06-16T00:00:00"/>
    <n v="16"/>
    <n v="6"/>
    <n v="2024"/>
    <s v="A"/>
    <s v="D"/>
    <s v="A"/>
    <x v="4"/>
  </r>
  <r>
    <s v="STU0084"/>
    <x v="4"/>
    <x v="4"/>
    <x v="0"/>
    <n v="100"/>
    <n v="92"/>
    <n v="95"/>
    <n v="95.666666666666671"/>
    <x v="24"/>
    <d v="2024-04-07T00:00:00"/>
    <n v="7"/>
    <n v="4"/>
    <n v="2024"/>
    <s v="A"/>
    <s v="A"/>
    <s v="A"/>
    <x v="7"/>
  </r>
  <r>
    <s v="STU0085"/>
    <x v="0"/>
    <x v="4"/>
    <x v="0"/>
    <n v="90"/>
    <n v="94"/>
    <n v="37"/>
    <n v="73.666666666666671"/>
    <x v="12"/>
    <d v="2024-09-24T00:00:00"/>
    <n v="24"/>
    <n v="9"/>
    <n v="2024"/>
    <s v="A"/>
    <s v="A"/>
    <s v="F"/>
    <x v="3"/>
  </r>
  <r>
    <s v="STU0086"/>
    <x v="3"/>
    <x v="2"/>
    <x v="1"/>
    <n v="82"/>
    <n v="84"/>
    <n v="55"/>
    <n v="73.666666666666671"/>
    <x v="15"/>
    <d v="2024-08-24T00:00:00"/>
    <n v="24"/>
    <n v="8"/>
    <n v="2024"/>
    <s v="A"/>
    <s v="A"/>
    <s v="C"/>
    <x v="0"/>
  </r>
  <r>
    <s v="STU0087"/>
    <x v="6"/>
    <x v="0"/>
    <x v="1"/>
    <n v="76"/>
    <n v="62"/>
    <n v="80"/>
    <n v="72.666666666666671"/>
    <x v="18"/>
    <d v="2024-11-04T00:00:00"/>
    <n v="4"/>
    <n v="11"/>
    <n v="2024"/>
    <s v="A"/>
    <s v="B"/>
    <s v="A"/>
    <x v="1"/>
  </r>
  <r>
    <s v="STU0088"/>
    <x v="7"/>
    <x v="0"/>
    <x v="0"/>
    <n v="51"/>
    <n v="75"/>
    <n v="74"/>
    <n v="66.666666666666671"/>
    <x v="7"/>
    <d v="2024-06-21T00:00:00"/>
    <n v="21"/>
    <n v="6"/>
    <n v="2024"/>
    <s v="C"/>
    <s v="A"/>
    <s v="A"/>
    <x v="4"/>
  </r>
  <r>
    <s v="STU0089"/>
    <x v="1"/>
    <x v="3"/>
    <x v="1"/>
    <n v="42"/>
    <n v="98"/>
    <n v="73"/>
    <n v="71"/>
    <x v="40"/>
    <d v="2024-07-08T00:00:00"/>
    <n v="8"/>
    <n v="7"/>
    <n v="2024"/>
    <s v="D"/>
    <s v="A"/>
    <s v="A"/>
    <x v="10"/>
  </r>
  <r>
    <s v="STU0090"/>
    <x v="5"/>
    <x v="1"/>
    <x v="1"/>
    <n v="40"/>
    <n v="61"/>
    <n v="34"/>
    <n v="45"/>
    <x v="23"/>
    <d v="2024-05-01T00:00:00"/>
    <n v="1"/>
    <n v="5"/>
    <n v="2024"/>
    <s v="D"/>
    <s v="B"/>
    <s v="F"/>
    <x v="5"/>
  </r>
  <r>
    <s v="STU0091"/>
    <x v="4"/>
    <x v="1"/>
    <x v="0"/>
    <n v="72"/>
    <n v="97"/>
    <n v="99"/>
    <n v="89.333333333333329"/>
    <x v="8"/>
    <d v="2024-02-15T00:00:00"/>
    <n v="15"/>
    <n v="2"/>
    <n v="2024"/>
    <s v="A"/>
    <s v="A"/>
    <s v="A"/>
    <x v="8"/>
  </r>
  <r>
    <s v="STU0092"/>
    <x v="1"/>
    <x v="0"/>
    <x v="1"/>
    <n v="79"/>
    <n v="51"/>
    <n v="55"/>
    <n v="61.666666666666664"/>
    <x v="41"/>
    <d v="2024-03-04T00:00:00"/>
    <n v="4"/>
    <n v="3"/>
    <n v="2024"/>
    <s v="A"/>
    <s v="C"/>
    <s v="C"/>
    <x v="6"/>
  </r>
  <r>
    <s v="STU0093"/>
    <x v="5"/>
    <x v="0"/>
    <x v="1"/>
    <n v="49"/>
    <n v="67"/>
    <n v="97"/>
    <n v="71"/>
    <x v="8"/>
    <d v="2024-05-09T00:00:00"/>
    <n v="9"/>
    <n v="5"/>
    <n v="2024"/>
    <s v="D"/>
    <s v="B"/>
    <s v="A"/>
    <x v="5"/>
  </r>
  <r>
    <s v="STU0094"/>
    <x v="6"/>
    <x v="4"/>
    <x v="1"/>
    <n v="82"/>
    <n v="63"/>
    <n v="48"/>
    <n v="64.333333333333329"/>
    <x v="42"/>
    <d v="2024-11-05T00:00:00"/>
    <n v="5"/>
    <n v="11"/>
    <n v="2024"/>
    <s v="A"/>
    <s v="B"/>
    <s v="D"/>
    <x v="1"/>
  </r>
  <r>
    <s v="STU0095"/>
    <x v="6"/>
    <x v="3"/>
    <x v="1"/>
    <n v="83"/>
    <n v="47"/>
    <n v="49"/>
    <n v="59.666666666666664"/>
    <x v="13"/>
    <d v="2024-12-28T00:00:00"/>
    <n v="28"/>
    <n v="12"/>
    <n v="2024"/>
    <s v="A"/>
    <s v="D"/>
    <s v="D"/>
    <x v="11"/>
  </r>
  <r>
    <s v="STU0096"/>
    <x v="6"/>
    <x v="2"/>
    <x v="1"/>
    <n v="68"/>
    <n v="80"/>
    <n v="41"/>
    <n v="63"/>
    <x v="26"/>
    <d v="2024-07-11T00:00:00"/>
    <n v="11"/>
    <n v="7"/>
    <n v="2024"/>
    <s v="B"/>
    <s v="A"/>
    <s v="D"/>
    <x v="10"/>
  </r>
  <r>
    <s v="STU0097"/>
    <x v="5"/>
    <x v="4"/>
    <x v="1"/>
    <n v="52"/>
    <n v="69"/>
    <n v="76"/>
    <n v="65.666666666666671"/>
    <x v="10"/>
    <d v="2024-11-02T00:00:00"/>
    <n v="2"/>
    <n v="11"/>
    <n v="2024"/>
    <s v="C"/>
    <s v="B"/>
    <s v="A"/>
    <x v="1"/>
  </r>
  <r>
    <s v="STU0098"/>
    <x v="1"/>
    <x v="0"/>
    <x v="1"/>
    <n v="51"/>
    <n v="40"/>
    <n v="30"/>
    <n v="40.333333333333336"/>
    <x v="43"/>
    <d v="2024-06-29T00:00:00"/>
    <n v="29"/>
    <n v="6"/>
    <n v="2024"/>
    <s v="C"/>
    <s v="D"/>
    <s v="F"/>
    <x v="4"/>
  </r>
  <r>
    <s v="STU0099"/>
    <x v="6"/>
    <x v="0"/>
    <x v="1"/>
    <n v="70"/>
    <n v="81"/>
    <n v="43"/>
    <n v="64.666666666666671"/>
    <x v="24"/>
    <d v="2024-10-18T00:00:00"/>
    <n v="18"/>
    <n v="10"/>
    <n v="2024"/>
    <s v="A"/>
    <s v="A"/>
    <s v="D"/>
    <x v="9"/>
  </r>
  <r>
    <s v="STU0100"/>
    <x v="2"/>
    <x v="2"/>
    <x v="0"/>
    <n v="85"/>
    <n v="59"/>
    <n v="93"/>
    <n v="79"/>
    <x v="40"/>
    <d v="2024-10-08T00:00:00"/>
    <n v="8"/>
    <n v="10"/>
    <n v="2024"/>
    <s v="A"/>
    <s v="C"/>
    <s v="A"/>
    <x v="9"/>
  </r>
  <r>
    <s v="STU0101"/>
    <x v="0"/>
    <x v="0"/>
    <x v="0"/>
    <n v="41"/>
    <n v="100"/>
    <n v="67"/>
    <n v="69.333333333333329"/>
    <x v="8"/>
    <d v="2024-01-29T00:00:00"/>
    <n v="29"/>
    <n v="1"/>
    <n v="2024"/>
    <s v="D"/>
    <s v="A"/>
    <s v="B"/>
    <x v="2"/>
  </r>
  <r>
    <s v="STU0102"/>
    <x v="5"/>
    <x v="0"/>
    <x v="1"/>
    <n v="100"/>
    <n v="44"/>
    <n v="66"/>
    <n v="70"/>
    <x v="19"/>
    <d v="2024-05-28T00:00:00"/>
    <n v="28"/>
    <n v="5"/>
    <n v="2024"/>
    <s v="A"/>
    <s v="D"/>
    <s v="B"/>
    <x v="5"/>
  </r>
  <r>
    <s v="STU0103"/>
    <x v="5"/>
    <x v="0"/>
    <x v="1"/>
    <n v="90"/>
    <n v="90"/>
    <n v="40"/>
    <n v="73.333333333333329"/>
    <x v="43"/>
    <d v="2024-09-23T00:00:00"/>
    <n v="23"/>
    <n v="9"/>
    <n v="2024"/>
    <s v="A"/>
    <s v="A"/>
    <s v="D"/>
    <x v="3"/>
  </r>
  <r>
    <s v="STU0104"/>
    <x v="1"/>
    <x v="1"/>
    <x v="1"/>
    <n v="89"/>
    <n v="64"/>
    <n v="32"/>
    <n v="61.666666666666664"/>
    <x v="25"/>
    <d v="2024-10-22T00:00:00"/>
    <n v="22"/>
    <n v="10"/>
    <n v="2024"/>
    <s v="A"/>
    <s v="B"/>
    <s v="F"/>
    <x v="9"/>
  </r>
  <r>
    <s v="STU0105"/>
    <x v="5"/>
    <x v="0"/>
    <x v="1"/>
    <n v="74"/>
    <n v="39"/>
    <n v="62"/>
    <n v="58.333333333333336"/>
    <x v="30"/>
    <d v="2024-01-11T00:00:00"/>
    <n v="11"/>
    <n v="1"/>
    <n v="2024"/>
    <s v="A"/>
    <s v="F"/>
    <s v="B"/>
    <x v="2"/>
  </r>
  <r>
    <s v="STU0106"/>
    <x v="5"/>
    <x v="0"/>
    <x v="1"/>
    <n v="62"/>
    <n v="67"/>
    <n v="35"/>
    <n v="54.666666666666664"/>
    <x v="2"/>
    <d v="2024-06-12T00:00:00"/>
    <n v="12"/>
    <n v="6"/>
    <n v="2024"/>
    <s v="B"/>
    <s v="B"/>
    <s v="F"/>
    <x v="4"/>
  </r>
  <r>
    <s v="STU0107"/>
    <x v="6"/>
    <x v="3"/>
    <x v="1"/>
    <n v="56"/>
    <n v="99"/>
    <n v="79"/>
    <n v="78"/>
    <x v="13"/>
    <d v="2024-04-22T00:00:00"/>
    <n v="22"/>
    <n v="4"/>
    <n v="2024"/>
    <s v="C"/>
    <s v="A"/>
    <s v="A"/>
    <x v="7"/>
  </r>
  <r>
    <s v="STU0108"/>
    <x v="1"/>
    <x v="2"/>
    <x v="1"/>
    <n v="65"/>
    <n v="52"/>
    <n v="39"/>
    <n v="52"/>
    <x v="35"/>
    <d v="2024-07-05T00:00:00"/>
    <n v="5"/>
    <n v="7"/>
    <n v="2024"/>
    <s v="B"/>
    <s v="C"/>
    <s v="F"/>
    <x v="10"/>
  </r>
  <r>
    <s v="STU0109"/>
    <x v="6"/>
    <x v="4"/>
    <x v="1"/>
    <n v="47"/>
    <n v="83"/>
    <n v="34"/>
    <n v="54.666666666666664"/>
    <x v="12"/>
    <d v="2024-10-21T00:00:00"/>
    <n v="21"/>
    <n v="10"/>
    <n v="2024"/>
    <s v="D"/>
    <s v="A"/>
    <s v="F"/>
    <x v="9"/>
  </r>
  <r>
    <s v="STU0110"/>
    <x v="0"/>
    <x v="0"/>
    <x v="0"/>
    <n v="68"/>
    <n v="45"/>
    <n v="52"/>
    <n v="55"/>
    <x v="31"/>
    <d v="2024-08-19T00:00:00"/>
    <n v="19"/>
    <n v="8"/>
    <n v="2024"/>
    <s v="B"/>
    <s v="D"/>
    <s v="C"/>
    <x v="0"/>
  </r>
  <r>
    <s v="STU0111"/>
    <x v="4"/>
    <x v="0"/>
    <x v="0"/>
    <n v="65"/>
    <n v="60"/>
    <n v="39"/>
    <n v="54.666666666666664"/>
    <x v="44"/>
    <d v="2024-08-14T00:00:00"/>
    <n v="14"/>
    <n v="8"/>
    <n v="2024"/>
    <s v="B"/>
    <s v="B"/>
    <s v="F"/>
    <x v="0"/>
  </r>
  <r>
    <s v="STU0112"/>
    <x v="0"/>
    <x v="0"/>
    <x v="0"/>
    <n v="49"/>
    <n v="97"/>
    <n v="73"/>
    <n v="73"/>
    <x v="37"/>
    <d v="2024-11-05T00:00:00"/>
    <n v="5"/>
    <n v="11"/>
    <n v="2024"/>
    <s v="D"/>
    <s v="A"/>
    <s v="A"/>
    <x v="1"/>
  </r>
  <r>
    <s v="STU0113"/>
    <x v="4"/>
    <x v="0"/>
    <x v="0"/>
    <n v="65"/>
    <n v="93"/>
    <n v="31"/>
    <n v="63"/>
    <x v="30"/>
    <d v="2024-04-07T00:00:00"/>
    <n v="7"/>
    <n v="4"/>
    <n v="2024"/>
    <s v="B"/>
    <s v="A"/>
    <s v="F"/>
    <x v="7"/>
  </r>
  <r>
    <s v="STU0114"/>
    <x v="6"/>
    <x v="1"/>
    <x v="1"/>
    <n v="71"/>
    <n v="61"/>
    <n v="42"/>
    <n v="58"/>
    <x v="40"/>
    <d v="2024-02-24T00:00:00"/>
    <n v="24"/>
    <n v="2"/>
    <n v="2024"/>
    <s v="A"/>
    <s v="B"/>
    <s v="D"/>
    <x v="8"/>
  </r>
  <r>
    <s v="STU0115"/>
    <x v="0"/>
    <x v="1"/>
    <x v="0"/>
    <n v="73"/>
    <n v="83"/>
    <n v="69"/>
    <n v="75"/>
    <x v="42"/>
    <d v="2024-04-20T00:00:00"/>
    <n v="20"/>
    <n v="4"/>
    <n v="2024"/>
    <s v="A"/>
    <s v="A"/>
    <s v="B"/>
    <x v="7"/>
  </r>
  <r>
    <s v="STU0116"/>
    <x v="1"/>
    <x v="2"/>
    <x v="1"/>
    <n v="90"/>
    <n v="67"/>
    <n v="31"/>
    <n v="62.666666666666664"/>
    <x v="14"/>
    <d v="2024-05-31T00:00:00"/>
    <n v="31"/>
    <n v="5"/>
    <n v="2024"/>
    <s v="A"/>
    <s v="B"/>
    <s v="F"/>
    <x v="5"/>
  </r>
  <r>
    <s v="STU0117"/>
    <x v="7"/>
    <x v="0"/>
    <x v="0"/>
    <n v="80"/>
    <n v="35"/>
    <n v="94"/>
    <n v="69.666666666666671"/>
    <x v="34"/>
    <d v="2024-09-02T00:00:00"/>
    <n v="2"/>
    <n v="9"/>
    <n v="2024"/>
    <s v="A"/>
    <s v="F"/>
    <s v="A"/>
    <x v="3"/>
  </r>
  <r>
    <s v="STU0118"/>
    <x v="6"/>
    <x v="0"/>
    <x v="1"/>
    <n v="46"/>
    <n v="55"/>
    <n v="92"/>
    <n v="64.333333333333329"/>
    <x v="30"/>
    <d v="2024-03-09T00:00:00"/>
    <n v="9"/>
    <n v="3"/>
    <n v="2024"/>
    <s v="D"/>
    <s v="C"/>
    <s v="A"/>
    <x v="6"/>
  </r>
  <r>
    <s v="STU0119"/>
    <x v="4"/>
    <x v="3"/>
    <x v="0"/>
    <n v="43"/>
    <n v="89"/>
    <n v="66"/>
    <n v="66"/>
    <x v="14"/>
    <d v="2024-11-07T00:00:00"/>
    <n v="7"/>
    <n v="11"/>
    <n v="2024"/>
    <s v="D"/>
    <s v="A"/>
    <s v="B"/>
    <x v="1"/>
  </r>
  <r>
    <s v="STU0120"/>
    <x v="2"/>
    <x v="0"/>
    <x v="0"/>
    <n v="97"/>
    <n v="40"/>
    <n v="46"/>
    <n v="61"/>
    <x v="35"/>
    <d v="2024-10-15T00:00:00"/>
    <n v="15"/>
    <n v="10"/>
    <n v="2024"/>
    <s v="A"/>
    <s v="D"/>
    <s v="D"/>
    <x v="9"/>
  </r>
  <r>
    <s v="STU0121"/>
    <x v="4"/>
    <x v="2"/>
    <x v="0"/>
    <n v="92"/>
    <n v="39"/>
    <n v="38"/>
    <n v="56.333333333333336"/>
    <x v="31"/>
    <d v="2024-09-06T00:00:00"/>
    <n v="6"/>
    <n v="9"/>
    <n v="2024"/>
    <s v="A"/>
    <s v="F"/>
    <s v="F"/>
    <x v="3"/>
  </r>
  <r>
    <s v="STU0122"/>
    <x v="2"/>
    <x v="2"/>
    <x v="0"/>
    <n v="89"/>
    <n v="37"/>
    <n v="44"/>
    <n v="56.666666666666664"/>
    <x v="17"/>
    <d v="2024-02-05T00:00:00"/>
    <n v="5"/>
    <n v="2"/>
    <n v="2024"/>
    <s v="A"/>
    <s v="F"/>
    <s v="D"/>
    <x v="8"/>
  </r>
  <r>
    <s v="STU0123"/>
    <x v="5"/>
    <x v="0"/>
    <x v="1"/>
    <n v="84"/>
    <n v="87"/>
    <n v="53"/>
    <n v="74.666666666666671"/>
    <x v="30"/>
    <d v="2024-08-26T00:00:00"/>
    <n v="26"/>
    <n v="8"/>
    <n v="2024"/>
    <s v="A"/>
    <s v="A"/>
    <s v="C"/>
    <x v="0"/>
  </r>
  <r>
    <s v="STU0124"/>
    <x v="0"/>
    <x v="2"/>
    <x v="0"/>
    <n v="50"/>
    <n v="57"/>
    <n v="67"/>
    <n v="58"/>
    <x v="40"/>
    <d v="2024-05-27T00:00:00"/>
    <n v="27"/>
    <n v="5"/>
    <n v="2024"/>
    <s v="C"/>
    <s v="C"/>
    <s v="B"/>
    <x v="5"/>
  </r>
  <r>
    <s v="STU0125"/>
    <x v="2"/>
    <x v="0"/>
    <x v="0"/>
    <n v="68"/>
    <n v="87"/>
    <n v="64"/>
    <n v="73"/>
    <x v="36"/>
    <d v="2024-08-14T00:00:00"/>
    <n v="14"/>
    <n v="8"/>
    <n v="2024"/>
    <s v="B"/>
    <s v="A"/>
    <s v="B"/>
    <x v="0"/>
  </r>
  <r>
    <s v="STU0126"/>
    <x v="4"/>
    <x v="4"/>
    <x v="0"/>
    <n v="95"/>
    <n v="71"/>
    <n v="78"/>
    <n v="81.333333333333329"/>
    <x v="45"/>
    <d v="2024-08-31T00:00:00"/>
    <n v="31"/>
    <n v="8"/>
    <n v="2024"/>
    <s v="A"/>
    <s v="A"/>
    <s v="A"/>
    <x v="0"/>
  </r>
  <r>
    <s v="STU0127"/>
    <x v="5"/>
    <x v="0"/>
    <x v="1"/>
    <n v="75"/>
    <n v="51"/>
    <n v="98"/>
    <n v="74.666666666666671"/>
    <x v="22"/>
    <d v="2024-12-02T00:00:00"/>
    <n v="2"/>
    <n v="12"/>
    <n v="2024"/>
    <s v="A"/>
    <s v="C"/>
    <s v="A"/>
    <x v="11"/>
  </r>
  <r>
    <s v="STU0128"/>
    <x v="7"/>
    <x v="0"/>
    <x v="0"/>
    <n v="64"/>
    <n v="35"/>
    <n v="91"/>
    <n v="63.333333333333336"/>
    <x v="46"/>
    <d v="2024-12-30T00:00:00"/>
    <n v="30"/>
    <n v="12"/>
    <n v="2024"/>
    <s v="B"/>
    <s v="F"/>
    <s v="A"/>
    <x v="11"/>
  </r>
  <r>
    <s v="STU0129"/>
    <x v="1"/>
    <x v="0"/>
    <x v="1"/>
    <n v="60"/>
    <n v="85"/>
    <n v="89"/>
    <n v="78"/>
    <x v="20"/>
    <d v="2024-07-19T00:00:00"/>
    <n v="19"/>
    <n v="7"/>
    <n v="2024"/>
    <s v="B"/>
    <s v="A"/>
    <s v="A"/>
    <x v="10"/>
  </r>
  <r>
    <s v="STU0130"/>
    <x v="1"/>
    <x v="2"/>
    <x v="1"/>
    <n v="100"/>
    <n v="79"/>
    <n v="79"/>
    <n v="86"/>
    <x v="10"/>
    <d v="2024-06-02T00:00:00"/>
    <n v="2"/>
    <n v="6"/>
    <n v="2024"/>
    <s v="A"/>
    <s v="A"/>
    <s v="A"/>
    <x v="4"/>
  </r>
  <r>
    <s v="STU0131"/>
    <x v="1"/>
    <x v="0"/>
    <x v="1"/>
    <n v="96"/>
    <n v="38"/>
    <n v="38"/>
    <n v="57.333333333333336"/>
    <x v="47"/>
    <d v="2024-03-13T00:00:00"/>
    <n v="13"/>
    <n v="3"/>
    <n v="2024"/>
    <s v="A"/>
    <s v="F"/>
    <s v="F"/>
    <x v="6"/>
  </r>
  <r>
    <s v="STU0132"/>
    <x v="2"/>
    <x v="2"/>
    <x v="0"/>
    <n v="75"/>
    <n v="96"/>
    <n v="63"/>
    <n v="78"/>
    <x v="45"/>
    <d v="2024-07-19T00:00:00"/>
    <n v="19"/>
    <n v="7"/>
    <n v="2024"/>
    <s v="A"/>
    <s v="A"/>
    <s v="B"/>
    <x v="10"/>
  </r>
  <r>
    <s v="STU0133"/>
    <x v="7"/>
    <x v="1"/>
    <x v="0"/>
    <n v="49"/>
    <n v="99"/>
    <n v="64"/>
    <n v="70.666666666666671"/>
    <x v="46"/>
    <d v="2024-10-22T00:00:00"/>
    <n v="22"/>
    <n v="10"/>
    <n v="2024"/>
    <s v="D"/>
    <s v="A"/>
    <s v="B"/>
    <x v="9"/>
  </r>
  <r>
    <s v="STU0134"/>
    <x v="2"/>
    <x v="1"/>
    <x v="0"/>
    <n v="76"/>
    <n v="66"/>
    <n v="30"/>
    <n v="57.333333333333336"/>
    <x v="2"/>
    <d v="2024-01-17T00:00:00"/>
    <n v="17"/>
    <n v="1"/>
    <n v="2024"/>
    <s v="A"/>
    <s v="B"/>
    <s v="F"/>
    <x v="2"/>
  </r>
  <r>
    <s v="STU0135"/>
    <x v="0"/>
    <x v="0"/>
    <x v="0"/>
    <n v="48"/>
    <n v="68"/>
    <n v="69"/>
    <n v="61.666666666666664"/>
    <x v="30"/>
    <d v="2024-05-08T00:00:00"/>
    <n v="8"/>
    <n v="5"/>
    <n v="2024"/>
    <s v="D"/>
    <s v="B"/>
    <s v="B"/>
    <x v="5"/>
  </r>
  <r>
    <s v="STU0136"/>
    <x v="2"/>
    <x v="4"/>
    <x v="0"/>
    <n v="63"/>
    <n v="73"/>
    <n v="93"/>
    <n v="76.333333333333329"/>
    <x v="6"/>
    <d v="2024-08-04T00:00:00"/>
    <n v="4"/>
    <n v="8"/>
    <n v="2024"/>
    <s v="B"/>
    <s v="A"/>
    <s v="A"/>
    <x v="0"/>
  </r>
  <r>
    <s v="STU0137"/>
    <x v="7"/>
    <x v="1"/>
    <x v="0"/>
    <n v="74"/>
    <n v="60"/>
    <n v="51"/>
    <n v="61.666666666666664"/>
    <x v="2"/>
    <d v="2024-03-01T00:00:00"/>
    <n v="1"/>
    <n v="3"/>
    <n v="2024"/>
    <s v="A"/>
    <s v="B"/>
    <s v="C"/>
    <x v="6"/>
  </r>
  <r>
    <s v="STU0138"/>
    <x v="7"/>
    <x v="0"/>
    <x v="0"/>
    <n v="88"/>
    <n v="68"/>
    <n v="89"/>
    <n v="81.666666666666671"/>
    <x v="46"/>
    <d v="2024-04-13T00:00:00"/>
    <n v="13"/>
    <n v="4"/>
    <n v="2024"/>
    <s v="A"/>
    <s v="B"/>
    <s v="A"/>
    <x v="7"/>
  </r>
  <r>
    <s v="STU0139"/>
    <x v="0"/>
    <x v="2"/>
    <x v="0"/>
    <n v="74"/>
    <n v="88"/>
    <n v="93"/>
    <n v="85"/>
    <x v="48"/>
    <d v="2024-02-11T00:00:00"/>
    <n v="11"/>
    <n v="2"/>
    <n v="2024"/>
    <s v="A"/>
    <s v="A"/>
    <s v="A"/>
    <x v="8"/>
  </r>
  <r>
    <s v="STU0140"/>
    <x v="7"/>
    <x v="1"/>
    <x v="0"/>
    <n v="87"/>
    <n v="37"/>
    <n v="200"/>
    <n v="108"/>
    <x v="17"/>
    <d v="2024-01-25T00:00:00"/>
    <n v="25"/>
    <n v="1"/>
    <n v="2024"/>
    <s v="A"/>
    <s v="F"/>
    <s v="F"/>
    <x v="2"/>
  </r>
  <r>
    <s v="STU0141"/>
    <x v="4"/>
    <x v="1"/>
    <x v="0"/>
    <n v="75"/>
    <n v="84"/>
    <n v="40"/>
    <n v="66.333333333333329"/>
    <x v="47"/>
    <d v="2024-02-08T00:00:00"/>
    <n v="8"/>
    <n v="2"/>
    <n v="2024"/>
    <s v="A"/>
    <s v="A"/>
    <s v="D"/>
    <x v="8"/>
  </r>
  <r>
    <s v="STU0142"/>
    <x v="7"/>
    <x v="4"/>
    <x v="0"/>
    <n v="57"/>
    <n v="46"/>
    <n v="43"/>
    <n v="48.666666666666664"/>
    <x v="23"/>
    <d v="2024-10-17T00:00:00"/>
    <n v="17"/>
    <n v="10"/>
    <n v="2024"/>
    <s v="C"/>
    <s v="D"/>
    <s v="D"/>
    <x v="9"/>
  </r>
  <r>
    <s v="STU0143"/>
    <x v="1"/>
    <x v="0"/>
    <x v="1"/>
    <n v="88"/>
    <n v="99"/>
    <n v="89"/>
    <n v="92"/>
    <x v="36"/>
    <d v="2024-05-10T00:00:00"/>
    <n v="10"/>
    <n v="5"/>
    <n v="2024"/>
    <s v="A"/>
    <s v="A"/>
    <s v="A"/>
    <x v="5"/>
  </r>
  <r>
    <s v="STU0144"/>
    <x v="4"/>
    <x v="0"/>
    <x v="0"/>
    <n v="78"/>
    <n v="88"/>
    <n v="59"/>
    <n v="75"/>
    <x v="33"/>
    <d v="2024-08-16T00:00:00"/>
    <n v="16"/>
    <n v="8"/>
    <n v="2024"/>
    <s v="A"/>
    <s v="A"/>
    <s v="C"/>
    <x v="0"/>
  </r>
  <r>
    <s v="STU0145"/>
    <x v="4"/>
    <x v="0"/>
    <x v="0"/>
    <n v="71"/>
    <n v="39"/>
    <n v="64"/>
    <n v="58"/>
    <x v="10"/>
    <d v="2024-04-17T00:00:00"/>
    <n v="17"/>
    <n v="4"/>
    <n v="2024"/>
    <s v="A"/>
    <s v="F"/>
    <s v="B"/>
    <x v="7"/>
  </r>
  <r>
    <s v="STU0146"/>
    <x v="0"/>
    <x v="4"/>
    <x v="0"/>
    <n v="63"/>
    <n v="91"/>
    <n v="66"/>
    <n v="73.333333333333329"/>
    <x v="3"/>
    <d v="2024-06-20T00:00:00"/>
    <n v="20"/>
    <n v="6"/>
    <n v="2024"/>
    <s v="B"/>
    <s v="A"/>
    <s v="B"/>
    <x v="4"/>
  </r>
  <r>
    <s v="STU0147"/>
    <x v="3"/>
    <x v="0"/>
    <x v="1"/>
    <n v="62"/>
    <n v="51"/>
    <n v="34"/>
    <n v="49"/>
    <x v="44"/>
    <d v="2024-04-11T00:00:00"/>
    <n v="11"/>
    <n v="4"/>
    <n v="2024"/>
    <s v="B"/>
    <s v="C"/>
    <s v="F"/>
    <x v="7"/>
  </r>
  <r>
    <s v="STU0148"/>
    <x v="3"/>
    <x v="0"/>
    <x v="1"/>
    <n v="71"/>
    <n v="81"/>
    <n v="55"/>
    <n v="69"/>
    <x v="7"/>
    <d v="2024-12-19T00:00:00"/>
    <n v="19"/>
    <n v="12"/>
    <n v="2024"/>
    <s v="A"/>
    <s v="A"/>
    <s v="C"/>
    <x v="11"/>
  </r>
  <r>
    <s v="STU0149"/>
    <x v="7"/>
    <x v="2"/>
    <x v="0"/>
    <n v="71"/>
    <n v="57"/>
    <n v="91"/>
    <n v="73"/>
    <x v="31"/>
    <d v="2024-01-12T00:00:00"/>
    <n v="12"/>
    <n v="1"/>
    <n v="2024"/>
    <s v="A"/>
    <s v="C"/>
    <s v="A"/>
    <x v="2"/>
  </r>
  <r>
    <s v="STU0150"/>
    <x v="4"/>
    <x v="4"/>
    <x v="0"/>
    <n v="76"/>
    <n v="48"/>
    <n v="33"/>
    <n v="52.333333333333336"/>
    <x v="30"/>
    <d v="2024-10-01T00:00:00"/>
    <n v="1"/>
    <n v="10"/>
    <n v="2024"/>
    <s v="A"/>
    <s v="D"/>
    <s v="F"/>
    <x v="9"/>
  </r>
  <r>
    <s v="STU0151"/>
    <x v="3"/>
    <x v="1"/>
    <x v="1"/>
    <n v="51"/>
    <n v="100"/>
    <n v="71"/>
    <n v="74"/>
    <x v="44"/>
    <d v="2024-04-10T00:00:00"/>
    <n v="10"/>
    <n v="4"/>
    <n v="2024"/>
    <s v="C"/>
    <s v="A"/>
    <s v="A"/>
    <x v="7"/>
  </r>
  <r>
    <s v="STU0152"/>
    <x v="3"/>
    <x v="2"/>
    <x v="1"/>
    <n v="88"/>
    <n v="85"/>
    <n v="47"/>
    <n v="73.333333333333329"/>
    <x v="46"/>
    <d v="2024-02-13T00:00:00"/>
    <n v="13"/>
    <n v="2"/>
    <n v="2024"/>
    <s v="A"/>
    <s v="A"/>
    <s v="D"/>
    <x v="8"/>
  </r>
  <r>
    <s v="STU0153"/>
    <x v="7"/>
    <x v="2"/>
    <x v="0"/>
    <n v="94"/>
    <n v="72"/>
    <n v="69"/>
    <n v="78.333333333333329"/>
    <x v="18"/>
    <d v="2024-10-31T00:00:00"/>
    <n v="31"/>
    <n v="10"/>
    <n v="2024"/>
    <s v="A"/>
    <s v="A"/>
    <s v="B"/>
    <x v="9"/>
  </r>
  <r>
    <s v="STU0154"/>
    <x v="3"/>
    <x v="1"/>
    <x v="1"/>
    <n v="52"/>
    <n v="98"/>
    <n v="200"/>
    <n v="116.66666666666667"/>
    <x v="10"/>
    <d v="2024-01-17T00:00:00"/>
    <n v="17"/>
    <n v="1"/>
    <n v="2024"/>
    <s v="C"/>
    <s v="A"/>
    <s v="F"/>
    <x v="2"/>
  </r>
  <r>
    <s v="STU0155"/>
    <x v="2"/>
    <x v="4"/>
    <x v="0"/>
    <n v="62"/>
    <n v="72"/>
    <n v="68"/>
    <n v="67.333333333333329"/>
    <x v="4"/>
    <d v="2024-11-25T00:00:00"/>
    <n v="25"/>
    <n v="11"/>
    <n v="2024"/>
    <s v="B"/>
    <s v="A"/>
    <s v="B"/>
    <x v="1"/>
  </r>
  <r>
    <s v="STU0156"/>
    <x v="5"/>
    <x v="1"/>
    <x v="1"/>
    <n v="64"/>
    <n v="84"/>
    <n v="43"/>
    <n v="63.666666666666664"/>
    <x v="36"/>
    <d v="2024-02-26T00:00:00"/>
    <n v="26"/>
    <n v="2"/>
    <n v="2024"/>
    <s v="B"/>
    <s v="A"/>
    <s v="D"/>
    <x v="8"/>
  </r>
  <r>
    <s v="STU0157"/>
    <x v="0"/>
    <x v="0"/>
    <x v="0"/>
    <n v="74"/>
    <n v="64"/>
    <n v="61"/>
    <n v="66.333333333333329"/>
    <x v="0"/>
    <d v="2024-11-06T00:00:00"/>
    <n v="6"/>
    <n v="11"/>
    <n v="2024"/>
    <s v="A"/>
    <s v="B"/>
    <s v="B"/>
    <x v="1"/>
  </r>
  <r>
    <s v="STU0158"/>
    <x v="5"/>
    <x v="2"/>
    <x v="1"/>
    <n v="80"/>
    <n v="85"/>
    <n v="80"/>
    <n v="81.666666666666671"/>
    <x v="2"/>
    <d v="2024-10-29T00:00:00"/>
    <n v="29"/>
    <n v="10"/>
    <n v="2024"/>
    <s v="A"/>
    <s v="A"/>
    <s v="A"/>
    <x v="9"/>
  </r>
  <r>
    <s v="STU0159"/>
    <x v="7"/>
    <x v="3"/>
    <x v="0"/>
    <n v="69"/>
    <n v="97"/>
    <n v="67"/>
    <n v="77.666666666666671"/>
    <x v="49"/>
    <d v="2024-01-12T00:00:00"/>
    <n v="12"/>
    <n v="1"/>
    <n v="2024"/>
    <s v="B"/>
    <s v="A"/>
    <s v="B"/>
    <x v="2"/>
  </r>
  <r>
    <s v="STU0160"/>
    <x v="1"/>
    <x v="3"/>
    <x v="1"/>
    <n v="56"/>
    <n v="86"/>
    <n v="52"/>
    <n v="64.666666666666671"/>
    <x v="50"/>
    <d v="2024-11-13T00:00:00"/>
    <n v="13"/>
    <n v="11"/>
    <n v="2024"/>
    <s v="C"/>
    <s v="A"/>
    <s v="C"/>
    <x v="1"/>
  </r>
  <r>
    <s v="STU0161"/>
    <x v="0"/>
    <x v="0"/>
    <x v="0"/>
    <n v="88"/>
    <n v="72"/>
    <n v="92"/>
    <n v="84"/>
    <x v="45"/>
    <d v="2024-03-20T00:00:00"/>
    <n v="20"/>
    <n v="3"/>
    <n v="2024"/>
    <s v="A"/>
    <s v="A"/>
    <s v="A"/>
    <x v="6"/>
  </r>
  <r>
    <s v="STU0162"/>
    <x v="7"/>
    <x v="0"/>
    <x v="0"/>
    <n v="71"/>
    <n v="64"/>
    <n v="44"/>
    <n v="59.666666666666664"/>
    <x v="16"/>
    <d v="2024-08-03T00:00:00"/>
    <n v="3"/>
    <n v="8"/>
    <n v="2024"/>
    <s v="A"/>
    <s v="B"/>
    <s v="D"/>
    <x v="0"/>
  </r>
  <r>
    <s v="STU0163"/>
    <x v="4"/>
    <x v="1"/>
    <x v="0"/>
    <n v="59"/>
    <n v="85"/>
    <n v="54"/>
    <n v="66"/>
    <x v="16"/>
    <d v="2024-12-04T00:00:00"/>
    <n v="4"/>
    <n v="12"/>
    <n v="2024"/>
    <s v="C"/>
    <s v="A"/>
    <s v="C"/>
    <x v="11"/>
  </r>
  <r>
    <s v="STU0164"/>
    <x v="1"/>
    <x v="1"/>
    <x v="1"/>
    <n v="87"/>
    <n v="39"/>
    <n v="46"/>
    <n v="57.333333333333336"/>
    <x v="47"/>
    <d v="2024-09-20T00:00:00"/>
    <n v="20"/>
    <n v="9"/>
    <n v="2024"/>
    <s v="A"/>
    <s v="F"/>
    <s v="D"/>
    <x v="3"/>
  </r>
  <r>
    <s v="STU0165"/>
    <x v="5"/>
    <x v="0"/>
    <x v="1"/>
    <n v="64"/>
    <n v="63"/>
    <n v="95"/>
    <n v="74"/>
    <x v="21"/>
    <d v="2024-05-28T00:00:00"/>
    <n v="28"/>
    <n v="5"/>
    <n v="2024"/>
    <s v="B"/>
    <s v="B"/>
    <s v="A"/>
    <x v="5"/>
  </r>
  <r>
    <s v="STU0166"/>
    <x v="7"/>
    <x v="0"/>
    <x v="0"/>
    <n v="61"/>
    <n v="38"/>
    <n v="82"/>
    <n v="60.333333333333336"/>
    <x v="41"/>
    <d v="2024-03-21T00:00:00"/>
    <n v="21"/>
    <n v="3"/>
    <n v="2024"/>
    <s v="B"/>
    <s v="F"/>
    <s v="A"/>
    <x v="6"/>
  </r>
  <r>
    <s v="STU0167"/>
    <x v="4"/>
    <x v="0"/>
    <x v="0"/>
    <n v="52"/>
    <n v="44"/>
    <n v="80"/>
    <n v="58.666666666666664"/>
    <x v="25"/>
    <d v="2024-08-02T00:00:00"/>
    <n v="2"/>
    <n v="8"/>
    <n v="2024"/>
    <s v="C"/>
    <s v="D"/>
    <s v="A"/>
    <x v="0"/>
  </r>
  <r>
    <s v="STU0168"/>
    <x v="0"/>
    <x v="2"/>
    <x v="0"/>
    <n v="98"/>
    <n v="90"/>
    <n v="68"/>
    <n v="85.333333333333329"/>
    <x v="20"/>
    <d v="2024-07-16T00:00:00"/>
    <n v="16"/>
    <n v="7"/>
    <n v="2024"/>
    <s v="A"/>
    <s v="A"/>
    <s v="B"/>
    <x v="10"/>
  </r>
  <r>
    <s v="STU0169"/>
    <x v="0"/>
    <x v="0"/>
    <x v="0"/>
    <n v="58"/>
    <n v="51"/>
    <n v="80"/>
    <n v="63"/>
    <x v="31"/>
    <d v="2024-07-18T00:00:00"/>
    <n v="18"/>
    <n v="7"/>
    <n v="2024"/>
    <s v="C"/>
    <s v="C"/>
    <s v="A"/>
    <x v="10"/>
  </r>
  <r>
    <s v="STU0170"/>
    <x v="6"/>
    <x v="1"/>
    <x v="1"/>
    <n v="88"/>
    <n v="51"/>
    <n v="99"/>
    <n v="79.333333333333329"/>
    <x v="45"/>
    <d v="2024-01-25T00:00:00"/>
    <n v="25"/>
    <n v="1"/>
    <n v="2024"/>
    <s v="A"/>
    <s v="C"/>
    <s v="A"/>
    <x v="2"/>
  </r>
  <r>
    <s v="STU0171"/>
    <x v="4"/>
    <x v="2"/>
    <x v="0"/>
    <n v="75"/>
    <n v="68"/>
    <n v="35"/>
    <n v="59.333333333333336"/>
    <x v="44"/>
    <d v="2024-03-29T00:00:00"/>
    <n v="29"/>
    <n v="3"/>
    <n v="2024"/>
    <s v="A"/>
    <s v="B"/>
    <s v="F"/>
    <x v="6"/>
  </r>
  <r>
    <s v="STU0172"/>
    <x v="2"/>
    <x v="0"/>
    <x v="0"/>
    <n v="51"/>
    <n v="40"/>
    <n v="96"/>
    <n v="62.333333333333336"/>
    <x v="40"/>
    <d v="2024-09-24T00:00:00"/>
    <n v="24"/>
    <n v="9"/>
    <n v="2024"/>
    <s v="C"/>
    <s v="D"/>
    <s v="A"/>
    <x v="3"/>
  </r>
  <r>
    <s v="STU0173"/>
    <x v="3"/>
    <x v="1"/>
    <x v="1"/>
    <n v="100"/>
    <n v="87"/>
    <n v="36"/>
    <n v="74.333333333333329"/>
    <x v="2"/>
    <d v="2024-05-22T00:00:00"/>
    <n v="22"/>
    <n v="5"/>
    <n v="2024"/>
    <s v="A"/>
    <s v="A"/>
    <s v="F"/>
    <x v="5"/>
  </r>
  <r>
    <s v="STU0174"/>
    <x v="1"/>
    <x v="2"/>
    <x v="1"/>
    <n v="80"/>
    <n v="100"/>
    <n v="80"/>
    <n v="86.666666666666671"/>
    <x v="0"/>
    <d v="2024-02-28T00:00:00"/>
    <n v="28"/>
    <n v="2"/>
    <n v="2024"/>
    <s v="A"/>
    <s v="A"/>
    <s v="A"/>
    <x v="8"/>
  </r>
  <r>
    <s v="STU0175"/>
    <x v="4"/>
    <x v="0"/>
    <x v="0"/>
    <n v="58"/>
    <n v="77"/>
    <n v="200"/>
    <n v="111.66666666666667"/>
    <x v="36"/>
    <d v="2024-12-30T00:00:00"/>
    <n v="30"/>
    <n v="12"/>
    <n v="2024"/>
    <s v="C"/>
    <s v="A"/>
    <s v="F"/>
    <x v="11"/>
  </r>
  <r>
    <s v="STU0176"/>
    <x v="6"/>
    <x v="2"/>
    <x v="1"/>
    <n v="51"/>
    <n v="57"/>
    <n v="71"/>
    <n v="59.666666666666664"/>
    <x v="50"/>
    <d v="2024-01-26T00:00:00"/>
    <n v="26"/>
    <n v="1"/>
    <n v="2024"/>
    <s v="C"/>
    <s v="C"/>
    <s v="A"/>
    <x v="2"/>
  </r>
  <r>
    <s v="STU0177"/>
    <x v="3"/>
    <x v="0"/>
    <x v="1"/>
    <n v="48"/>
    <n v="89"/>
    <n v="93"/>
    <n v="76.666666666666671"/>
    <x v="43"/>
    <d v="2024-02-16T00:00:00"/>
    <n v="16"/>
    <n v="2"/>
    <n v="2024"/>
    <s v="D"/>
    <s v="A"/>
    <s v="A"/>
    <x v="8"/>
  </r>
  <r>
    <s v="STU0178"/>
    <x v="3"/>
    <x v="0"/>
    <x v="1"/>
    <n v="46"/>
    <n v="50"/>
    <n v="44"/>
    <n v="46.666666666666664"/>
    <x v="20"/>
    <d v="2024-10-14T00:00:00"/>
    <n v="14"/>
    <n v="10"/>
    <n v="2024"/>
    <s v="D"/>
    <s v="C"/>
    <s v="D"/>
    <x v="9"/>
  </r>
  <r>
    <s v="STU0179"/>
    <x v="7"/>
    <x v="0"/>
    <x v="0"/>
    <n v="67"/>
    <n v="42"/>
    <n v="58"/>
    <n v="55.666666666666664"/>
    <x v="0"/>
    <d v="2024-09-22T00:00:00"/>
    <n v="22"/>
    <n v="9"/>
    <n v="2024"/>
    <s v="B"/>
    <s v="D"/>
    <s v="C"/>
    <x v="3"/>
  </r>
  <r>
    <s v="STU0180"/>
    <x v="3"/>
    <x v="1"/>
    <x v="1"/>
    <n v="53"/>
    <n v="38"/>
    <n v="62"/>
    <n v="51"/>
    <x v="3"/>
    <d v="2024-01-16T00:00:00"/>
    <n v="16"/>
    <n v="1"/>
    <n v="2024"/>
    <s v="C"/>
    <s v="F"/>
    <s v="B"/>
    <x v="2"/>
  </r>
  <r>
    <s v="STU0181"/>
    <x v="2"/>
    <x v="0"/>
    <x v="0"/>
    <n v="70"/>
    <n v="38"/>
    <n v="56"/>
    <n v="54.666666666666664"/>
    <x v="28"/>
    <d v="2024-07-17T00:00:00"/>
    <n v="17"/>
    <n v="7"/>
    <n v="2024"/>
    <s v="A"/>
    <s v="F"/>
    <s v="C"/>
    <x v="10"/>
  </r>
  <r>
    <s v="STU0182"/>
    <x v="0"/>
    <x v="1"/>
    <x v="0"/>
    <n v="91"/>
    <n v="90"/>
    <n v="65"/>
    <n v="82"/>
    <x v="50"/>
    <d v="2024-10-08T00:00:00"/>
    <n v="8"/>
    <n v="10"/>
    <n v="2024"/>
    <s v="A"/>
    <s v="A"/>
    <s v="B"/>
    <x v="9"/>
  </r>
  <r>
    <s v="STU0183"/>
    <x v="6"/>
    <x v="3"/>
    <x v="1"/>
    <n v="58"/>
    <n v="59"/>
    <n v="58"/>
    <n v="58.333333333333336"/>
    <x v="10"/>
    <d v="2024-03-26T00:00:00"/>
    <n v="26"/>
    <n v="3"/>
    <n v="2024"/>
    <s v="C"/>
    <s v="C"/>
    <s v="C"/>
    <x v="6"/>
  </r>
  <r>
    <s v="STU0184"/>
    <x v="3"/>
    <x v="4"/>
    <x v="1"/>
    <n v="97"/>
    <n v="0"/>
    <n v="67"/>
    <n v="54.666666666666664"/>
    <x v="25"/>
    <d v="2024-09-06T00:00:00"/>
    <n v="6"/>
    <n v="9"/>
    <n v="2024"/>
    <s v="A"/>
    <s v="F"/>
    <s v="B"/>
    <x v="3"/>
  </r>
  <r>
    <s v="STU0185"/>
    <x v="7"/>
    <x v="0"/>
    <x v="0"/>
    <n v="86"/>
    <n v="0"/>
    <n v="86"/>
    <n v="57.333333333333336"/>
    <x v="31"/>
    <d v="2024-09-26T00:00:00"/>
    <n v="26"/>
    <n v="9"/>
    <n v="2024"/>
    <s v="A"/>
    <s v="F"/>
    <s v="A"/>
    <x v="3"/>
  </r>
  <r>
    <s v="STU0186"/>
    <x v="2"/>
    <x v="4"/>
    <x v="0"/>
    <n v="55"/>
    <n v="61"/>
    <n v="56"/>
    <n v="57.333333333333336"/>
    <x v="3"/>
    <d v="2024-11-30T00:00:00"/>
    <n v="30"/>
    <n v="11"/>
    <n v="2024"/>
    <s v="C"/>
    <s v="B"/>
    <s v="C"/>
    <x v="1"/>
  </r>
  <r>
    <s v="STU0187"/>
    <x v="5"/>
    <x v="4"/>
    <x v="1"/>
    <n v="92"/>
    <n v="66"/>
    <n v="84"/>
    <n v="80.666666666666671"/>
    <x v="0"/>
    <d v="2024-04-26T00:00:00"/>
    <n v="26"/>
    <n v="4"/>
    <n v="2024"/>
    <s v="A"/>
    <s v="B"/>
    <s v="A"/>
    <x v="7"/>
  </r>
  <r>
    <s v="STU0188"/>
    <x v="0"/>
    <x v="0"/>
    <x v="0"/>
    <n v="44"/>
    <n v="84"/>
    <n v="62"/>
    <n v="63.333333333333336"/>
    <x v="41"/>
    <d v="2024-01-07T00:00:00"/>
    <n v="7"/>
    <n v="1"/>
    <n v="2024"/>
    <s v="D"/>
    <s v="A"/>
    <s v="B"/>
    <x v="2"/>
  </r>
  <r>
    <s v="STU0189"/>
    <x v="0"/>
    <x v="0"/>
    <x v="0"/>
    <n v="74"/>
    <n v="95"/>
    <n v="97"/>
    <n v="88.666666666666671"/>
    <x v="39"/>
    <d v="2024-05-16T00:00:00"/>
    <n v="16"/>
    <n v="5"/>
    <n v="2024"/>
    <s v="A"/>
    <s v="A"/>
    <s v="A"/>
    <x v="5"/>
  </r>
  <r>
    <s v="STU0190"/>
    <x v="6"/>
    <x v="3"/>
    <x v="1"/>
    <n v="51"/>
    <n v="85"/>
    <n v="95"/>
    <n v="77"/>
    <x v="45"/>
    <d v="2024-06-24T00:00:00"/>
    <n v="24"/>
    <n v="6"/>
    <n v="2024"/>
    <s v="C"/>
    <s v="A"/>
    <s v="A"/>
    <x v="4"/>
  </r>
  <r>
    <s v="STU0191"/>
    <x v="0"/>
    <x v="1"/>
    <x v="0"/>
    <n v="64"/>
    <n v="53"/>
    <n v="39"/>
    <n v="52"/>
    <x v="43"/>
    <d v="2024-11-23T00:00:00"/>
    <n v="23"/>
    <n v="11"/>
    <n v="2024"/>
    <s v="B"/>
    <s v="C"/>
    <s v="F"/>
    <x v="1"/>
  </r>
  <r>
    <s v="STU0192"/>
    <x v="3"/>
    <x v="2"/>
    <x v="1"/>
    <n v="91"/>
    <n v="55"/>
    <n v="34"/>
    <n v="60"/>
    <x v="33"/>
    <d v="2024-11-10T00:00:00"/>
    <n v="10"/>
    <n v="11"/>
    <n v="2024"/>
    <s v="A"/>
    <s v="C"/>
    <s v="F"/>
    <x v="1"/>
  </r>
  <r>
    <s v="STU0193"/>
    <x v="7"/>
    <x v="1"/>
    <x v="0"/>
    <n v="98"/>
    <n v="39"/>
    <n v="67"/>
    <n v="68"/>
    <x v="45"/>
    <d v="2024-08-02T00:00:00"/>
    <n v="2"/>
    <n v="8"/>
    <n v="2024"/>
    <s v="A"/>
    <s v="F"/>
    <s v="B"/>
    <x v="0"/>
  </r>
  <r>
    <s v="STU0194"/>
    <x v="0"/>
    <x v="2"/>
    <x v="0"/>
    <n v="60"/>
    <n v="76"/>
    <n v="42"/>
    <n v="59.333333333333336"/>
    <x v="21"/>
    <d v="2024-03-22T00:00:00"/>
    <n v="22"/>
    <n v="3"/>
    <n v="2024"/>
    <s v="B"/>
    <s v="A"/>
    <s v="D"/>
    <x v="6"/>
  </r>
  <r>
    <s v="STU0195"/>
    <x v="0"/>
    <x v="1"/>
    <x v="0"/>
    <n v="75"/>
    <n v="95"/>
    <n v="60"/>
    <n v="76.666666666666671"/>
    <x v="13"/>
    <d v="2024-08-10T00:00:00"/>
    <n v="10"/>
    <n v="8"/>
    <n v="2024"/>
    <s v="A"/>
    <s v="A"/>
    <s v="B"/>
    <x v="0"/>
  </r>
  <r>
    <s v="STU0196"/>
    <x v="5"/>
    <x v="0"/>
    <x v="1"/>
    <n v="92"/>
    <n v="56"/>
    <n v="76"/>
    <n v="74.666666666666671"/>
    <x v="48"/>
    <d v="2024-04-12T00:00:00"/>
    <n v="12"/>
    <n v="4"/>
    <n v="2024"/>
    <s v="A"/>
    <s v="C"/>
    <s v="A"/>
    <x v="7"/>
  </r>
  <r>
    <s v="STU0197"/>
    <x v="5"/>
    <x v="3"/>
    <x v="1"/>
    <n v="62"/>
    <n v="55"/>
    <n v="81"/>
    <n v="66"/>
    <x v="4"/>
    <d v="2024-09-29T00:00:00"/>
    <n v="29"/>
    <n v="9"/>
    <n v="2024"/>
    <s v="B"/>
    <s v="C"/>
    <s v="A"/>
    <x v="3"/>
  </r>
  <r>
    <s v="STU0198"/>
    <x v="1"/>
    <x v="2"/>
    <x v="1"/>
    <n v="55"/>
    <n v="35"/>
    <n v="85"/>
    <n v="58.333333333333336"/>
    <x v="8"/>
    <d v="2024-01-14T00:00:00"/>
    <n v="14"/>
    <n v="1"/>
    <n v="2024"/>
    <s v="C"/>
    <s v="F"/>
    <s v="A"/>
    <x v="2"/>
  </r>
  <r>
    <s v="STU0199"/>
    <x v="2"/>
    <x v="0"/>
    <x v="0"/>
    <n v="96"/>
    <n v="39"/>
    <n v="44"/>
    <n v="59.666666666666664"/>
    <x v="28"/>
    <d v="2024-06-07T00:00:00"/>
    <n v="7"/>
    <n v="6"/>
    <n v="2024"/>
    <s v="A"/>
    <s v="F"/>
    <s v="D"/>
    <x v="4"/>
  </r>
  <r>
    <s v="STU0200"/>
    <x v="3"/>
    <x v="0"/>
    <x v="1"/>
    <n v="78"/>
    <n v="46"/>
    <n v="58"/>
    <n v="60.666666666666664"/>
    <x v="37"/>
    <d v="2024-05-31T00:00:00"/>
    <n v="31"/>
    <n v="5"/>
    <n v="2024"/>
    <s v="A"/>
    <s v="D"/>
    <s v="C"/>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0720-0901-4F94-BF89-DBDD5BD57A3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showAll="0">
      <items count="4">
        <item x="0"/>
        <item x="1"/>
        <item m="1" x="2"/>
        <item t="default"/>
      </items>
    </pivotField>
    <pivotField showAll="0"/>
    <pivotField dataField="1" showAll="0"/>
    <pivotField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Items count="1">
    <i/>
  </rowItems>
  <colItems count="1">
    <i/>
  </colItems>
  <dataFields count="1">
    <dataField name="Average of Science_Scor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E2234B-88F2-4A40-9060-F6F3A762B39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3:D155" firstHeaderRow="0" firstDataRow="1" firstDataCol="1"/>
  <pivotFields count="17">
    <pivotField showAll="0"/>
    <pivotField showAll="0"/>
    <pivotField showAll="0">
      <items count="6">
        <item x="1"/>
        <item x="4"/>
        <item x="0"/>
        <item x="2"/>
        <item x="3"/>
        <item t="default"/>
      </items>
    </pivotField>
    <pivotField showAll="0">
      <items count="4">
        <item x="0"/>
        <item x="1"/>
        <item m="1" x="2"/>
        <item t="default"/>
      </items>
    </pivotField>
    <pivotField dataField="1" showAll="0"/>
    <pivotField dataField="1" showAll="0"/>
    <pivotField dataField="1" showAll="0"/>
    <pivotField numFmtId="1" showAll="0"/>
    <pivotField axis="axisRow" showAll="0">
      <items count="52">
        <item x="36"/>
        <item x="7"/>
        <item x="50"/>
        <item x="4"/>
        <item x="1"/>
        <item x="19"/>
        <item x="40"/>
        <item x="0"/>
        <item x="32"/>
        <item x="16"/>
        <item x="15"/>
        <item x="5"/>
        <item x="22"/>
        <item x="33"/>
        <item x="38"/>
        <item x="48"/>
        <item x="42"/>
        <item x="23"/>
        <item x="47"/>
        <item x="14"/>
        <item x="37"/>
        <item x="35"/>
        <item x="20"/>
        <item x="43"/>
        <item x="24"/>
        <item x="12"/>
        <item x="8"/>
        <item x="31"/>
        <item x="2"/>
        <item x="46"/>
        <item x="9"/>
        <item x="45"/>
        <item x="25"/>
        <item x="41"/>
        <item x="39"/>
        <item x="11"/>
        <item x="28"/>
        <item x="18"/>
        <item x="49"/>
        <item x="17"/>
        <item x="34"/>
        <item x="29"/>
        <item x="13"/>
        <item x="26"/>
        <item x="6"/>
        <item x="21"/>
        <item x="3"/>
        <item x="27"/>
        <item x="30"/>
        <item x="44"/>
        <item x="10"/>
        <item t="default"/>
      </items>
    </pivotField>
    <pivotField numFmtId="14" showAll="0"/>
    <pivotField showAll="0"/>
    <pivotField showAll="0"/>
    <pivotField showAll="0"/>
    <pivotField showAll="0"/>
    <pivotField showAll="0"/>
    <pivotField showAll="0"/>
    <pivotField showAll="0"/>
  </pivotFields>
  <rowFields count="1">
    <field x="8"/>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i="1">
      <x v="1"/>
    </i>
    <i i="2">
      <x v="2"/>
    </i>
  </colItems>
  <dataFields count="3">
    <dataField name="Average of Math_Score" fld="4" subtotal="average" baseField="8" baseItem="0"/>
    <dataField name="Average of English_Score" fld="6" subtotal="average" baseField="8" baseItem="0"/>
    <dataField name="Average of Science_Score" fld="5" subtotal="average" baseField="8" baseItem="0"/>
  </dataFields>
  <formats count="1">
    <format dxfId="71">
      <pivotArea dataOnly="0"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58C244-CB08-4A2C-BD12-57A3A652328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4:D187" firstHeaderRow="0" firstDataRow="1" firstDataCol="1"/>
  <pivotFields count="17">
    <pivotField showAll="0"/>
    <pivotField showAll="0"/>
    <pivotField showAll="0">
      <items count="6">
        <item x="1"/>
        <item x="4"/>
        <item x="0"/>
        <item x="2"/>
        <item x="3"/>
        <item t="default"/>
      </items>
    </pivotField>
    <pivotField showAll="0">
      <items count="4">
        <item x="0"/>
        <item x="1"/>
        <item m="1" x="2"/>
        <item t="default"/>
      </items>
    </pivotField>
    <pivotField dataField="1" showAll="0"/>
    <pivotField dataField="1" showAll="0"/>
    <pivotField dataField="1" showAll="0"/>
    <pivotField numFmtId="1" showAll="0"/>
    <pivotField showAll="0"/>
    <pivotField numFmtId="14" showAll="0"/>
    <pivotField showAll="0"/>
    <pivotField showAll="0"/>
    <pivotField showAll="0"/>
    <pivotField showAll="0"/>
    <pivotField showAll="0"/>
    <pivotField showAll="0"/>
    <pivotField axis="axisRow" showAll="0">
      <items count="13">
        <item x="2"/>
        <item x="8"/>
        <item x="6"/>
        <item x="7"/>
        <item x="5"/>
        <item x="4"/>
        <item x="10"/>
        <item x="0"/>
        <item x="3"/>
        <item x="9"/>
        <item x="1"/>
        <item x="11"/>
        <item t="default"/>
      </items>
    </pivotField>
  </pivotFields>
  <rowFields count="1">
    <field x="16"/>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verage of Math_Score" fld="4" subtotal="average" baseField="16" baseItem="0"/>
    <dataField name="Average of English_Score" fld="6" subtotal="average" baseField="16" baseItem="0"/>
    <dataField name="Average of Science_Score" fld="5" subtotal="average" baseField="16" baseItem="0"/>
  </dataFields>
  <formats count="1">
    <format dxfId="70">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B2860E-2C6D-4C51-A08A-5555251F1217}"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B60" firstHeaderRow="1" firstDataRow="1" firstDataCol="1"/>
  <pivotFields count="17">
    <pivotField showAll="0"/>
    <pivotField axis="axisRow" showAll="0" sortType="ascending">
      <items count="10">
        <item x="7"/>
        <item x="5"/>
        <item x="3"/>
        <item x="1"/>
        <item x="2"/>
        <item x="6"/>
        <item x="0"/>
        <item x="4"/>
        <item m="1" x="8"/>
        <item t="default"/>
      </items>
      <autoSortScope>
        <pivotArea dataOnly="0" outline="0" fieldPosition="0">
          <references count="1">
            <reference field="4294967294" count="1" selected="0">
              <x v="0"/>
            </reference>
          </references>
        </pivotArea>
      </autoSortScope>
    </pivotField>
    <pivotField showAll="0">
      <items count="6">
        <item x="1"/>
        <item x="4"/>
        <item x="0"/>
        <item x="2"/>
        <item x="3"/>
        <item t="default"/>
      </items>
    </pivotField>
    <pivotField showAll="0">
      <items count="4">
        <item x="0"/>
        <item x="1"/>
        <item m="1" x="2"/>
        <item t="default"/>
      </items>
    </pivotField>
    <pivotField showAll="0"/>
    <pivotField showAll="0"/>
    <pivotField showAll="0"/>
    <pivotField numFmtId="1" showAll="0"/>
    <pivotField dataField="1"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Fields count="1">
    <field x="1"/>
  </rowFields>
  <rowItems count="9">
    <i>
      <x v="5"/>
    </i>
    <i>
      <x v="2"/>
    </i>
    <i>
      <x v="4"/>
    </i>
    <i>
      <x/>
    </i>
    <i>
      <x v="7"/>
    </i>
    <i>
      <x v="1"/>
    </i>
    <i>
      <x v="3"/>
    </i>
    <i>
      <x v="6"/>
    </i>
    <i t="grand">
      <x/>
    </i>
  </rowItems>
  <colItems count="1">
    <i/>
  </colItems>
  <dataFields count="1">
    <dataField name="Sum of Attendance" fld="8" baseField="0" baseItem="0"/>
  </dataFields>
  <chartFormats count="3">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C8D123B-AB87-47F1-BB03-BD93FBC67935}"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4:B243" firstHeaderRow="1" firstDataRow="1" firstDataCol="1"/>
  <pivotFields count="17">
    <pivotField showAll="0"/>
    <pivotField axis="axisRow" showAll="0" sortType="descending">
      <items count="10">
        <item x="7"/>
        <item x="5"/>
        <item x="3"/>
        <item x="1"/>
        <item x="2"/>
        <item x="6"/>
        <item x="0"/>
        <item x="4"/>
        <item m="1" x="8"/>
        <item t="default"/>
      </items>
      <autoSortScope>
        <pivotArea dataOnly="0" outline="0" fieldPosition="0">
          <references count="1">
            <reference field="4294967294" count="1" selected="0">
              <x v="0"/>
            </reference>
          </references>
        </pivotArea>
      </autoSortScope>
    </pivotField>
    <pivotField showAll="0">
      <items count="6">
        <item x="1"/>
        <item x="4"/>
        <item x="0"/>
        <item x="2"/>
        <item x="3"/>
        <item t="default"/>
      </items>
    </pivotField>
    <pivotField showAll="0">
      <items count="4">
        <item x="0"/>
        <item x="1"/>
        <item m="1" x="2"/>
        <item t="default"/>
      </items>
    </pivotField>
    <pivotField showAll="0"/>
    <pivotField showAll="0"/>
    <pivotField showAll="0"/>
    <pivotField dataField="1" numFmtId="1" showAll="0"/>
    <pivotField showAll="0"/>
    <pivotField numFmtId="14" showAll="0"/>
    <pivotField showAll="0"/>
    <pivotField showAll="0"/>
    <pivotField showAll="0"/>
    <pivotField showAll="0"/>
    <pivotField showAll="0"/>
    <pivotField showAll="0"/>
    <pivotField showAll="0"/>
  </pivotFields>
  <rowFields count="1">
    <field x="1"/>
  </rowFields>
  <rowItems count="9">
    <i>
      <x v="6"/>
    </i>
    <i>
      <x v="7"/>
    </i>
    <i>
      <x/>
    </i>
    <i>
      <x v="1"/>
    </i>
    <i>
      <x v="2"/>
    </i>
    <i>
      <x v="4"/>
    </i>
    <i>
      <x v="3"/>
    </i>
    <i>
      <x v="5"/>
    </i>
    <i t="grand">
      <x/>
    </i>
  </rowItems>
  <colItems count="1">
    <i/>
  </colItems>
  <dataFields count="1">
    <dataField name="Average of Avg_Subjects_score" fld="7" subtotal="average" baseField="1" baseItem="1" numFmtId="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D62CE8-6C1B-4984-96A8-88AB9E2E7C1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showAll="0">
      <items count="4">
        <item x="0"/>
        <item x="1"/>
        <item m="1" x="2"/>
        <item t="default"/>
      </items>
    </pivotField>
    <pivotField dataField="1" showAll="0"/>
    <pivotField showAll="0"/>
    <pivotField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Items count="1">
    <i/>
  </rowItems>
  <colItems count="1">
    <i/>
  </colItems>
  <dataFields count="1">
    <dataField name="Average of Math_Scor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4828D-C86B-4412-9624-3F80C0D647A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showAll="0">
      <items count="4">
        <item x="0"/>
        <item x="1"/>
        <item m="1" x="2"/>
        <item t="default"/>
      </items>
    </pivotField>
    <pivotField showAll="0"/>
    <pivotField showAll="0"/>
    <pivotField showAll="0"/>
    <pivotField numFmtId="1" showAll="0"/>
    <pivotField dataField="1"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Items count="1">
    <i/>
  </rowItems>
  <colItems count="1">
    <i/>
  </colItems>
  <dataFields count="1">
    <dataField name="Average of Attendanc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D9E15-E961-4516-85E8-CC0359A2F7E9}"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4" firstHeaderRow="1" firstDataRow="1" firstDataCol="1"/>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axis="axisRow" dataField="1" showAll="0">
      <items count="4">
        <item x="0"/>
        <item x="1"/>
        <item m="1" x="2"/>
        <item t="default"/>
      </items>
    </pivotField>
    <pivotField showAll="0"/>
    <pivotField showAll="0"/>
    <pivotField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Fields count="1">
    <field x="3"/>
  </rowFields>
  <rowItems count="3">
    <i>
      <x/>
    </i>
    <i>
      <x v="1"/>
    </i>
    <i t="grand">
      <x/>
    </i>
  </rowItems>
  <colItems count="1">
    <i/>
  </colItems>
  <dataFields count="1">
    <dataField name="Count of Gender"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54905A-782D-4F12-AE98-F46403E43023}"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showAll="0">
      <items count="4">
        <item x="0"/>
        <item x="1"/>
        <item m="1" x="2"/>
        <item t="default"/>
      </items>
    </pivotField>
    <pivotField showAll="0"/>
    <pivotField showAll="0"/>
    <pivotField dataField="1"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Items count="1">
    <i/>
  </rowItems>
  <colItems count="1">
    <i/>
  </colItems>
  <dataFields count="1">
    <dataField name="Average of English_Scor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7AE334-7991-4E14-A354-C4B3622F0A9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5:B218" firstHeaderRow="1" firstDataRow="1" firstDataCol="1"/>
  <pivotFields count="17">
    <pivotField showAll="0"/>
    <pivotField showAll="0"/>
    <pivotField showAll="0">
      <items count="6">
        <item x="1"/>
        <item x="4"/>
        <item x="0"/>
        <item x="2"/>
        <item x="3"/>
        <item t="default"/>
      </items>
    </pivotField>
    <pivotField showAll="0">
      <items count="4">
        <item x="0"/>
        <item x="1"/>
        <item m="1" x="2"/>
        <item t="default"/>
      </items>
    </pivotField>
    <pivotField showAll="0"/>
    <pivotField showAll="0"/>
    <pivotField showAll="0"/>
    <pivotField numFmtId="1" showAll="0"/>
    <pivotField dataField="1" showAll="0"/>
    <pivotField numFmtId="14" showAll="0"/>
    <pivotField showAll="0"/>
    <pivotField showAll="0"/>
    <pivotField showAll="0"/>
    <pivotField showAll="0"/>
    <pivotField showAll="0"/>
    <pivotField showAll="0"/>
    <pivotField axis="axisRow" showAll="0">
      <items count="13">
        <item x="2"/>
        <item x="8"/>
        <item x="6"/>
        <item x="7"/>
        <item x="5"/>
        <item x="4"/>
        <item x="10"/>
        <item x="0"/>
        <item x="3"/>
        <item x="9"/>
        <item x="1"/>
        <item x="11"/>
        <item t="default"/>
      </items>
    </pivotField>
  </pivotFields>
  <rowFields count="1">
    <field x="16"/>
  </rowFields>
  <rowItems count="13">
    <i>
      <x/>
    </i>
    <i>
      <x v="1"/>
    </i>
    <i>
      <x v="2"/>
    </i>
    <i>
      <x v="3"/>
    </i>
    <i>
      <x v="4"/>
    </i>
    <i>
      <x v="5"/>
    </i>
    <i>
      <x v="6"/>
    </i>
    <i>
      <x v="7"/>
    </i>
    <i>
      <x v="8"/>
    </i>
    <i>
      <x v="9"/>
    </i>
    <i>
      <x v="10"/>
    </i>
    <i>
      <x v="11"/>
    </i>
    <i t="grand">
      <x/>
    </i>
  </rowItems>
  <colItems count="1">
    <i/>
  </colItems>
  <dataFields count="1">
    <dataField name="Sum of Attendan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7D0234-69DF-4797-BA34-A00D4DA7D3BE}"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10" firstHeaderRow="0" firstDataRow="1" firstDataCol="1"/>
  <pivotFields count="17">
    <pivotField showAll="0"/>
    <pivotField axis="axisRow" showAll="0" sortType="descending">
      <items count="10">
        <item x="7"/>
        <item x="5"/>
        <item x="3"/>
        <item x="1"/>
        <item x="2"/>
        <item x="6"/>
        <item x="0"/>
        <item x="4"/>
        <item m="1" x="8"/>
        <item t="default"/>
      </items>
      <autoSortScope>
        <pivotArea dataOnly="0" outline="0" fieldPosition="0">
          <references count="1">
            <reference field="4294967294" count="1" selected="0">
              <x v="1"/>
            </reference>
          </references>
        </pivotArea>
      </autoSortScope>
    </pivotField>
    <pivotField showAll="0">
      <items count="6">
        <item x="1"/>
        <item x="4"/>
        <item x="0"/>
        <item x="2"/>
        <item x="3"/>
        <item t="default"/>
      </items>
    </pivotField>
    <pivotField showAll="0">
      <items count="4">
        <item x="0"/>
        <item x="1"/>
        <item m="1" x="2"/>
        <item t="default"/>
      </items>
    </pivotField>
    <pivotField dataField="1" showAll="0"/>
    <pivotField dataField="1" showAll="0"/>
    <pivotField dataField="1"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Fields count="1">
    <field x="1"/>
  </rowFields>
  <rowItems count="9">
    <i>
      <x/>
    </i>
    <i>
      <x v="6"/>
    </i>
    <i>
      <x v="2"/>
    </i>
    <i>
      <x v="7"/>
    </i>
    <i>
      <x v="3"/>
    </i>
    <i>
      <x v="5"/>
    </i>
    <i>
      <x v="1"/>
    </i>
    <i>
      <x v="4"/>
    </i>
    <i t="grand">
      <x/>
    </i>
  </rowItems>
  <colFields count="1">
    <field x="-2"/>
  </colFields>
  <colItems count="3">
    <i>
      <x/>
    </i>
    <i i="1">
      <x v="1"/>
    </i>
    <i i="2">
      <x v="2"/>
    </i>
  </colItems>
  <dataFields count="3">
    <dataField name="Average of Math_Score" fld="4" subtotal="average" baseField="1" baseItem="0" numFmtId="1"/>
    <dataField name="Average of English_Score" fld="6" subtotal="average" baseField="1" baseItem="0" numFmtId="1"/>
    <dataField name="Average of Science_Score" fld="5" subtotal="average" baseField="1" baseItem="0" numFmtId="1"/>
  </dataFields>
  <formats count="6">
    <format dxfId="74">
      <pivotArea outline="0" collapsedLevelsAreSubtotals="1" fieldPosition="0">
        <references count="1">
          <reference field="4294967294" count="1" selected="0">
            <x v="0"/>
          </reference>
        </references>
      </pivotArea>
    </format>
    <format dxfId="75">
      <pivotArea dataOnly="0" labelOnly="1" outline="0" fieldPosition="0">
        <references count="1">
          <reference field="4294967294" count="1">
            <x v="0"/>
          </reference>
        </references>
      </pivotArea>
    </format>
    <format dxfId="76">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8">
      <pivotArea outline="0" collapsedLevelsAreSubtotals="1" fieldPosition="0">
        <references count="1">
          <reference field="4294967294" count="1" selected="0">
            <x v="2"/>
          </reference>
        </references>
      </pivotArea>
    </format>
    <format dxfId="79">
      <pivotArea dataOnly="0" labelOnly="1" outline="0" fieldPosition="0">
        <references count="1">
          <reference field="4294967294" count="1">
            <x v="2"/>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3" format="12">
      <pivotArea type="data" outline="0" fieldPosition="0">
        <references count="2">
          <reference field="4294967294" count="1" selected="0">
            <x v="1"/>
          </reference>
          <reference field="1" count="1" selected="0">
            <x v="0"/>
          </reference>
        </references>
      </pivotArea>
    </chartFormat>
    <chartFormat chart="3" format="13">
      <pivotArea type="data" outline="0" fieldPosition="0">
        <references count="2">
          <reference field="4294967294" count="1" selected="0">
            <x v="2"/>
          </reference>
          <reference field="1" count="1" selected="0">
            <x v="0"/>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DBC57-0C8B-4427-9D25-4563BA24F80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9:D32" firstHeaderRow="0" firstDataRow="1" firstDataCol="1"/>
  <pivotFields count="17">
    <pivotField showAll="0"/>
    <pivotField showAll="0">
      <items count="10">
        <item x="7"/>
        <item x="5"/>
        <item x="3"/>
        <item x="1"/>
        <item x="2"/>
        <item x="6"/>
        <item x="0"/>
        <item x="4"/>
        <item m="1" x="8"/>
        <item t="default"/>
      </items>
    </pivotField>
    <pivotField showAll="0">
      <items count="6">
        <item x="1"/>
        <item x="4"/>
        <item x="0"/>
        <item x="2"/>
        <item x="3"/>
        <item t="default"/>
      </items>
    </pivotField>
    <pivotField axis="axisRow" showAll="0">
      <items count="4">
        <item x="0"/>
        <item x="1"/>
        <item m="1" x="2"/>
        <item t="default"/>
      </items>
    </pivotField>
    <pivotField dataField="1" showAll="0"/>
    <pivotField dataField="1" showAll="0"/>
    <pivotField dataField="1"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Fields count="1">
    <field x="3"/>
  </rowFields>
  <rowItems count="3">
    <i>
      <x/>
    </i>
    <i>
      <x v="1"/>
    </i>
    <i t="grand">
      <x/>
    </i>
  </rowItems>
  <colFields count="1">
    <field x="-2"/>
  </colFields>
  <colItems count="3">
    <i>
      <x/>
    </i>
    <i i="1">
      <x v="1"/>
    </i>
    <i i="2">
      <x v="2"/>
    </i>
  </colItems>
  <dataFields count="3">
    <dataField name="Average of Math_Score" fld="4" subtotal="average" baseField="0" baseItem="0" numFmtId="1"/>
    <dataField name="Average of English_Score" fld="6" subtotal="average" baseField="0" baseItem="0" numFmtId="1"/>
    <dataField name="Average of Science_Score" fld="5" subtotal="average" baseField="0" baseItem="0" numFmtId="1"/>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D8DC3F-D1D1-4C14-8A73-FC918A2254FF}" name="PivotTable11"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9">
  <location ref="A78:D84" firstHeaderRow="0" firstDataRow="1" firstDataCol="1"/>
  <pivotFields count="17">
    <pivotField showAll="0"/>
    <pivotField showAll="0">
      <items count="10">
        <item x="7"/>
        <item x="5"/>
        <item x="3"/>
        <item x="1"/>
        <item x="2"/>
        <item x="6"/>
        <item x="0"/>
        <item x="4"/>
        <item m="1" x="8"/>
        <item t="default"/>
      </items>
    </pivotField>
    <pivotField axis="axisRow" showAll="0">
      <items count="6">
        <item x="1"/>
        <item x="4"/>
        <item x="0"/>
        <item x="2"/>
        <item x="3"/>
        <item t="default"/>
      </items>
    </pivotField>
    <pivotField showAll="0">
      <items count="4">
        <item x="0"/>
        <item x="1"/>
        <item m="1" x="2"/>
        <item t="default"/>
      </items>
    </pivotField>
    <pivotField dataField="1" showAll="0"/>
    <pivotField dataField="1" showAll="0"/>
    <pivotField dataField="1" showAll="0"/>
    <pivotField numFmtId="1" showAll="0"/>
    <pivotField showAll="0"/>
    <pivotField numFmtId="14" showAll="0"/>
    <pivotField showAll="0"/>
    <pivotField showAll="0"/>
    <pivotField showAll="0"/>
    <pivotField showAll="0"/>
    <pivotField showAll="0"/>
    <pivotField showAll="0"/>
    <pivotField showAll="0">
      <items count="13">
        <item x="2"/>
        <item x="8"/>
        <item x="6"/>
        <item x="7"/>
        <item x="5"/>
        <item x="4"/>
        <item x="10"/>
        <item x="0"/>
        <item x="3"/>
        <item x="9"/>
        <item x="1"/>
        <item x="11"/>
        <item t="default"/>
      </items>
    </pivotField>
  </pivotFields>
  <rowFields count="1">
    <field x="2"/>
  </rowFields>
  <rowItems count="6">
    <i>
      <x/>
    </i>
    <i>
      <x v="1"/>
    </i>
    <i>
      <x v="2"/>
    </i>
    <i>
      <x v="3"/>
    </i>
    <i>
      <x v="4"/>
    </i>
    <i t="grand">
      <x/>
    </i>
  </rowItems>
  <colFields count="1">
    <field x="-2"/>
  </colFields>
  <colItems count="3">
    <i>
      <x/>
    </i>
    <i i="1">
      <x v="1"/>
    </i>
    <i i="2">
      <x v="2"/>
    </i>
  </colItems>
  <dataFields count="3">
    <dataField name="Average of Math_Score" fld="4" subtotal="average" baseField="2" baseItem="0" numFmtId="1"/>
    <dataField name="Average of English_Score" fld="6" subtotal="average" baseField="2" baseItem="0" numFmtId="1"/>
    <dataField name="Average of Science_Score" fld="5" subtotal="average" baseField="2" baseItem="0" numFmtId="1"/>
  </dataFields>
  <formats count="2">
    <format dxfId="72">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1"/>
          </reference>
        </references>
      </pivotArea>
    </chartFormat>
    <chartFormat chart="17"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 chart="17"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F9E49AF-EDFB-47A8-88C5-757EF5338C36}" sourceName="Name">
  <pivotTables>
    <pivotTable tabId="7" name="PivotTable3"/>
    <pivotTable tabId="7" name="PivotTable4"/>
    <pivotTable tabId="7" name="PivotTable5"/>
    <pivotTable tabId="7" name="PivotTable6"/>
    <pivotTable tabId="7" name="PivotTable7"/>
    <pivotTable tabId="8" name="PivotTable10"/>
    <pivotTable tabId="8" name="PivotTable11"/>
    <pivotTable tabId="8" name="PivotTable8"/>
    <pivotTable tabId="8" name="PivotTable9"/>
  </pivotTables>
  <data>
    <tabular pivotCacheId="1872749122">
      <items count="9">
        <i x="7" s="1"/>
        <i x="5" s="1"/>
        <i x="3" s="1"/>
        <i x="1" s="1"/>
        <i x="2" s="1"/>
        <i x="6" s="1"/>
        <i x="0" s="1"/>
        <i x="4"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E00046-A3EE-467B-BFE6-20EE61BCB6AD}" sourceName="Gender">
  <pivotTables>
    <pivotTable tabId="7" name="PivotTable3"/>
    <pivotTable tabId="7" name="PivotTable4"/>
    <pivotTable tabId="7" name="PivotTable5"/>
    <pivotTable tabId="7" name="PivotTable6"/>
    <pivotTable tabId="7" name="PivotTable7"/>
    <pivotTable tabId="8" name="PivotTable10"/>
    <pivotTable tabId="8" name="PivotTable11"/>
    <pivotTable tabId="8" name="PivotTable8"/>
    <pivotTable tabId="8" name="PivotTable9"/>
    <pivotTable tabId="8" name="PivotTable1"/>
    <pivotTable tabId="8" name="PivotTable2"/>
    <pivotTable tabId="8" name="PivotTable3"/>
    <pivotTable tabId="8" name="PivotTable4"/>
  </pivotTables>
  <data>
    <tabular pivotCacheId="1872749122">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conversion" xr10:uid="{4F8017F7-D216-41E7-8910-DDD45175E567}" sourceName="month_conversion">
  <pivotTables>
    <pivotTable tabId="7" name="PivotTable3"/>
    <pivotTable tabId="7" name="PivotTable4"/>
    <pivotTable tabId="7" name="PivotTable5"/>
    <pivotTable tabId="7" name="PivotTable6"/>
    <pivotTable tabId="7" name="PivotTable7"/>
    <pivotTable tabId="8" name="PivotTable10"/>
    <pivotTable tabId="8" name="PivotTable11"/>
    <pivotTable tabId="8" name="PivotTable8"/>
    <pivotTable tabId="8" name="PivotTable9"/>
  </pivotTables>
  <data>
    <tabular pivotCacheId="1872749122">
      <items count="12">
        <i x="2" s="1"/>
        <i x="8" s="1"/>
        <i x="6" s="1"/>
        <i x="7" s="1"/>
        <i x="5" s="1"/>
        <i x="4" s="1"/>
        <i x="10" s="1"/>
        <i x="0" s="1"/>
        <i x="3" s="1"/>
        <i x="9" s="1"/>
        <i x="1"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76A871EC-5798-44C1-8AE0-A9CE42E4D3CD}" sourceName="Age">
  <pivotTables>
    <pivotTable tabId="8" name="PivotTable9"/>
    <pivotTable tabId="8" name="PivotTable8"/>
    <pivotTable tabId="8" name="PivotTable11"/>
    <pivotTable tabId="8" name="PivotTable10"/>
    <pivotTable tabId="7" name="PivotTable7"/>
    <pivotTable tabId="7" name="PivotTable6"/>
    <pivotTable tabId="7" name="PivotTable5"/>
    <pivotTable tabId="7" name="PivotTable4"/>
    <pivotTable tabId="7" name="PivotTable3"/>
    <pivotTable tabId="8" name="PivotTable1"/>
    <pivotTable tabId="8" name="PivotTable2"/>
    <pivotTable tabId="8" name="PivotTable3"/>
    <pivotTable tabId="8" name="PivotTable4"/>
  </pivotTables>
  <data>
    <tabular pivotCacheId="1872749122">
      <items count="5">
        <i x="1" s="1"/>
        <i x="4" s="1"/>
        <i x="0"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7B49B4B-CC71-4D8A-A520-3D7962AA33D1}" cache="Slicer_Name" caption="Name" rowHeight="241300"/>
  <slicer name="Gender" xr10:uid="{DF0A0DDF-8F4E-4265-B80F-66A0DA4157DB}" cache="Slicer_Gender" caption="Gender" rowHeight="241300"/>
  <slicer name="month_conversion" xr10:uid="{28F596F9-BC6C-41E1-A96D-3D94F0B519F8}" cache="Slicer_month_conversion" caption="month_conversion" rowHeight="241300"/>
  <slicer name="Age" xr10:uid="{4ED28278-C686-4D8B-A69F-88C0759DC3B0}" cache="Slicer_Age1" caption="Age"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48FC1777-B9C0-490A-B27A-6D485DD46C8D}" cache="Slicer_Name" caption="Name" rowHeight="241300"/>
  <slicer name="Gender 1" xr10:uid="{A3546173-0A75-4D03-A5F6-061C0E2EBEE4}" cache="Slicer_Gender" caption="Gender" rowHeight="241300"/>
  <slicer name="month_conversion 1" xr10:uid="{DC156742-82A3-4AC5-AF6E-40F1EB743C9F}" cache="Slicer_month_conversion" caption="month_conversion" rowHeight="241300"/>
  <slicer name="Age 1" xr10:uid="{6F57E007-863A-424D-BDB5-24893420750A}" cache="Slicer_Age1" caption="Age"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4E2E8E-30DF-44F5-84F5-FCB43F1FD9D0}" name="student_performance" displayName="student_performance" ref="A1:Q201" totalsRowShown="0" headerRowDxfId="134">
  <autoFilter ref="A1:Q201" xr:uid="{E74E2E8E-30DF-44F5-84F5-FCB43F1FD9D0}"/>
  <tableColumns count="17">
    <tableColumn id="1" xr3:uid="{03D59146-0FDE-4A83-8E74-03924896EB85}" name="StudentID"/>
    <tableColumn id="2" xr3:uid="{A72DEA1E-93BD-4C04-BC3C-CD2A08EAA5F5}" name="Name"/>
    <tableColumn id="3" xr3:uid="{CDEFA5DA-B28F-45A0-B216-F96565F783D4}" name="Age"/>
    <tableColumn id="4" xr3:uid="{F1FC9A79-FA07-4FE9-810D-54EC79A20A0F}" name="Gender" dataDxfId="133"/>
    <tableColumn id="5" xr3:uid="{E71A3A3E-B06B-4E6F-B64C-5C6DD2AF638A}" name="Math_Score"/>
    <tableColumn id="6" xr3:uid="{3BFF18BA-CB48-4BFF-A68D-DD4D5CD83EB6}" name="Science_Score"/>
    <tableColumn id="7" xr3:uid="{7B75F7DD-6CA2-4443-92B6-F4AED30A103B}" name="English_Score"/>
    <tableColumn id="8" xr3:uid="{48C3F7A2-50E8-46B3-B592-9AC89A42710F}" name="Avg_Subjects_score" dataDxfId="132">
      <calculatedColumnFormula>AVERAGE(E2:G2)</calculatedColumnFormula>
    </tableColumn>
    <tableColumn id="9" xr3:uid="{B04B8D2C-8276-4590-BC3B-ECE1291B169A}" name="Attendance"/>
    <tableColumn id="10" xr3:uid="{183DDDD0-4AE5-464B-ADF3-D2DA83C10C50}" name="Date" dataDxfId="131"/>
    <tableColumn id="11" xr3:uid="{48EDE703-9E8B-4CED-A6A3-1EC6B9F8A146}" name="Day">
      <calculatedColumnFormula>DAY(J:J)</calculatedColumnFormula>
    </tableColumn>
    <tableColumn id="12" xr3:uid="{F9430C32-86AF-4735-B1FE-E61D5314A4BC}" name="Month">
      <calculatedColumnFormula>MONTH(J:J)</calculatedColumnFormula>
    </tableColumn>
    <tableColumn id="13" xr3:uid="{E2E7087E-6879-4A87-A47D-B304AD917A2A}" name="Year">
      <calculatedColumnFormula>YEAR(J:J)</calculatedColumnFormula>
    </tableColumn>
    <tableColumn id="14" xr3:uid="{4B95B2D2-8B93-44B5-9C14-054F2C44C5E1}" name="Grade_math">
      <calculatedColumnFormula>IF(AND(E2&gt;=70,E2&lt;=100),"A",IF(AND(E2&gt;=60,E2&lt;=69),"B",IF(AND(E2&gt;=50,E2&lt;=59),"C",IF(AND(E2&gt;=40,E2&lt;=49),"D","F"))))</calculatedColumnFormula>
    </tableColumn>
    <tableColumn id="15" xr3:uid="{6881892A-DD6D-407A-8704-BB424F56641A}" name="Grade_science">
      <calculatedColumnFormula>IF(AND(F2&gt;=70,F2&lt;=100),"A",IF(AND(F2&gt;=60,F2&lt;=69),"B",IF(AND(F2&gt;=50,F2&lt;=59),"C",IF(AND(F2&gt;=40,F2&lt;=49),"D","F"))))</calculatedColumnFormula>
    </tableColumn>
    <tableColumn id="16" xr3:uid="{E17DC356-9CE7-4FD3-89F7-B27266F12431}" name="Grade_English">
      <calculatedColumnFormula>IF(AND(G2&gt;=70,G2&lt;=100),"A",IF(AND(G2&gt;=60,G2&lt;=69),"B",IF(AND(G2&gt;=50,G2&lt;=59),"C",IF(AND(G2&gt;=40,G2&lt;=49),"D","F"))))</calculatedColumnFormula>
    </tableColumn>
    <tableColumn id="17" xr3:uid="{FF7334C0-317C-454D-8C20-48C2744ADA22}" name="month_conversion" dataDxfId="130">
      <calculatedColumnFormula>TEXT(J2,"mmm")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96A5-E9CD-4721-A395-B09BB40A5576}">
  <dimension ref="A1:I201"/>
  <sheetViews>
    <sheetView workbookViewId="0">
      <selection activeCell="J15" sqref="J15"/>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t="s">
        <v>13</v>
      </c>
      <c r="F2">
        <v>87</v>
      </c>
      <c r="G2">
        <v>75</v>
      </c>
      <c r="H2">
        <v>57</v>
      </c>
      <c r="I2" s="1">
        <v>45514</v>
      </c>
    </row>
    <row r="3" spans="1:9" x14ac:dyDescent="0.35">
      <c r="A3" t="s">
        <v>14</v>
      </c>
      <c r="B3" t="s">
        <v>15</v>
      </c>
      <c r="C3" t="s">
        <v>11</v>
      </c>
      <c r="D3" t="s">
        <v>16</v>
      </c>
      <c r="E3">
        <v>93</v>
      </c>
      <c r="F3">
        <v>76</v>
      </c>
      <c r="G3">
        <v>63</v>
      </c>
      <c r="H3">
        <v>54</v>
      </c>
      <c r="I3" s="1">
        <v>45602</v>
      </c>
    </row>
    <row r="4" spans="1:9" x14ac:dyDescent="0.35">
      <c r="A4" t="s">
        <v>17</v>
      </c>
      <c r="B4" t="s">
        <v>18</v>
      </c>
      <c r="C4">
        <v>18</v>
      </c>
      <c r="D4" t="s">
        <v>12</v>
      </c>
      <c r="E4">
        <v>87</v>
      </c>
      <c r="F4">
        <v>92</v>
      </c>
      <c r="G4">
        <v>78</v>
      </c>
      <c r="H4">
        <v>78</v>
      </c>
      <c r="I4" s="1">
        <v>45298</v>
      </c>
    </row>
    <row r="5" spans="1:9" x14ac:dyDescent="0.35">
      <c r="A5" t="s">
        <v>19</v>
      </c>
      <c r="B5" t="s">
        <v>10</v>
      </c>
      <c r="C5">
        <v>21</v>
      </c>
      <c r="D5" t="s">
        <v>16</v>
      </c>
      <c r="E5">
        <v>64</v>
      </c>
      <c r="F5">
        <v>73</v>
      </c>
      <c r="G5">
        <v>74</v>
      </c>
      <c r="H5">
        <v>96</v>
      </c>
      <c r="I5" s="1">
        <v>45621</v>
      </c>
    </row>
    <row r="6" spans="1:9" x14ac:dyDescent="0.35">
      <c r="A6" t="s">
        <v>20</v>
      </c>
      <c r="B6" t="s">
        <v>21</v>
      </c>
      <c r="C6">
        <v>22</v>
      </c>
      <c r="D6" t="s">
        <v>16</v>
      </c>
      <c r="E6">
        <v>79</v>
      </c>
      <c r="F6">
        <v>48</v>
      </c>
      <c r="G6">
        <v>56</v>
      </c>
      <c r="H6">
        <v>53</v>
      </c>
      <c r="I6" s="1">
        <v>45554</v>
      </c>
    </row>
    <row r="7" spans="1:9" x14ac:dyDescent="0.35">
      <c r="A7" t="s">
        <v>22</v>
      </c>
      <c r="B7" t="s">
        <v>23</v>
      </c>
      <c r="C7">
        <v>21</v>
      </c>
      <c r="E7">
        <v>84</v>
      </c>
      <c r="F7">
        <v>39</v>
      </c>
      <c r="H7">
        <v>61</v>
      </c>
      <c r="I7" s="1">
        <v>45452</v>
      </c>
    </row>
    <row r="8" spans="1:9" x14ac:dyDescent="0.35">
      <c r="A8" t="s">
        <v>24</v>
      </c>
      <c r="B8" t="s">
        <v>18</v>
      </c>
      <c r="E8">
        <v>92</v>
      </c>
      <c r="F8">
        <v>69</v>
      </c>
      <c r="G8">
        <v>55</v>
      </c>
      <c r="H8">
        <v>94</v>
      </c>
      <c r="I8" s="1">
        <v>45442</v>
      </c>
    </row>
    <row r="9" spans="1:9" x14ac:dyDescent="0.35">
      <c r="A9" t="s">
        <v>25</v>
      </c>
      <c r="B9" t="s">
        <v>18</v>
      </c>
      <c r="C9">
        <v>22</v>
      </c>
      <c r="D9" t="s">
        <v>26</v>
      </c>
      <c r="E9">
        <v>40</v>
      </c>
      <c r="F9">
        <v>52</v>
      </c>
      <c r="G9">
        <v>76</v>
      </c>
      <c r="H9">
        <v>51</v>
      </c>
      <c r="I9" s="1">
        <v>45376</v>
      </c>
    </row>
    <row r="10" spans="1:9" x14ac:dyDescent="0.35">
      <c r="A10" t="s">
        <v>27</v>
      </c>
      <c r="B10" t="s">
        <v>10</v>
      </c>
      <c r="C10" t="s">
        <v>11</v>
      </c>
      <c r="E10">
        <v>55</v>
      </c>
      <c r="F10">
        <v>43</v>
      </c>
      <c r="G10">
        <v>85</v>
      </c>
      <c r="H10">
        <v>76</v>
      </c>
      <c r="I10" s="1">
        <v>45438</v>
      </c>
    </row>
    <row r="11" spans="1:9" x14ac:dyDescent="0.35">
      <c r="A11" t="s">
        <v>28</v>
      </c>
      <c r="B11" t="s">
        <v>29</v>
      </c>
      <c r="C11" t="s">
        <v>11</v>
      </c>
      <c r="D11" t="s">
        <v>26</v>
      </c>
      <c r="E11">
        <v>100</v>
      </c>
      <c r="F11">
        <v>92</v>
      </c>
      <c r="G11">
        <v>92</v>
      </c>
      <c r="H11">
        <v>80</v>
      </c>
      <c r="I11" s="1">
        <v>45403</v>
      </c>
    </row>
    <row r="12" spans="1:9" x14ac:dyDescent="0.35">
      <c r="A12" t="s">
        <v>30</v>
      </c>
      <c r="B12" t="s">
        <v>21</v>
      </c>
      <c r="C12">
        <v>22</v>
      </c>
      <c r="D12" t="s">
        <v>26</v>
      </c>
      <c r="E12">
        <v>78</v>
      </c>
      <c r="F12">
        <v>51</v>
      </c>
      <c r="G12">
        <v>77</v>
      </c>
      <c r="H12">
        <v>100</v>
      </c>
      <c r="I12" s="1">
        <v>45327</v>
      </c>
    </row>
    <row r="13" spans="1:9" x14ac:dyDescent="0.35">
      <c r="A13" t="s">
        <v>31</v>
      </c>
      <c r="B13" t="s">
        <v>10</v>
      </c>
      <c r="C13" t="s">
        <v>11</v>
      </c>
      <c r="D13" t="s">
        <v>26</v>
      </c>
      <c r="F13">
        <v>41</v>
      </c>
      <c r="G13">
        <v>90</v>
      </c>
      <c r="H13">
        <v>100</v>
      </c>
      <c r="I13" s="1">
        <v>45576</v>
      </c>
    </row>
    <row r="14" spans="1:9" x14ac:dyDescent="0.35">
      <c r="A14" t="s">
        <v>32</v>
      </c>
      <c r="B14" t="s">
        <v>21</v>
      </c>
      <c r="C14">
        <v>20</v>
      </c>
      <c r="D14" t="s">
        <v>26</v>
      </c>
      <c r="E14">
        <v>44</v>
      </c>
      <c r="F14">
        <v>80</v>
      </c>
      <c r="G14">
        <v>55</v>
      </c>
      <c r="H14">
        <v>85</v>
      </c>
      <c r="I14" s="1">
        <v>45479</v>
      </c>
    </row>
    <row r="15" spans="1:9" x14ac:dyDescent="0.35">
      <c r="A15" t="s">
        <v>33</v>
      </c>
      <c r="B15" t="s">
        <v>21</v>
      </c>
      <c r="C15">
        <v>22</v>
      </c>
      <c r="D15" t="s">
        <v>26</v>
      </c>
      <c r="E15">
        <v>61</v>
      </c>
      <c r="F15">
        <v>47</v>
      </c>
      <c r="G15">
        <v>65</v>
      </c>
      <c r="H15">
        <v>85</v>
      </c>
      <c r="I15" s="1">
        <v>45373</v>
      </c>
    </row>
    <row r="16" spans="1:9" x14ac:dyDescent="0.35">
      <c r="A16" t="s">
        <v>34</v>
      </c>
      <c r="B16" t="s">
        <v>23</v>
      </c>
      <c r="C16">
        <v>21</v>
      </c>
      <c r="D16" t="s">
        <v>12</v>
      </c>
      <c r="E16">
        <v>68</v>
      </c>
      <c r="F16">
        <v>74</v>
      </c>
      <c r="G16">
        <v>30</v>
      </c>
      <c r="H16">
        <v>75</v>
      </c>
      <c r="I16" s="1">
        <v>45293</v>
      </c>
    </row>
    <row r="17" spans="1:9" x14ac:dyDescent="0.35">
      <c r="A17" t="s">
        <v>35</v>
      </c>
      <c r="B17" t="s">
        <v>18</v>
      </c>
      <c r="C17">
        <v>22</v>
      </c>
      <c r="E17">
        <v>94</v>
      </c>
      <c r="F17">
        <v>76</v>
      </c>
      <c r="G17">
        <v>37</v>
      </c>
      <c r="H17">
        <v>92</v>
      </c>
      <c r="I17" s="1">
        <v>45594</v>
      </c>
    </row>
    <row r="18" spans="1:9" x14ac:dyDescent="0.35">
      <c r="A18" t="s">
        <v>36</v>
      </c>
      <c r="B18" t="s">
        <v>15</v>
      </c>
      <c r="C18" t="s">
        <v>11</v>
      </c>
      <c r="D18" t="s">
        <v>26</v>
      </c>
      <c r="E18">
        <v>42</v>
      </c>
      <c r="F18">
        <v>43</v>
      </c>
      <c r="G18">
        <v>81</v>
      </c>
      <c r="H18">
        <v>76</v>
      </c>
      <c r="I18" s="1">
        <v>45488</v>
      </c>
    </row>
    <row r="19" spans="1:9" x14ac:dyDescent="0.35">
      <c r="A19" t="s">
        <v>37</v>
      </c>
      <c r="B19" t="s">
        <v>23</v>
      </c>
      <c r="C19">
        <v>20</v>
      </c>
      <c r="D19" t="s">
        <v>16</v>
      </c>
      <c r="E19">
        <v>51</v>
      </c>
      <c r="F19">
        <v>84</v>
      </c>
      <c r="G19">
        <v>76</v>
      </c>
      <c r="H19">
        <v>54</v>
      </c>
      <c r="I19" s="1">
        <v>45302</v>
      </c>
    </row>
    <row r="20" spans="1:9" x14ac:dyDescent="0.35">
      <c r="A20" t="s">
        <v>38</v>
      </c>
      <c r="B20" t="s">
        <v>23</v>
      </c>
      <c r="C20">
        <v>20</v>
      </c>
      <c r="E20">
        <v>65</v>
      </c>
      <c r="F20">
        <v>61</v>
      </c>
      <c r="G20">
        <v>85</v>
      </c>
      <c r="H20">
        <v>69</v>
      </c>
      <c r="I20" s="1">
        <v>45525</v>
      </c>
    </row>
    <row r="21" spans="1:9" x14ac:dyDescent="0.35">
      <c r="A21" t="s">
        <v>39</v>
      </c>
      <c r="B21" t="s">
        <v>21</v>
      </c>
      <c r="E21">
        <v>55</v>
      </c>
      <c r="F21">
        <v>100</v>
      </c>
      <c r="G21">
        <v>43</v>
      </c>
      <c r="H21">
        <v>60</v>
      </c>
      <c r="I21" s="1">
        <v>45486</v>
      </c>
    </row>
    <row r="22" spans="1:9" x14ac:dyDescent="0.35">
      <c r="A22" t="s">
        <v>40</v>
      </c>
      <c r="B22" t="s">
        <v>41</v>
      </c>
      <c r="C22">
        <v>21</v>
      </c>
      <c r="D22" t="s">
        <v>26</v>
      </c>
      <c r="E22">
        <v>90</v>
      </c>
      <c r="F22">
        <v>39</v>
      </c>
      <c r="G22">
        <v>57</v>
      </c>
      <c r="H22">
        <v>59</v>
      </c>
      <c r="I22" s="1">
        <v>45410</v>
      </c>
    </row>
    <row r="23" spans="1:9" x14ac:dyDescent="0.35">
      <c r="A23" t="s">
        <v>42</v>
      </c>
      <c r="B23" t="s">
        <v>18</v>
      </c>
      <c r="C23">
        <v>19</v>
      </c>
      <c r="D23" t="s">
        <v>12</v>
      </c>
      <c r="E23">
        <v>76</v>
      </c>
      <c r="F23">
        <v>63</v>
      </c>
      <c r="G23">
        <v>31</v>
      </c>
      <c r="H23">
        <v>89</v>
      </c>
      <c r="I23" s="1">
        <v>45311</v>
      </c>
    </row>
    <row r="24" spans="1:9" x14ac:dyDescent="0.35">
      <c r="A24" t="s">
        <v>43</v>
      </c>
      <c r="B24" t="s">
        <v>29</v>
      </c>
      <c r="C24">
        <v>19</v>
      </c>
      <c r="D24" t="s">
        <v>26</v>
      </c>
      <c r="E24">
        <v>61</v>
      </c>
      <c r="F24">
        <v>71</v>
      </c>
      <c r="G24">
        <v>55</v>
      </c>
      <c r="H24">
        <v>87</v>
      </c>
      <c r="I24" s="1">
        <v>45552</v>
      </c>
    </row>
    <row r="25" spans="1:9" x14ac:dyDescent="0.35">
      <c r="A25" t="s">
        <v>44</v>
      </c>
      <c r="B25" t="s">
        <v>23</v>
      </c>
      <c r="C25">
        <v>22</v>
      </c>
      <c r="D25" t="s">
        <v>12</v>
      </c>
      <c r="E25">
        <v>96</v>
      </c>
      <c r="F25">
        <v>72</v>
      </c>
      <c r="G25">
        <v>43</v>
      </c>
      <c r="H25">
        <v>55</v>
      </c>
      <c r="I25" s="1">
        <v>45584</v>
      </c>
    </row>
    <row r="26" spans="1:9" x14ac:dyDescent="0.35">
      <c r="A26" t="s">
        <v>45</v>
      </c>
      <c r="B26" t="s">
        <v>15</v>
      </c>
      <c r="D26" t="s">
        <v>16</v>
      </c>
      <c r="E26">
        <v>68</v>
      </c>
      <c r="F26">
        <v>42</v>
      </c>
      <c r="G26">
        <v>88</v>
      </c>
      <c r="H26">
        <v>57</v>
      </c>
      <c r="I26" s="1">
        <v>45547</v>
      </c>
    </row>
    <row r="27" spans="1:9" x14ac:dyDescent="0.35">
      <c r="A27" t="s">
        <v>46</v>
      </c>
      <c r="B27" t="s">
        <v>41</v>
      </c>
      <c r="C27">
        <v>18</v>
      </c>
      <c r="E27">
        <v>53</v>
      </c>
      <c r="F27">
        <v>99</v>
      </c>
      <c r="G27">
        <v>85</v>
      </c>
      <c r="H27">
        <v>72</v>
      </c>
      <c r="I27" s="1">
        <v>45513</v>
      </c>
    </row>
    <row r="28" spans="1:9" x14ac:dyDescent="0.35">
      <c r="A28" t="s">
        <v>47</v>
      </c>
      <c r="B28" t="s">
        <v>41</v>
      </c>
      <c r="C28">
        <v>22</v>
      </c>
      <c r="D28" t="s">
        <v>16</v>
      </c>
      <c r="E28">
        <v>67</v>
      </c>
      <c r="F28">
        <v>51</v>
      </c>
      <c r="G28">
        <v>36</v>
      </c>
      <c r="H28">
        <v>96</v>
      </c>
      <c r="I28" s="1">
        <v>45517</v>
      </c>
    </row>
    <row r="29" spans="1:9" x14ac:dyDescent="0.35">
      <c r="A29" t="s">
        <v>48</v>
      </c>
      <c r="B29" t="s">
        <v>29</v>
      </c>
      <c r="D29" t="s">
        <v>12</v>
      </c>
      <c r="E29">
        <v>44</v>
      </c>
      <c r="F29">
        <v>79</v>
      </c>
      <c r="G29">
        <v>32</v>
      </c>
      <c r="H29">
        <v>75</v>
      </c>
      <c r="I29" s="1">
        <v>45344</v>
      </c>
    </row>
    <row r="30" spans="1:9" x14ac:dyDescent="0.35">
      <c r="A30" t="s">
        <v>49</v>
      </c>
      <c r="B30" t="s">
        <v>23</v>
      </c>
      <c r="C30">
        <v>21</v>
      </c>
      <c r="D30" t="s">
        <v>12</v>
      </c>
      <c r="E30">
        <v>86</v>
      </c>
      <c r="F30">
        <v>38</v>
      </c>
      <c r="G30">
        <v>52</v>
      </c>
      <c r="H30">
        <v>95</v>
      </c>
      <c r="I30" s="1">
        <v>45646</v>
      </c>
    </row>
    <row r="31" spans="1:9" x14ac:dyDescent="0.35">
      <c r="A31" t="s">
        <v>50</v>
      </c>
      <c r="B31" t="s">
        <v>15</v>
      </c>
      <c r="C31">
        <v>21</v>
      </c>
      <c r="D31" t="s">
        <v>16</v>
      </c>
      <c r="E31">
        <v>88</v>
      </c>
      <c r="F31">
        <v>70</v>
      </c>
      <c r="G31">
        <v>47</v>
      </c>
      <c r="H31">
        <v>92</v>
      </c>
      <c r="I31" s="1">
        <v>45633</v>
      </c>
    </row>
    <row r="32" spans="1:9" x14ac:dyDescent="0.35">
      <c r="A32" t="s">
        <v>51</v>
      </c>
      <c r="B32" t="s">
        <v>18</v>
      </c>
      <c r="C32">
        <v>21</v>
      </c>
      <c r="D32" t="s">
        <v>12</v>
      </c>
      <c r="E32">
        <v>69</v>
      </c>
      <c r="F32">
        <v>65</v>
      </c>
      <c r="G32">
        <v>67</v>
      </c>
      <c r="H32">
        <v>61</v>
      </c>
      <c r="I32" s="1">
        <v>45655</v>
      </c>
    </row>
    <row r="33" spans="1:9" x14ac:dyDescent="0.35">
      <c r="A33" t="s">
        <v>52</v>
      </c>
      <c r="B33" t="s">
        <v>53</v>
      </c>
      <c r="C33">
        <v>21</v>
      </c>
      <c r="D33" t="s">
        <v>16</v>
      </c>
      <c r="E33">
        <v>85</v>
      </c>
      <c r="F33">
        <v>53</v>
      </c>
      <c r="G33">
        <v>44</v>
      </c>
      <c r="H33">
        <v>75</v>
      </c>
      <c r="I33" s="1">
        <v>45571</v>
      </c>
    </row>
    <row r="34" spans="1:9" x14ac:dyDescent="0.35">
      <c r="A34" t="s">
        <v>54</v>
      </c>
      <c r="B34" t="s">
        <v>15</v>
      </c>
      <c r="C34">
        <v>21</v>
      </c>
      <c r="E34" t="s">
        <v>13</v>
      </c>
      <c r="F34">
        <v>95</v>
      </c>
      <c r="G34">
        <v>93</v>
      </c>
      <c r="H34">
        <v>62</v>
      </c>
      <c r="I34" s="1">
        <v>45372</v>
      </c>
    </row>
    <row r="35" spans="1:9" x14ac:dyDescent="0.35">
      <c r="A35" t="s">
        <v>55</v>
      </c>
      <c r="B35" t="s">
        <v>29</v>
      </c>
      <c r="D35" t="s">
        <v>16</v>
      </c>
      <c r="E35">
        <v>91</v>
      </c>
      <c r="F35">
        <v>88</v>
      </c>
      <c r="G35">
        <v>57</v>
      </c>
      <c r="H35">
        <v>89</v>
      </c>
      <c r="I35" s="1">
        <v>45493</v>
      </c>
    </row>
    <row r="36" spans="1:9" x14ac:dyDescent="0.35">
      <c r="A36" t="s">
        <v>56</v>
      </c>
      <c r="B36" t="s">
        <v>41</v>
      </c>
      <c r="E36">
        <v>44</v>
      </c>
      <c r="F36">
        <v>73</v>
      </c>
      <c r="G36">
        <v>68</v>
      </c>
      <c r="H36">
        <v>67</v>
      </c>
      <c r="I36" s="1">
        <v>45449</v>
      </c>
    </row>
    <row r="37" spans="1:9" x14ac:dyDescent="0.35">
      <c r="A37" t="s">
        <v>57</v>
      </c>
      <c r="B37" t="s">
        <v>18</v>
      </c>
      <c r="C37">
        <v>20</v>
      </c>
      <c r="D37" t="s">
        <v>16</v>
      </c>
      <c r="E37">
        <v>51</v>
      </c>
      <c r="F37">
        <v>53</v>
      </c>
      <c r="G37">
        <v>86</v>
      </c>
      <c r="H37">
        <v>74</v>
      </c>
      <c r="I37" s="1">
        <v>45411</v>
      </c>
    </row>
    <row r="38" spans="1:9" x14ac:dyDescent="0.35">
      <c r="A38" t="s">
        <v>58</v>
      </c>
      <c r="B38" t="s">
        <v>15</v>
      </c>
      <c r="C38">
        <v>19</v>
      </c>
      <c r="D38" t="s">
        <v>12</v>
      </c>
      <c r="E38">
        <v>55</v>
      </c>
      <c r="F38">
        <v>73</v>
      </c>
      <c r="G38">
        <v>46</v>
      </c>
      <c r="H38">
        <v>82</v>
      </c>
      <c r="I38" s="1">
        <v>45350</v>
      </c>
    </row>
    <row r="39" spans="1:9" x14ac:dyDescent="0.35">
      <c r="A39" t="s">
        <v>59</v>
      </c>
      <c r="B39" t="s">
        <v>53</v>
      </c>
      <c r="C39" t="s">
        <v>11</v>
      </c>
      <c r="D39" t="s">
        <v>16</v>
      </c>
      <c r="E39">
        <v>65</v>
      </c>
      <c r="F39">
        <v>-5</v>
      </c>
      <c r="G39">
        <v>73</v>
      </c>
      <c r="H39">
        <v>96</v>
      </c>
      <c r="I39" s="1">
        <v>45506</v>
      </c>
    </row>
    <row r="40" spans="1:9" x14ac:dyDescent="0.35">
      <c r="A40" t="s">
        <v>60</v>
      </c>
      <c r="B40" t="s">
        <v>53</v>
      </c>
      <c r="C40">
        <v>21</v>
      </c>
      <c r="D40" t="s">
        <v>12</v>
      </c>
      <c r="E40">
        <v>65</v>
      </c>
      <c r="F40">
        <v>79</v>
      </c>
      <c r="G40">
        <v>54</v>
      </c>
      <c r="H40">
        <v>89</v>
      </c>
      <c r="I40" s="1">
        <v>45419</v>
      </c>
    </row>
    <row r="41" spans="1:9" x14ac:dyDescent="0.35">
      <c r="A41" t="s">
        <v>61</v>
      </c>
      <c r="B41" t="s">
        <v>21</v>
      </c>
      <c r="C41">
        <v>18</v>
      </c>
      <c r="D41" t="s">
        <v>16</v>
      </c>
      <c r="E41">
        <v>87</v>
      </c>
      <c r="F41">
        <v>47</v>
      </c>
      <c r="G41">
        <v>46</v>
      </c>
      <c r="H41">
        <v>92</v>
      </c>
      <c r="I41" s="1">
        <v>45515</v>
      </c>
    </row>
    <row r="42" spans="1:9" x14ac:dyDescent="0.35">
      <c r="A42" t="s">
        <v>62</v>
      </c>
      <c r="B42" t="s">
        <v>21</v>
      </c>
      <c r="C42" t="s">
        <v>11</v>
      </c>
      <c r="D42" t="s">
        <v>16</v>
      </c>
      <c r="E42">
        <v>60</v>
      </c>
      <c r="F42">
        <v>92</v>
      </c>
      <c r="G42">
        <v>42</v>
      </c>
      <c r="H42">
        <v>61</v>
      </c>
      <c r="I42" s="1">
        <v>45500</v>
      </c>
    </row>
    <row r="43" spans="1:9" x14ac:dyDescent="0.35">
      <c r="A43" t="s">
        <v>63</v>
      </c>
      <c r="B43" t="s">
        <v>10</v>
      </c>
      <c r="D43" t="s">
        <v>26</v>
      </c>
      <c r="E43">
        <v>78</v>
      </c>
      <c r="F43">
        <v>54</v>
      </c>
      <c r="G43">
        <v>54</v>
      </c>
      <c r="H43">
        <v>93</v>
      </c>
      <c r="I43" s="1">
        <v>45406</v>
      </c>
    </row>
    <row r="44" spans="1:9" x14ac:dyDescent="0.35">
      <c r="A44" t="s">
        <v>64</v>
      </c>
      <c r="B44" t="s">
        <v>29</v>
      </c>
      <c r="C44">
        <v>18</v>
      </c>
      <c r="D44" t="s">
        <v>12</v>
      </c>
      <c r="E44">
        <v>75</v>
      </c>
      <c r="F44">
        <v>95</v>
      </c>
      <c r="G44">
        <v>97</v>
      </c>
      <c r="H44">
        <v>85</v>
      </c>
      <c r="I44" s="1">
        <v>45500</v>
      </c>
    </row>
    <row r="45" spans="1:9" x14ac:dyDescent="0.35">
      <c r="A45" t="s">
        <v>65</v>
      </c>
      <c r="B45" t="s">
        <v>23</v>
      </c>
      <c r="C45">
        <v>18</v>
      </c>
      <c r="D45" t="s">
        <v>26</v>
      </c>
      <c r="E45">
        <v>72</v>
      </c>
      <c r="F45">
        <v>73</v>
      </c>
      <c r="G45">
        <v>39</v>
      </c>
      <c r="H45">
        <v>97</v>
      </c>
      <c r="I45" s="1">
        <v>45305</v>
      </c>
    </row>
    <row r="46" spans="1:9" x14ac:dyDescent="0.35">
      <c r="A46" t="s">
        <v>66</v>
      </c>
      <c r="B46" t="s">
        <v>15</v>
      </c>
      <c r="C46">
        <v>18</v>
      </c>
      <c r="D46" t="s">
        <v>12</v>
      </c>
      <c r="E46" t="s">
        <v>13</v>
      </c>
      <c r="F46">
        <v>35</v>
      </c>
      <c r="G46">
        <v>96</v>
      </c>
      <c r="H46">
        <v>53</v>
      </c>
      <c r="I46" s="1">
        <v>45300</v>
      </c>
    </row>
    <row r="47" spans="1:9" x14ac:dyDescent="0.35">
      <c r="A47" t="s">
        <v>67</v>
      </c>
      <c r="B47" t="s">
        <v>15</v>
      </c>
      <c r="C47">
        <v>20</v>
      </c>
      <c r="D47" t="s">
        <v>26</v>
      </c>
      <c r="E47">
        <v>69</v>
      </c>
      <c r="F47">
        <v>37</v>
      </c>
      <c r="G47">
        <v>47</v>
      </c>
      <c r="H47">
        <v>54</v>
      </c>
      <c r="I47" s="1">
        <v>45331</v>
      </c>
    </row>
    <row r="48" spans="1:9" x14ac:dyDescent="0.35">
      <c r="A48" t="s">
        <v>68</v>
      </c>
      <c r="B48" t="s">
        <v>23</v>
      </c>
      <c r="E48">
        <v>76</v>
      </c>
      <c r="F48">
        <v>96</v>
      </c>
      <c r="G48">
        <v>63</v>
      </c>
      <c r="H48">
        <v>86</v>
      </c>
      <c r="I48" s="1">
        <v>45528</v>
      </c>
    </row>
    <row r="49" spans="1:9" x14ac:dyDescent="0.35">
      <c r="A49" t="s">
        <v>69</v>
      </c>
      <c r="B49" t="s">
        <v>10</v>
      </c>
      <c r="C49">
        <v>18</v>
      </c>
      <c r="D49" t="s">
        <v>16</v>
      </c>
      <c r="E49">
        <v>62</v>
      </c>
      <c r="F49">
        <v>97</v>
      </c>
      <c r="G49">
        <v>37</v>
      </c>
      <c r="H49">
        <v>57</v>
      </c>
      <c r="I49" s="1">
        <v>45572</v>
      </c>
    </row>
    <row r="50" spans="1:9" x14ac:dyDescent="0.35">
      <c r="A50" t="s">
        <v>70</v>
      </c>
      <c r="B50" t="s">
        <v>41</v>
      </c>
      <c r="C50">
        <v>21</v>
      </c>
      <c r="D50" t="s">
        <v>12</v>
      </c>
      <c r="E50">
        <v>97</v>
      </c>
      <c r="F50">
        <v>59</v>
      </c>
      <c r="G50">
        <v>69</v>
      </c>
      <c r="H50">
        <v>91</v>
      </c>
      <c r="I50" s="1">
        <v>45650</v>
      </c>
    </row>
    <row r="51" spans="1:9" x14ac:dyDescent="0.35">
      <c r="A51" t="s">
        <v>71</v>
      </c>
      <c r="B51" t="s">
        <v>41</v>
      </c>
      <c r="C51">
        <v>22</v>
      </c>
      <c r="D51" t="s">
        <v>12</v>
      </c>
      <c r="E51">
        <v>49</v>
      </c>
      <c r="F51">
        <v>90</v>
      </c>
      <c r="G51">
        <v>71</v>
      </c>
      <c r="H51">
        <v>98</v>
      </c>
      <c r="I51" s="1">
        <v>45492</v>
      </c>
    </row>
    <row r="52" spans="1:9" x14ac:dyDescent="0.35">
      <c r="A52" t="s">
        <v>72</v>
      </c>
      <c r="B52" t="s">
        <v>10</v>
      </c>
      <c r="C52">
        <v>18</v>
      </c>
      <c r="D52" t="s">
        <v>16</v>
      </c>
      <c r="E52">
        <v>93</v>
      </c>
      <c r="F52">
        <v>67</v>
      </c>
      <c r="G52">
        <v>70</v>
      </c>
      <c r="H52">
        <v>77</v>
      </c>
      <c r="I52" s="1">
        <v>45537</v>
      </c>
    </row>
    <row r="53" spans="1:9" x14ac:dyDescent="0.35">
      <c r="A53" t="s">
        <v>73</v>
      </c>
      <c r="B53" t="s">
        <v>41</v>
      </c>
      <c r="C53">
        <v>20</v>
      </c>
      <c r="D53" t="s">
        <v>12</v>
      </c>
      <c r="E53">
        <v>44</v>
      </c>
      <c r="F53">
        <v>72</v>
      </c>
      <c r="G53">
        <v>35</v>
      </c>
      <c r="H53">
        <v>80</v>
      </c>
      <c r="I53" s="1">
        <v>45569</v>
      </c>
    </row>
    <row r="54" spans="1:9" x14ac:dyDescent="0.35">
      <c r="A54" t="s">
        <v>74</v>
      </c>
      <c r="B54" t="s">
        <v>21</v>
      </c>
      <c r="C54" t="s">
        <v>11</v>
      </c>
      <c r="D54" t="s">
        <v>12</v>
      </c>
      <c r="E54">
        <v>75</v>
      </c>
      <c r="F54">
        <v>40</v>
      </c>
      <c r="G54">
        <v>81</v>
      </c>
      <c r="H54">
        <v>58</v>
      </c>
      <c r="I54" s="1">
        <v>45526</v>
      </c>
    </row>
    <row r="55" spans="1:9" x14ac:dyDescent="0.35">
      <c r="A55" t="s">
        <v>75</v>
      </c>
      <c r="B55" t="s">
        <v>15</v>
      </c>
      <c r="D55" t="s">
        <v>26</v>
      </c>
      <c r="E55">
        <v>73</v>
      </c>
      <c r="F55">
        <v>92</v>
      </c>
      <c r="G55">
        <v>55</v>
      </c>
      <c r="H55">
        <v>100</v>
      </c>
      <c r="I55" s="1">
        <v>45295</v>
      </c>
    </row>
    <row r="56" spans="1:9" x14ac:dyDescent="0.35">
      <c r="A56" t="s">
        <v>76</v>
      </c>
      <c r="B56" t="s">
        <v>10</v>
      </c>
      <c r="C56">
        <v>20</v>
      </c>
      <c r="D56" t="s">
        <v>12</v>
      </c>
      <c r="E56">
        <v>91</v>
      </c>
      <c r="F56">
        <v>78</v>
      </c>
      <c r="G56">
        <v>93</v>
      </c>
      <c r="H56">
        <v>78</v>
      </c>
      <c r="I56" s="1">
        <v>45445</v>
      </c>
    </row>
    <row r="57" spans="1:9" x14ac:dyDescent="0.35">
      <c r="A57" t="s">
        <v>77</v>
      </c>
      <c r="B57" t="s">
        <v>15</v>
      </c>
      <c r="C57">
        <v>18</v>
      </c>
      <c r="E57">
        <v>70</v>
      </c>
      <c r="F57">
        <v>79</v>
      </c>
      <c r="G57">
        <v>88</v>
      </c>
      <c r="H57">
        <v>63</v>
      </c>
      <c r="I57" s="1">
        <v>45320</v>
      </c>
    </row>
    <row r="58" spans="1:9" x14ac:dyDescent="0.35">
      <c r="A58" t="s">
        <v>78</v>
      </c>
      <c r="B58" t="s">
        <v>23</v>
      </c>
      <c r="E58">
        <v>49</v>
      </c>
      <c r="F58">
        <v>66</v>
      </c>
      <c r="G58">
        <v>85</v>
      </c>
      <c r="H58">
        <v>89</v>
      </c>
      <c r="I58" s="1">
        <v>45400</v>
      </c>
    </row>
    <row r="59" spans="1:9" x14ac:dyDescent="0.35">
      <c r="A59" t="s">
        <v>79</v>
      </c>
      <c r="B59" t="s">
        <v>53</v>
      </c>
      <c r="C59">
        <v>22</v>
      </c>
      <c r="D59" t="s">
        <v>16</v>
      </c>
      <c r="E59">
        <v>97</v>
      </c>
      <c r="F59">
        <v>79</v>
      </c>
      <c r="G59">
        <v>88</v>
      </c>
      <c r="H59">
        <v>90</v>
      </c>
      <c r="I59" s="1">
        <v>45389</v>
      </c>
    </row>
    <row r="60" spans="1:9" x14ac:dyDescent="0.35">
      <c r="A60" t="s">
        <v>80</v>
      </c>
      <c r="B60" t="s">
        <v>21</v>
      </c>
      <c r="C60">
        <v>18</v>
      </c>
      <c r="D60" t="s">
        <v>12</v>
      </c>
      <c r="E60">
        <v>58</v>
      </c>
      <c r="F60">
        <v>95</v>
      </c>
      <c r="G60">
        <v>99</v>
      </c>
      <c r="H60">
        <v>71</v>
      </c>
      <c r="I60" s="1">
        <v>45506</v>
      </c>
    </row>
    <row r="61" spans="1:9" x14ac:dyDescent="0.35">
      <c r="A61" t="s">
        <v>81</v>
      </c>
      <c r="B61" t="s">
        <v>18</v>
      </c>
      <c r="C61">
        <v>20</v>
      </c>
      <c r="D61" t="s">
        <v>16</v>
      </c>
      <c r="E61">
        <v>97</v>
      </c>
      <c r="F61">
        <v>81</v>
      </c>
      <c r="G61">
        <v>62</v>
      </c>
      <c r="H61">
        <v>60</v>
      </c>
      <c r="I61" s="1">
        <v>45584</v>
      </c>
    </row>
    <row r="62" spans="1:9" x14ac:dyDescent="0.35">
      <c r="A62" t="s">
        <v>82</v>
      </c>
      <c r="B62" t="s">
        <v>21</v>
      </c>
      <c r="C62">
        <v>19</v>
      </c>
      <c r="E62">
        <v>71</v>
      </c>
      <c r="F62">
        <v>55</v>
      </c>
      <c r="G62">
        <v>82</v>
      </c>
      <c r="H62">
        <v>72</v>
      </c>
      <c r="I62" s="1">
        <v>45366</v>
      </c>
    </row>
    <row r="63" spans="1:9" x14ac:dyDescent="0.35">
      <c r="A63" t="s">
        <v>83</v>
      </c>
      <c r="B63" t="s">
        <v>10</v>
      </c>
      <c r="C63">
        <v>21</v>
      </c>
      <c r="D63" t="s">
        <v>12</v>
      </c>
      <c r="E63">
        <v>40</v>
      </c>
      <c r="F63">
        <v>70</v>
      </c>
      <c r="G63">
        <v>51</v>
      </c>
      <c r="H63">
        <v>50</v>
      </c>
      <c r="I63" s="1">
        <v>45617</v>
      </c>
    </row>
    <row r="64" spans="1:9" x14ac:dyDescent="0.35">
      <c r="A64" t="s">
        <v>84</v>
      </c>
      <c r="B64" t="s">
        <v>18</v>
      </c>
      <c r="C64" t="s">
        <v>11</v>
      </c>
      <c r="D64" t="s">
        <v>12</v>
      </c>
      <c r="E64">
        <v>95</v>
      </c>
      <c r="F64">
        <v>53</v>
      </c>
      <c r="G64">
        <v>50</v>
      </c>
      <c r="H64">
        <v>95</v>
      </c>
      <c r="I64" s="1">
        <v>45437</v>
      </c>
    </row>
    <row r="65" spans="1:9" x14ac:dyDescent="0.35">
      <c r="A65" t="s">
        <v>85</v>
      </c>
      <c r="B65" t="s">
        <v>53</v>
      </c>
      <c r="C65">
        <v>20</v>
      </c>
      <c r="D65" t="s">
        <v>16</v>
      </c>
      <c r="E65">
        <v>44</v>
      </c>
      <c r="F65">
        <v>54</v>
      </c>
      <c r="G65">
        <v>99</v>
      </c>
      <c r="H65">
        <v>86</v>
      </c>
      <c r="I65" s="1">
        <v>45419</v>
      </c>
    </row>
    <row r="66" spans="1:9" x14ac:dyDescent="0.35">
      <c r="A66" t="s">
        <v>86</v>
      </c>
      <c r="B66" t="s">
        <v>10</v>
      </c>
      <c r="E66">
        <v>84</v>
      </c>
      <c r="F66">
        <v>91</v>
      </c>
      <c r="G66">
        <v>99</v>
      </c>
      <c r="H66">
        <v>70</v>
      </c>
      <c r="I66" s="1">
        <v>45632</v>
      </c>
    </row>
    <row r="67" spans="1:9" x14ac:dyDescent="0.35">
      <c r="A67" t="s">
        <v>87</v>
      </c>
      <c r="B67" t="s">
        <v>29</v>
      </c>
      <c r="C67">
        <v>18</v>
      </c>
      <c r="D67" t="s">
        <v>12</v>
      </c>
      <c r="E67">
        <v>43</v>
      </c>
      <c r="F67">
        <v>52</v>
      </c>
      <c r="G67">
        <v>33</v>
      </c>
      <c r="H67">
        <v>75</v>
      </c>
      <c r="I67" s="1">
        <v>45333</v>
      </c>
    </row>
    <row r="68" spans="1:9" x14ac:dyDescent="0.35">
      <c r="A68" t="s">
        <v>88</v>
      </c>
      <c r="B68" t="s">
        <v>15</v>
      </c>
      <c r="C68">
        <v>21</v>
      </c>
      <c r="D68" t="s">
        <v>16</v>
      </c>
      <c r="E68">
        <v>55</v>
      </c>
      <c r="F68">
        <v>81</v>
      </c>
      <c r="G68">
        <v>91</v>
      </c>
      <c r="H68">
        <v>95</v>
      </c>
      <c r="I68" s="1">
        <v>45647</v>
      </c>
    </row>
    <row r="69" spans="1:9" x14ac:dyDescent="0.35">
      <c r="A69" t="s">
        <v>89</v>
      </c>
      <c r="B69" t="s">
        <v>53</v>
      </c>
      <c r="C69">
        <v>18</v>
      </c>
      <c r="E69">
        <v>63</v>
      </c>
      <c r="F69">
        <v>83</v>
      </c>
      <c r="G69">
        <v>91</v>
      </c>
      <c r="H69">
        <v>85</v>
      </c>
      <c r="I69" s="1">
        <v>45332</v>
      </c>
    </row>
    <row r="70" spans="1:9" x14ac:dyDescent="0.35">
      <c r="A70" t="s">
        <v>90</v>
      </c>
      <c r="B70" t="s">
        <v>15</v>
      </c>
      <c r="D70" t="s">
        <v>16</v>
      </c>
      <c r="E70">
        <v>55</v>
      </c>
      <c r="F70">
        <v>48</v>
      </c>
      <c r="G70">
        <v>53</v>
      </c>
      <c r="H70">
        <v>72</v>
      </c>
      <c r="I70" s="1">
        <v>45325</v>
      </c>
    </row>
    <row r="71" spans="1:9" x14ac:dyDescent="0.35">
      <c r="A71" t="s">
        <v>91</v>
      </c>
      <c r="B71" t="s">
        <v>41</v>
      </c>
      <c r="C71">
        <v>18</v>
      </c>
      <c r="D71" t="s">
        <v>26</v>
      </c>
      <c r="E71">
        <v>94</v>
      </c>
      <c r="F71">
        <v>49</v>
      </c>
      <c r="G71">
        <v>84</v>
      </c>
      <c r="H71">
        <v>50</v>
      </c>
      <c r="I71" s="1">
        <v>45308</v>
      </c>
    </row>
    <row r="72" spans="1:9" x14ac:dyDescent="0.35">
      <c r="A72" t="s">
        <v>92</v>
      </c>
      <c r="B72" t="s">
        <v>29</v>
      </c>
      <c r="C72">
        <v>19</v>
      </c>
      <c r="D72" t="s">
        <v>12</v>
      </c>
      <c r="E72">
        <v>41</v>
      </c>
      <c r="F72">
        <v>65</v>
      </c>
      <c r="G72">
        <v>38</v>
      </c>
      <c r="H72">
        <v>100</v>
      </c>
      <c r="I72" s="1">
        <v>45456</v>
      </c>
    </row>
    <row r="73" spans="1:9" x14ac:dyDescent="0.35">
      <c r="A73" t="s">
        <v>93</v>
      </c>
      <c r="B73" t="s">
        <v>29</v>
      </c>
      <c r="C73">
        <v>21</v>
      </c>
      <c r="D73" t="s">
        <v>26</v>
      </c>
      <c r="E73">
        <v>88</v>
      </c>
      <c r="F73">
        <v>35</v>
      </c>
      <c r="G73">
        <v>32</v>
      </c>
      <c r="H73">
        <v>89</v>
      </c>
      <c r="I73" s="1">
        <v>45444</v>
      </c>
    </row>
    <row r="74" spans="1:9" x14ac:dyDescent="0.35">
      <c r="A74" t="s">
        <v>94</v>
      </c>
      <c r="B74" t="s">
        <v>53</v>
      </c>
      <c r="C74">
        <v>21</v>
      </c>
      <c r="E74">
        <v>67</v>
      </c>
      <c r="F74">
        <v>88</v>
      </c>
      <c r="G74">
        <v>60</v>
      </c>
      <c r="H74">
        <v>64</v>
      </c>
      <c r="I74" s="1">
        <v>45367</v>
      </c>
    </row>
    <row r="75" spans="1:9" x14ac:dyDescent="0.35">
      <c r="A75" t="s">
        <v>95</v>
      </c>
      <c r="B75" t="s">
        <v>29</v>
      </c>
      <c r="D75" t="s">
        <v>26</v>
      </c>
      <c r="E75">
        <v>71</v>
      </c>
      <c r="F75">
        <v>37</v>
      </c>
      <c r="G75">
        <v>69</v>
      </c>
      <c r="H75">
        <v>70</v>
      </c>
      <c r="I75" s="1">
        <v>45378</v>
      </c>
    </row>
    <row r="76" spans="1:9" x14ac:dyDescent="0.35">
      <c r="A76" t="s">
        <v>96</v>
      </c>
      <c r="B76" t="s">
        <v>18</v>
      </c>
      <c r="C76" t="s">
        <v>11</v>
      </c>
      <c r="D76" t="s">
        <v>26</v>
      </c>
      <c r="E76">
        <v>66</v>
      </c>
      <c r="F76">
        <v>50</v>
      </c>
      <c r="G76">
        <v>65</v>
      </c>
      <c r="H76">
        <v>96</v>
      </c>
      <c r="I76" s="1">
        <v>45408</v>
      </c>
    </row>
    <row r="77" spans="1:9" x14ac:dyDescent="0.35">
      <c r="A77" t="s">
        <v>97</v>
      </c>
      <c r="B77" t="s">
        <v>29</v>
      </c>
      <c r="C77">
        <v>19</v>
      </c>
      <c r="E77">
        <v>59</v>
      </c>
      <c r="F77">
        <v>91</v>
      </c>
      <c r="G77">
        <v>53</v>
      </c>
      <c r="H77">
        <v>58</v>
      </c>
      <c r="I77" s="1">
        <v>45653</v>
      </c>
    </row>
    <row r="78" spans="1:9" x14ac:dyDescent="0.35">
      <c r="A78" t="s">
        <v>98</v>
      </c>
      <c r="B78" t="s">
        <v>15</v>
      </c>
      <c r="C78">
        <v>20</v>
      </c>
      <c r="D78" t="s">
        <v>16</v>
      </c>
      <c r="E78">
        <v>63</v>
      </c>
      <c r="F78">
        <v>46</v>
      </c>
      <c r="G78">
        <v>35</v>
      </c>
      <c r="H78">
        <v>58</v>
      </c>
      <c r="I78" s="1">
        <v>45633</v>
      </c>
    </row>
    <row r="79" spans="1:9" x14ac:dyDescent="0.35">
      <c r="A79" t="s">
        <v>99</v>
      </c>
      <c r="B79" t="s">
        <v>15</v>
      </c>
      <c r="C79">
        <v>18</v>
      </c>
      <c r="D79" t="s">
        <v>26</v>
      </c>
      <c r="E79">
        <v>51</v>
      </c>
      <c r="F79">
        <v>50</v>
      </c>
      <c r="G79">
        <v>95</v>
      </c>
      <c r="H79">
        <v>59</v>
      </c>
      <c r="I79" s="1">
        <v>45318</v>
      </c>
    </row>
    <row r="80" spans="1:9" x14ac:dyDescent="0.35">
      <c r="A80" t="s">
        <v>100</v>
      </c>
      <c r="B80" t="s">
        <v>10</v>
      </c>
      <c r="C80">
        <v>22</v>
      </c>
      <c r="D80" t="s">
        <v>16</v>
      </c>
      <c r="E80">
        <v>89</v>
      </c>
      <c r="F80">
        <v>58</v>
      </c>
      <c r="G80">
        <v>33</v>
      </c>
      <c r="I80" s="1">
        <v>45604</v>
      </c>
    </row>
    <row r="81" spans="1:9" x14ac:dyDescent="0.35">
      <c r="A81" t="s">
        <v>101</v>
      </c>
      <c r="B81" t="s">
        <v>15</v>
      </c>
      <c r="C81">
        <v>18</v>
      </c>
      <c r="D81" t="s">
        <v>26</v>
      </c>
      <c r="E81">
        <v>74</v>
      </c>
      <c r="F81">
        <v>62</v>
      </c>
      <c r="G81">
        <v>35</v>
      </c>
      <c r="H81">
        <v>75</v>
      </c>
      <c r="I81" s="1">
        <v>45578</v>
      </c>
    </row>
    <row r="82" spans="1:9" x14ac:dyDescent="0.35">
      <c r="A82" t="s">
        <v>102</v>
      </c>
      <c r="B82" t="s">
        <v>10</v>
      </c>
      <c r="C82">
        <v>18</v>
      </c>
      <c r="D82" t="s">
        <v>16</v>
      </c>
      <c r="E82">
        <v>99</v>
      </c>
      <c r="F82">
        <v>42</v>
      </c>
      <c r="G82">
        <v>80</v>
      </c>
      <c r="H82">
        <v>90</v>
      </c>
      <c r="I82" s="1">
        <v>45425</v>
      </c>
    </row>
    <row r="83" spans="1:9" x14ac:dyDescent="0.35">
      <c r="A83" t="s">
        <v>103</v>
      </c>
      <c r="B83" t="s">
        <v>15</v>
      </c>
      <c r="C83">
        <v>20</v>
      </c>
      <c r="E83">
        <v>72</v>
      </c>
      <c r="F83">
        <v>70</v>
      </c>
      <c r="G83">
        <v>91</v>
      </c>
      <c r="H83">
        <v>84</v>
      </c>
      <c r="I83" s="1">
        <v>45510</v>
      </c>
    </row>
    <row r="84" spans="1:9" x14ac:dyDescent="0.35">
      <c r="A84" t="s">
        <v>104</v>
      </c>
      <c r="B84" t="s">
        <v>18</v>
      </c>
      <c r="C84">
        <v>18</v>
      </c>
      <c r="D84" t="s">
        <v>26</v>
      </c>
      <c r="E84">
        <v>72</v>
      </c>
      <c r="F84">
        <v>42</v>
      </c>
      <c r="G84">
        <v>86</v>
      </c>
      <c r="I84" s="1">
        <v>45459</v>
      </c>
    </row>
    <row r="85" spans="1:9" x14ac:dyDescent="0.35">
      <c r="A85" t="s">
        <v>105</v>
      </c>
      <c r="B85" t="s">
        <v>23</v>
      </c>
      <c r="C85">
        <v>19</v>
      </c>
      <c r="E85">
        <v>100</v>
      </c>
      <c r="F85">
        <v>92</v>
      </c>
      <c r="G85">
        <v>95</v>
      </c>
      <c r="H85">
        <v>74</v>
      </c>
      <c r="I85" s="1">
        <v>45389</v>
      </c>
    </row>
    <row r="86" spans="1:9" x14ac:dyDescent="0.35">
      <c r="A86" t="s">
        <v>106</v>
      </c>
      <c r="B86" t="s">
        <v>10</v>
      </c>
      <c r="C86">
        <v>19</v>
      </c>
      <c r="D86" t="s">
        <v>26</v>
      </c>
      <c r="E86">
        <v>90</v>
      </c>
      <c r="F86">
        <v>94</v>
      </c>
      <c r="G86">
        <v>37</v>
      </c>
      <c r="H86">
        <v>75</v>
      </c>
      <c r="I86" s="1">
        <v>45559</v>
      </c>
    </row>
    <row r="87" spans="1:9" x14ac:dyDescent="0.35">
      <c r="A87" t="s">
        <v>107</v>
      </c>
      <c r="B87" t="s">
        <v>21</v>
      </c>
      <c r="C87">
        <v>21</v>
      </c>
      <c r="E87">
        <v>82</v>
      </c>
      <c r="F87">
        <v>84</v>
      </c>
      <c r="G87">
        <v>55</v>
      </c>
      <c r="H87">
        <v>60</v>
      </c>
      <c r="I87" s="1">
        <v>45528</v>
      </c>
    </row>
    <row r="88" spans="1:9" x14ac:dyDescent="0.35">
      <c r="A88" t="s">
        <v>108</v>
      </c>
      <c r="B88" t="s">
        <v>41</v>
      </c>
      <c r="E88">
        <v>76</v>
      </c>
      <c r="F88">
        <v>62</v>
      </c>
      <c r="G88">
        <v>80</v>
      </c>
      <c r="H88">
        <v>87</v>
      </c>
      <c r="I88" s="1">
        <v>45600</v>
      </c>
    </row>
    <row r="89" spans="1:9" x14ac:dyDescent="0.35">
      <c r="A89" t="s">
        <v>109</v>
      </c>
      <c r="B89" t="s">
        <v>53</v>
      </c>
      <c r="C89" t="s">
        <v>11</v>
      </c>
      <c r="D89" t="s">
        <v>26</v>
      </c>
      <c r="E89">
        <v>51</v>
      </c>
      <c r="F89">
        <v>75</v>
      </c>
      <c r="G89">
        <v>74</v>
      </c>
      <c r="H89">
        <v>51</v>
      </c>
      <c r="I89" s="1">
        <v>45464</v>
      </c>
    </row>
    <row r="90" spans="1:9" x14ac:dyDescent="0.35">
      <c r="A90" t="s">
        <v>110</v>
      </c>
      <c r="B90" t="s">
        <v>15</v>
      </c>
      <c r="C90">
        <v>22</v>
      </c>
      <c r="D90" t="s">
        <v>26</v>
      </c>
      <c r="E90">
        <v>42</v>
      </c>
      <c r="F90">
        <v>98</v>
      </c>
      <c r="G90">
        <v>73</v>
      </c>
      <c r="H90">
        <v>56</v>
      </c>
      <c r="I90" s="1">
        <v>45481</v>
      </c>
    </row>
    <row r="91" spans="1:9" x14ac:dyDescent="0.35">
      <c r="A91" t="s">
        <v>111</v>
      </c>
      <c r="B91" t="s">
        <v>29</v>
      </c>
      <c r="C91">
        <v>18</v>
      </c>
      <c r="D91" t="s">
        <v>26</v>
      </c>
      <c r="E91">
        <v>40</v>
      </c>
      <c r="F91">
        <v>61</v>
      </c>
      <c r="G91">
        <v>34</v>
      </c>
      <c r="H91">
        <v>67</v>
      </c>
      <c r="I91" s="1">
        <v>45413</v>
      </c>
    </row>
    <row r="92" spans="1:9" x14ac:dyDescent="0.35">
      <c r="A92" t="s">
        <v>112</v>
      </c>
      <c r="B92" t="s">
        <v>23</v>
      </c>
      <c r="C92">
        <v>18</v>
      </c>
      <c r="D92" t="s">
        <v>12</v>
      </c>
      <c r="E92">
        <v>72</v>
      </c>
      <c r="F92">
        <v>97</v>
      </c>
      <c r="G92">
        <v>99</v>
      </c>
      <c r="H92">
        <v>76</v>
      </c>
      <c r="I92" s="1">
        <v>45337</v>
      </c>
    </row>
    <row r="93" spans="1:9" x14ac:dyDescent="0.35">
      <c r="A93" t="s">
        <v>113</v>
      </c>
      <c r="B93" t="s">
        <v>15</v>
      </c>
      <c r="C93">
        <v>20</v>
      </c>
      <c r="D93" t="s">
        <v>16</v>
      </c>
      <c r="E93">
        <v>79</v>
      </c>
      <c r="F93">
        <v>51</v>
      </c>
      <c r="G93">
        <v>55</v>
      </c>
      <c r="H93">
        <v>83</v>
      </c>
      <c r="I93" s="1">
        <v>45355</v>
      </c>
    </row>
    <row r="94" spans="1:9" x14ac:dyDescent="0.35">
      <c r="A94" t="s">
        <v>114</v>
      </c>
      <c r="B94" t="s">
        <v>29</v>
      </c>
      <c r="D94" t="s">
        <v>12</v>
      </c>
      <c r="E94">
        <v>49</v>
      </c>
      <c r="F94">
        <v>67</v>
      </c>
      <c r="G94">
        <v>97</v>
      </c>
      <c r="H94">
        <v>76</v>
      </c>
      <c r="I94" s="1">
        <v>45421</v>
      </c>
    </row>
    <row r="95" spans="1:9" x14ac:dyDescent="0.35">
      <c r="A95" t="s">
        <v>115</v>
      </c>
      <c r="B95" t="s">
        <v>41</v>
      </c>
      <c r="C95">
        <v>19</v>
      </c>
      <c r="D95" t="s">
        <v>12</v>
      </c>
      <c r="E95">
        <v>82</v>
      </c>
      <c r="F95">
        <v>63</v>
      </c>
      <c r="G95">
        <v>48</v>
      </c>
      <c r="H95">
        <v>66</v>
      </c>
      <c r="I95" s="1">
        <v>45601</v>
      </c>
    </row>
    <row r="96" spans="1:9" x14ac:dyDescent="0.35">
      <c r="A96" t="s">
        <v>116</v>
      </c>
      <c r="B96" t="s">
        <v>41</v>
      </c>
      <c r="C96">
        <v>22</v>
      </c>
      <c r="E96">
        <v>83</v>
      </c>
      <c r="F96">
        <v>47</v>
      </c>
      <c r="G96">
        <v>49</v>
      </c>
      <c r="H96">
        <v>92</v>
      </c>
      <c r="I96" s="1">
        <v>45654</v>
      </c>
    </row>
    <row r="97" spans="1:9" x14ac:dyDescent="0.35">
      <c r="A97" t="s">
        <v>117</v>
      </c>
      <c r="B97" t="s">
        <v>41</v>
      </c>
      <c r="C97">
        <v>21</v>
      </c>
      <c r="D97" t="s">
        <v>26</v>
      </c>
      <c r="E97">
        <v>68</v>
      </c>
      <c r="F97">
        <v>80</v>
      </c>
      <c r="G97">
        <v>41</v>
      </c>
      <c r="H97">
        <v>93</v>
      </c>
      <c r="I97" s="1">
        <v>45484</v>
      </c>
    </row>
    <row r="98" spans="1:9" x14ac:dyDescent="0.35">
      <c r="A98" t="s">
        <v>118</v>
      </c>
      <c r="B98" t="s">
        <v>29</v>
      </c>
      <c r="C98">
        <v>19</v>
      </c>
      <c r="D98" t="s">
        <v>16</v>
      </c>
      <c r="E98">
        <v>52</v>
      </c>
      <c r="F98">
        <v>69</v>
      </c>
      <c r="G98">
        <v>76</v>
      </c>
      <c r="H98">
        <v>100</v>
      </c>
      <c r="I98" s="1">
        <v>45598</v>
      </c>
    </row>
    <row r="99" spans="1:9" x14ac:dyDescent="0.35">
      <c r="A99" t="s">
        <v>119</v>
      </c>
      <c r="B99" t="s">
        <v>15</v>
      </c>
      <c r="E99">
        <v>51</v>
      </c>
      <c r="F99">
        <v>40</v>
      </c>
      <c r="G99">
        <v>30</v>
      </c>
      <c r="H99">
        <v>73</v>
      </c>
      <c r="I99" s="1">
        <v>45472</v>
      </c>
    </row>
    <row r="100" spans="1:9" x14ac:dyDescent="0.35">
      <c r="A100" t="s">
        <v>120</v>
      </c>
      <c r="B100" t="s">
        <v>41</v>
      </c>
      <c r="C100" t="s">
        <v>11</v>
      </c>
      <c r="D100" t="s">
        <v>12</v>
      </c>
      <c r="E100">
        <v>70</v>
      </c>
      <c r="F100">
        <v>81</v>
      </c>
      <c r="G100">
        <v>43</v>
      </c>
      <c r="H100">
        <v>74</v>
      </c>
      <c r="I100" s="1">
        <v>45583</v>
      </c>
    </row>
    <row r="101" spans="1:9" x14ac:dyDescent="0.35">
      <c r="A101" t="s">
        <v>121</v>
      </c>
      <c r="B101" t="s">
        <v>18</v>
      </c>
      <c r="C101">
        <v>21</v>
      </c>
      <c r="D101" t="s">
        <v>26</v>
      </c>
      <c r="E101">
        <v>85</v>
      </c>
      <c r="F101">
        <v>59</v>
      </c>
      <c r="G101">
        <v>93</v>
      </c>
      <c r="H101">
        <v>56</v>
      </c>
      <c r="I101" s="1">
        <v>45573</v>
      </c>
    </row>
    <row r="102" spans="1:9" x14ac:dyDescent="0.35">
      <c r="A102" t="s">
        <v>122</v>
      </c>
      <c r="B102" t="s">
        <v>10</v>
      </c>
      <c r="C102" t="s">
        <v>11</v>
      </c>
      <c r="E102">
        <v>41</v>
      </c>
      <c r="F102">
        <v>100</v>
      </c>
      <c r="G102">
        <v>67</v>
      </c>
      <c r="I102" s="1">
        <v>45320</v>
      </c>
    </row>
    <row r="103" spans="1:9" x14ac:dyDescent="0.35">
      <c r="A103" t="s">
        <v>123</v>
      </c>
      <c r="B103" t="s">
        <v>29</v>
      </c>
      <c r="C103">
        <v>20</v>
      </c>
      <c r="D103" t="s">
        <v>26</v>
      </c>
      <c r="E103">
        <v>100</v>
      </c>
      <c r="F103">
        <v>44</v>
      </c>
      <c r="G103">
        <v>66</v>
      </c>
      <c r="H103">
        <v>55</v>
      </c>
      <c r="I103" s="1">
        <v>45440</v>
      </c>
    </row>
    <row r="104" spans="1:9" x14ac:dyDescent="0.35">
      <c r="A104" t="s">
        <v>124</v>
      </c>
      <c r="B104" t="s">
        <v>29</v>
      </c>
      <c r="C104">
        <v>20</v>
      </c>
      <c r="E104">
        <v>90</v>
      </c>
      <c r="F104">
        <v>90</v>
      </c>
      <c r="G104">
        <v>40</v>
      </c>
      <c r="H104">
        <v>73</v>
      </c>
      <c r="I104" s="1">
        <v>45558</v>
      </c>
    </row>
    <row r="105" spans="1:9" x14ac:dyDescent="0.35">
      <c r="A105" t="s">
        <v>125</v>
      </c>
      <c r="B105" t="s">
        <v>15</v>
      </c>
      <c r="C105">
        <v>18</v>
      </c>
      <c r="D105" t="s">
        <v>26</v>
      </c>
      <c r="E105">
        <v>89</v>
      </c>
      <c r="F105">
        <v>64</v>
      </c>
      <c r="G105">
        <v>32</v>
      </c>
      <c r="H105">
        <v>82</v>
      </c>
      <c r="I105" s="1">
        <v>45587</v>
      </c>
    </row>
    <row r="106" spans="1:9" x14ac:dyDescent="0.35">
      <c r="A106" t="s">
        <v>126</v>
      </c>
      <c r="B106" t="s">
        <v>29</v>
      </c>
      <c r="C106" t="s">
        <v>11</v>
      </c>
      <c r="D106" t="s">
        <v>12</v>
      </c>
      <c r="E106">
        <v>74</v>
      </c>
      <c r="F106">
        <v>39</v>
      </c>
      <c r="G106">
        <v>62</v>
      </c>
      <c r="H106">
        <v>98</v>
      </c>
      <c r="I106" s="1">
        <v>45302</v>
      </c>
    </row>
    <row r="107" spans="1:9" x14ac:dyDescent="0.35">
      <c r="A107" t="s">
        <v>127</v>
      </c>
      <c r="B107" t="s">
        <v>29</v>
      </c>
      <c r="D107" t="s">
        <v>16</v>
      </c>
      <c r="E107">
        <v>62</v>
      </c>
      <c r="F107">
        <v>67</v>
      </c>
      <c r="G107">
        <v>35</v>
      </c>
      <c r="H107">
        <v>78</v>
      </c>
      <c r="I107" s="1">
        <v>45455</v>
      </c>
    </row>
    <row r="108" spans="1:9" x14ac:dyDescent="0.35">
      <c r="A108" t="s">
        <v>128</v>
      </c>
      <c r="B108" t="s">
        <v>41</v>
      </c>
      <c r="C108">
        <v>22</v>
      </c>
      <c r="D108" t="s">
        <v>12</v>
      </c>
      <c r="E108">
        <v>56</v>
      </c>
      <c r="F108">
        <v>99</v>
      </c>
      <c r="G108">
        <v>79</v>
      </c>
      <c r="H108">
        <v>92</v>
      </c>
      <c r="I108" s="1">
        <v>45404</v>
      </c>
    </row>
    <row r="109" spans="1:9" x14ac:dyDescent="0.35">
      <c r="A109" t="s">
        <v>129</v>
      </c>
      <c r="B109" t="s">
        <v>15</v>
      </c>
      <c r="C109">
        <v>21</v>
      </c>
      <c r="D109" t="s">
        <v>16</v>
      </c>
      <c r="E109">
        <v>65</v>
      </c>
      <c r="F109">
        <v>52</v>
      </c>
      <c r="G109">
        <v>39</v>
      </c>
      <c r="H109">
        <v>71</v>
      </c>
      <c r="I109" s="1">
        <v>45478</v>
      </c>
    </row>
    <row r="110" spans="1:9" x14ac:dyDescent="0.35">
      <c r="A110" t="s">
        <v>130</v>
      </c>
      <c r="B110" t="s">
        <v>41</v>
      </c>
      <c r="C110">
        <v>19</v>
      </c>
      <c r="D110" t="s">
        <v>26</v>
      </c>
      <c r="E110">
        <v>47</v>
      </c>
      <c r="F110">
        <v>83</v>
      </c>
      <c r="G110">
        <v>34</v>
      </c>
      <c r="H110">
        <v>75</v>
      </c>
      <c r="I110" s="1">
        <v>45586</v>
      </c>
    </row>
    <row r="111" spans="1:9" x14ac:dyDescent="0.35">
      <c r="A111" t="s">
        <v>131</v>
      </c>
      <c r="B111" t="s">
        <v>10</v>
      </c>
      <c r="E111">
        <v>68</v>
      </c>
      <c r="F111">
        <v>45</v>
      </c>
      <c r="G111">
        <v>52</v>
      </c>
      <c r="H111">
        <v>77</v>
      </c>
      <c r="I111" s="1">
        <v>45523</v>
      </c>
    </row>
    <row r="112" spans="1:9" x14ac:dyDescent="0.35">
      <c r="A112" t="s">
        <v>132</v>
      </c>
      <c r="B112" t="s">
        <v>23</v>
      </c>
      <c r="D112" t="s">
        <v>12</v>
      </c>
      <c r="E112">
        <v>65</v>
      </c>
      <c r="F112">
        <v>60</v>
      </c>
      <c r="G112">
        <v>39</v>
      </c>
      <c r="H112">
        <v>99</v>
      </c>
      <c r="I112" s="1">
        <v>45518</v>
      </c>
    </row>
    <row r="113" spans="1:9" x14ac:dyDescent="0.35">
      <c r="A113" t="s">
        <v>133</v>
      </c>
      <c r="B113" t="s">
        <v>10</v>
      </c>
      <c r="C113">
        <v>20</v>
      </c>
      <c r="D113" t="s">
        <v>16</v>
      </c>
      <c r="E113">
        <v>49</v>
      </c>
      <c r="F113">
        <v>97</v>
      </c>
      <c r="G113">
        <v>73</v>
      </c>
      <c r="H113">
        <v>70</v>
      </c>
      <c r="I113" s="1">
        <v>45601</v>
      </c>
    </row>
    <row r="114" spans="1:9" x14ac:dyDescent="0.35">
      <c r="A114" t="s">
        <v>134</v>
      </c>
      <c r="B114" t="s">
        <v>23</v>
      </c>
      <c r="C114" t="s">
        <v>11</v>
      </c>
      <c r="D114" t="s">
        <v>12</v>
      </c>
      <c r="E114">
        <v>65</v>
      </c>
      <c r="F114">
        <v>93</v>
      </c>
      <c r="G114">
        <v>31</v>
      </c>
      <c r="H114">
        <v>98</v>
      </c>
      <c r="I114" s="1">
        <v>45389</v>
      </c>
    </row>
    <row r="115" spans="1:9" x14ac:dyDescent="0.35">
      <c r="A115" t="s">
        <v>135</v>
      </c>
      <c r="B115" t="s">
        <v>41</v>
      </c>
      <c r="C115">
        <v>18</v>
      </c>
      <c r="D115" t="s">
        <v>16</v>
      </c>
      <c r="E115" t="s">
        <v>13</v>
      </c>
      <c r="F115">
        <v>61</v>
      </c>
      <c r="G115">
        <v>42</v>
      </c>
      <c r="H115">
        <v>56</v>
      </c>
      <c r="I115" s="1">
        <v>45346</v>
      </c>
    </row>
    <row r="116" spans="1:9" x14ac:dyDescent="0.35">
      <c r="A116" t="s">
        <v>136</v>
      </c>
      <c r="B116" t="s">
        <v>10</v>
      </c>
      <c r="C116">
        <v>18</v>
      </c>
      <c r="D116" t="s">
        <v>12</v>
      </c>
      <c r="E116">
        <v>73</v>
      </c>
      <c r="F116">
        <v>83</v>
      </c>
      <c r="G116">
        <v>69</v>
      </c>
      <c r="H116">
        <v>66</v>
      </c>
      <c r="I116" s="1">
        <v>45402</v>
      </c>
    </row>
    <row r="117" spans="1:9" x14ac:dyDescent="0.35">
      <c r="A117" t="s">
        <v>137</v>
      </c>
      <c r="B117" t="s">
        <v>15</v>
      </c>
      <c r="C117">
        <v>21</v>
      </c>
      <c r="D117" t="s">
        <v>16</v>
      </c>
      <c r="E117">
        <v>90</v>
      </c>
      <c r="F117">
        <v>67</v>
      </c>
      <c r="G117">
        <v>31</v>
      </c>
      <c r="H117">
        <v>69</v>
      </c>
      <c r="I117" s="1">
        <v>45443</v>
      </c>
    </row>
    <row r="118" spans="1:9" x14ac:dyDescent="0.35">
      <c r="A118" t="s">
        <v>138</v>
      </c>
      <c r="B118" t="s">
        <v>53</v>
      </c>
      <c r="C118">
        <v>20</v>
      </c>
      <c r="D118" t="s">
        <v>16</v>
      </c>
      <c r="E118">
        <v>80</v>
      </c>
      <c r="F118">
        <v>35</v>
      </c>
      <c r="G118">
        <v>94</v>
      </c>
      <c r="H118">
        <v>90</v>
      </c>
      <c r="I118" s="1">
        <v>45537</v>
      </c>
    </row>
    <row r="119" spans="1:9" x14ac:dyDescent="0.35">
      <c r="A119" t="s">
        <v>139</v>
      </c>
      <c r="B119" t="s">
        <v>41</v>
      </c>
      <c r="D119" t="s">
        <v>26</v>
      </c>
      <c r="E119">
        <v>46</v>
      </c>
      <c r="F119">
        <v>55</v>
      </c>
      <c r="G119">
        <v>92</v>
      </c>
      <c r="H119">
        <v>98</v>
      </c>
      <c r="I119" s="1">
        <v>45360</v>
      </c>
    </row>
    <row r="120" spans="1:9" x14ac:dyDescent="0.35">
      <c r="A120" t="s">
        <v>140</v>
      </c>
      <c r="B120" t="s">
        <v>23</v>
      </c>
      <c r="C120">
        <v>22</v>
      </c>
      <c r="D120" t="s">
        <v>16</v>
      </c>
      <c r="E120">
        <v>43</v>
      </c>
      <c r="F120">
        <v>89</v>
      </c>
      <c r="H120">
        <v>69</v>
      </c>
      <c r="I120" s="1">
        <v>45603</v>
      </c>
    </row>
    <row r="121" spans="1:9" x14ac:dyDescent="0.35">
      <c r="A121" t="s">
        <v>141</v>
      </c>
      <c r="B121" t="s">
        <v>18</v>
      </c>
      <c r="C121">
        <v>20</v>
      </c>
      <c r="D121" t="s">
        <v>26</v>
      </c>
      <c r="E121">
        <v>97</v>
      </c>
      <c r="F121">
        <v>40</v>
      </c>
      <c r="G121">
        <v>46</v>
      </c>
      <c r="H121">
        <v>71</v>
      </c>
      <c r="I121" s="1">
        <v>45580</v>
      </c>
    </row>
    <row r="122" spans="1:9" x14ac:dyDescent="0.35">
      <c r="A122" t="s">
        <v>142</v>
      </c>
      <c r="B122" t="s">
        <v>23</v>
      </c>
      <c r="C122">
        <v>21</v>
      </c>
      <c r="D122" t="s">
        <v>16</v>
      </c>
      <c r="E122">
        <v>92</v>
      </c>
      <c r="F122">
        <v>39</v>
      </c>
      <c r="G122">
        <v>38</v>
      </c>
      <c r="H122">
        <v>77</v>
      </c>
      <c r="I122" s="1">
        <v>45541</v>
      </c>
    </row>
    <row r="123" spans="1:9" x14ac:dyDescent="0.35">
      <c r="A123" t="s">
        <v>143</v>
      </c>
      <c r="B123" t="s">
        <v>18</v>
      </c>
      <c r="C123">
        <v>21</v>
      </c>
      <c r="E123">
        <v>89</v>
      </c>
      <c r="F123">
        <v>37</v>
      </c>
      <c r="G123">
        <v>44</v>
      </c>
      <c r="H123">
        <v>89</v>
      </c>
      <c r="I123" s="1">
        <v>45327</v>
      </c>
    </row>
    <row r="124" spans="1:9" x14ac:dyDescent="0.35">
      <c r="A124" t="s">
        <v>144</v>
      </c>
      <c r="B124" t="s">
        <v>29</v>
      </c>
      <c r="C124">
        <v>20</v>
      </c>
      <c r="E124">
        <v>84</v>
      </c>
      <c r="F124">
        <v>87</v>
      </c>
      <c r="G124">
        <v>53</v>
      </c>
      <c r="H124">
        <v>98</v>
      </c>
      <c r="I124" s="1">
        <v>45530</v>
      </c>
    </row>
    <row r="125" spans="1:9" x14ac:dyDescent="0.35">
      <c r="A125" t="s">
        <v>145</v>
      </c>
      <c r="B125" t="s">
        <v>10</v>
      </c>
      <c r="C125">
        <v>21</v>
      </c>
      <c r="E125">
        <v>50</v>
      </c>
      <c r="F125">
        <v>57</v>
      </c>
      <c r="G125">
        <v>67</v>
      </c>
      <c r="H125">
        <v>56</v>
      </c>
      <c r="I125" s="1">
        <v>45439</v>
      </c>
    </row>
    <row r="126" spans="1:9" x14ac:dyDescent="0.35">
      <c r="A126" t="s">
        <v>146</v>
      </c>
      <c r="B126" t="s">
        <v>18</v>
      </c>
      <c r="C126">
        <v>20</v>
      </c>
      <c r="D126" t="s">
        <v>16</v>
      </c>
      <c r="E126">
        <v>68</v>
      </c>
      <c r="F126">
        <v>87</v>
      </c>
      <c r="G126">
        <v>64</v>
      </c>
      <c r="H126">
        <v>50</v>
      </c>
      <c r="I126" s="1">
        <v>45518</v>
      </c>
    </row>
    <row r="127" spans="1:9" x14ac:dyDescent="0.35">
      <c r="A127" t="s">
        <v>147</v>
      </c>
      <c r="B127" t="s">
        <v>23</v>
      </c>
      <c r="C127">
        <v>19</v>
      </c>
      <c r="D127" t="s">
        <v>26</v>
      </c>
      <c r="E127">
        <v>95</v>
      </c>
      <c r="F127">
        <v>71</v>
      </c>
      <c r="G127">
        <v>78</v>
      </c>
      <c r="H127">
        <v>81</v>
      </c>
      <c r="I127" s="1">
        <v>45535</v>
      </c>
    </row>
    <row r="128" spans="1:9" x14ac:dyDescent="0.35">
      <c r="A128" t="s">
        <v>148</v>
      </c>
      <c r="B128" t="s">
        <v>29</v>
      </c>
      <c r="C128">
        <v>20</v>
      </c>
      <c r="D128" t="s">
        <v>26</v>
      </c>
      <c r="E128">
        <v>75</v>
      </c>
      <c r="F128">
        <v>51</v>
      </c>
      <c r="G128">
        <v>98</v>
      </c>
      <c r="H128">
        <v>62</v>
      </c>
      <c r="I128" s="1">
        <v>45628</v>
      </c>
    </row>
    <row r="129" spans="1:9" x14ac:dyDescent="0.35">
      <c r="A129" t="s">
        <v>149</v>
      </c>
      <c r="B129" t="s">
        <v>53</v>
      </c>
      <c r="C129" t="s">
        <v>11</v>
      </c>
      <c r="D129" t="s">
        <v>16</v>
      </c>
      <c r="E129">
        <v>64</v>
      </c>
      <c r="F129">
        <v>35</v>
      </c>
      <c r="G129">
        <v>91</v>
      </c>
      <c r="H129">
        <v>79</v>
      </c>
      <c r="I129" s="1">
        <v>45656</v>
      </c>
    </row>
    <row r="130" spans="1:9" x14ac:dyDescent="0.35">
      <c r="A130" t="s">
        <v>150</v>
      </c>
      <c r="B130" t="s">
        <v>15</v>
      </c>
      <c r="C130">
        <v>20</v>
      </c>
      <c r="E130">
        <v>60</v>
      </c>
      <c r="F130">
        <v>85</v>
      </c>
      <c r="G130">
        <v>89</v>
      </c>
      <c r="H130">
        <v>72</v>
      </c>
      <c r="I130" s="1">
        <v>45492</v>
      </c>
    </row>
    <row r="131" spans="1:9" x14ac:dyDescent="0.35">
      <c r="A131" t="s">
        <v>151</v>
      </c>
      <c r="B131" t="s">
        <v>15</v>
      </c>
      <c r="C131">
        <v>21</v>
      </c>
      <c r="E131">
        <v>100</v>
      </c>
      <c r="F131">
        <v>79</v>
      </c>
      <c r="G131">
        <v>79</v>
      </c>
      <c r="H131">
        <v>100</v>
      </c>
      <c r="I131" s="1">
        <v>45445</v>
      </c>
    </row>
    <row r="132" spans="1:9" x14ac:dyDescent="0.35">
      <c r="A132" t="s">
        <v>152</v>
      </c>
      <c r="B132" t="s">
        <v>15</v>
      </c>
      <c r="C132" t="s">
        <v>11</v>
      </c>
      <c r="D132" t="s">
        <v>26</v>
      </c>
      <c r="E132">
        <v>96</v>
      </c>
      <c r="F132">
        <v>38</v>
      </c>
      <c r="G132">
        <v>38</v>
      </c>
      <c r="H132">
        <v>68</v>
      </c>
      <c r="I132" s="1">
        <v>45364</v>
      </c>
    </row>
    <row r="133" spans="1:9" x14ac:dyDescent="0.35">
      <c r="A133" t="s">
        <v>153</v>
      </c>
      <c r="B133" t="s">
        <v>18</v>
      </c>
      <c r="C133">
        <v>21</v>
      </c>
      <c r="E133">
        <v>75</v>
      </c>
      <c r="F133">
        <v>96</v>
      </c>
      <c r="G133">
        <v>63</v>
      </c>
      <c r="H133">
        <v>81</v>
      </c>
      <c r="I133" s="1">
        <v>45492</v>
      </c>
    </row>
    <row r="134" spans="1:9" x14ac:dyDescent="0.35">
      <c r="A134" t="s">
        <v>154</v>
      </c>
      <c r="B134" t="s">
        <v>53</v>
      </c>
      <c r="C134">
        <v>18</v>
      </c>
      <c r="D134" t="s">
        <v>12</v>
      </c>
      <c r="E134">
        <v>49</v>
      </c>
      <c r="F134">
        <v>99</v>
      </c>
      <c r="G134">
        <v>64</v>
      </c>
      <c r="H134">
        <v>79</v>
      </c>
      <c r="I134" s="1">
        <v>45587</v>
      </c>
    </row>
    <row r="135" spans="1:9" x14ac:dyDescent="0.35">
      <c r="A135" t="s">
        <v>155</v>
      </c>
      <c r="B135" t="s">
        <v>18</v>
      </c>
      <c r="C135">
        <v>18</v>
      </c>
      <c r="D135" t="s">
        <v>26</v>
      </c>
      <c r="E135">
        <v>76</v>
      </c>
      <c r="F135">
        <v>66</v>
      </c>
      <c r="G135">
        <v>30</v>
      </c>
      <c r="H135">
        <v>78</v>
      </c>
      <c r="I135" s="1">
        <v>45308</v>
      </c>
    </row>
    <row r="136" spans="1:9" x14ac:dyDescent="0.35">
      <c r="A136" t="s">
        <v>156</v>
      </c>
      <c r="B136" t="s">
        <v>10</v>
      </c>
      <c r="C136" t="s">
        <v>11</v>
      </c>
      <c r="E136">
        <v>48</v>
      </c>
      <c r="F136">
        <v>68</v>
      </c>
      <c r="G136">
        <v>69</v>
      </c>
      <c r="H136">
        <v>98</v>
      </c>
      <c r="I136" s="1">
        <v>45420</v>
      </c>
    </row>
    <row r="137" spans="1:9" x14ac:dyDescent="0.35">
      <c r="A137" t="s">
        <v>157</v>
      </c>
      <c r="B137" t="s">
        <v>18</v>
      </c>
      <c r="C137">
        <v>19</v>
      </c>
      <c r="D137" t="s">
        <v>26</v>
      </c>
      <c r="E137">
        <v>63</v>
      </c>
      <c r="F137">
        <v>73</v>
      </c>
      <c r="G137">
        <v>93</v>
      </c>
      <c r="H137">
        <v>94</v>
      </c>
      <c r="I137" s="1">
        <v>45508</v>
      </c>
    </row>
    <row r="138" spans="1:9" x14ac:dyDescent="0.35">
      <c r="A138" t="s">
        <v>158</v>
      </c>
      <c r="B138" t="s">
        <v>53</v>
      </c>
      <c r="C138">
        <v>18</v>
      </c>
      <c r="D138" t="s">
        <v>12</v>
      </c>
      <c r="E138">
        <v>74</v>
      </c>
      <c r="F138">
        <v>60</v>
      </c>
      <c r="G138">
        <v>51</v>
      </c>
      <c r="H138">
        <v>78</v>
      </c>
      <c r="I138" s="1">
        <v>45352</v>
      </c>
    </row>
    <row r="139" spans="1:9" x14ac:dyDescent="0.35">
      <c r="A139" t="s">
        <v>159</v>
      </c>
      <c r="B139" t="s">
        <v>53</v>
      </c>
      <c r="C139">
        <v>20</v>
      </c>
      <c r="D139" t="s">
        <v>26</v>
      </c>
      <c r="E139">
        <v>88</v>
      </c>
      <c r="F139">
        <v>68</v>
      </c>
      <c r="G139">
        <v>89</v>
      </c>
      <c r="H139">
        <v>79</v>
      </c>
      <c r="I139" s="1">
        <v>45395</v>
      </c>
    </row>
    <row r="140" spans="1:9" x14ac:dyDescent="0.35">
      <c r="A140" t="s">
        <v>160</v>
      </c>
      <c r="B140" t="s">
        <v>10</v>
      </c>
      <c r="C140">
        <v>21</v>
      </c>
      <c r="D140" t="s">
        <v>26</v>
      </c>
      <c r="E140">
        <v>74</v>
      </c>
      <c r="F140">
        <v>88</v>
      </c>
      <c r="G140">
        <v>93</v>
      </c>
      <c r="H140">
        <v>65</v>
      </c>
      <c r="I140" s="1">
        <v>45333</v>
      </c>
    </row>
    <row r="141" spans="1:9" x14ac:dyDescent="0.35">
      <c r="A141" t="s">
        <v>161</v>
      </c>
      <c r="B141" t="s">
        <v>53</v>
      </c>
      <c r="C141">
        <v>18</v>
      </c>
      <c r="D141" t="s">
        <v>26</v>
      </c>
      <c r="E141">
        <v>87</v>
      </c>
      <c r="F141">
        <v>37</v>
      </c>
      <c r="G141">
        <v>200</v>
      </c>
      <c r="H141">
        <v>89</v>
      </c>
      <c r="I141" s="1">
        <v>45316</v>
      </c>
    </row>
    <row r="142" spans="1:9" x14ac:dyDescent="0.35">
      <c r="A142" t="s">
        <v>162</v>
      </c>
      <c r="B142" t="s">
        <v>23</v>
      </c>
      <c r="C142">
        <v>18</v>
      </c>
      <c r="D142" t="s">
        <v>26</v>
      </c>
      <c r="E142">
        <v>75</v>
      </c>
      <c r="F142">
        <v>84</v>
      </c>
      <c r="G142">
        <v>40</v>
      </c>
      <c r="H142">
        <v>68</v>
      </c>
      <c r="I142" s="1">
        <v>45330</v>
      </c>
    </row>
    <row r="143" spans="1:9" x14ac:dyDescent="0.35">
      <c r="A143" t="s">
        <v>163</v>
      </c>
      <c r="B143" t="s">
        <v>53</v>
      </c>
      <c r="C143">
        <v>19</v>
      </c>
      <c r="D143" t="s">
        <v>12</v>
      </c>
      <c r="E143">
        <v>57</v>
      </c>
      <c r="F143">
        <v>46</v>
      </c>
      <c r="G143">
        <v>43</v>
      </c>
      <c r="H143">
        <v>67</v>
      </c>
      <c r="I143" s="1">
        <v>45582</v>
      </c>
    </row>
    <row r="144" spans="1:9" x14ac:dyDescent="0.35">
      <c r="A144" t="s">
        <v>164</v>
      </c>
      <c r="B144" t="s">
        <v>15</v>
      </c>
      <c r="C144" t="s">
        <v>11</v>
      </c>
      <c r="D144" t="s">
        <v>16</v>
      </c>
      <c r="E144">
        <v>88</v>
      </c>
      <c r="F144">
        <v>99</v>
      </c>
      <c r="G144">
        <v>89</v>
      </c>
      <c r="H144">
        <v>50</v>
      </c>
      <c r="I144" s="1">
        <v>45422</v>
      </c>
    </row>
    <row r="145" spans="1:9" x14ac:dyDescent="0.35">
      <c r="A145" t="s">
        <v>165</v>
      </c>
      <c r="B145" t="s">
        <v>23</v>
      </c>
      <c r="C145" t="s">
        <v>11</v>
      </c>
      <c r="D145" t="s">
        <v>26</v>
      </c>
      <c r="E145">
        <v>78</v>
      </c>
      <c r="F145">
        <v>88</v>
      </c>
      <c r="G145">
        <v>59</v>
      </c>
      <c r="H145">
        <v>63</v>
      </c>
      <c r="I145" s="1">
        <v>45520</v>
      </c>
    </row>
    <row r="146" spans="1:9" x14ac:dyDescent="0.35">
      <c r="A146" t="s">
        <v>166</v>
      </c>
      <c r="B146" t="s">
        <v>23</v>
      </c>
      <c r="D146" t="s">
        <v>26</v>
      </c>
      <c r="E146">
        <v>71</v>
      </c>
      <c r="F146">
        <v>39</v>
      </c>
      <c r="G146">
        <v>64</v>
      </c>
      <c r="H146">
        <v>100</v>
      </c>
      <c r="I146" s="1">
        <v>45399</v>
      </c>
    </row>
    <row r="147" spans="1:9" x14ac:dyDescent="0.35">
      <c r="A147" t="s">
        <v>167</v>
      </c>
      <c r="B147" t="s">
        <v>10</v>
      </c>
      <c r="C147">
        <v>19</v>
      </c>
      <c r="E147">
        <v>63</v>
      </c>
      <c r="F147">
        <v>91</v>
      </c>
      <c r="G147">
        <v>66</v>
      </c>
      <c r="H147">
        <v>96</v>
      </c>
      <c r="I147" s="1">
        <v>45463</v>
      </c>
    </row>
    <row r="148" spans="1:9" x14ac:dyDescent="0.35">
      <c r="A148" t="s">
        <v>168</v>
      </c>
      <c r="B148" t="s">
        <v>21</v>
      </c>
      <c r="C148">
        <v>20</v>
      </c>
      <c r="D148" t="s">
        <v>26</v>
      </c>
      <c r="E148">
        <v>62</v>
      </c>
      <c r="F148">
        <v>51</v>
      </c>
      <c r="G148">
        <v>34</v>
      </c>
      <c r="H148">
        <v>99</v>
      </c>
      <c r="I148" s="1">
        <v>45393</v>
      </c>
    </row>
    <row r="149" spans="1:9" x14ac:dyDescent="0.35">
      <c r="A149" t="s">
        <v>169</v>
      </c>
      <c r="B149" t="s">
        <v>21</v>
      </c>
      <c r="C149" t="s">
        <v>11</v>
      </c>
      <c r="E149" t="s">
        <v>13</v>
      </c>
      <c r="F149">
        <v>81</v>
      </c>
      <c r="G149">
        <v>55</v>
      </c>
      <c r="H149">
        <v>51</v>
      </c>
      <c r="I149" s="1">
        <v>45645</v>
      </c>
    </row>
    <row r="150" spans="1:9" x14ac:dyDescent="0.35">
      <c r="A150" t="s">
        <v>170</v>
      </c>
      <c r="B150" t="s">
        <v>53</v>
      </c>
      <c r="C150">
        <v>21</v>
      </c>
      <c r="D150" t="s">
        <v>16</v>
      </c>
      <c r="E150">
        <v>71</v>
      </c>
      <c r="F150">
        <v>57</v>
      </c>
      <c r="G150">
        <v>91</v>
      </c>
      <c r="H150">
        <v>77</v>
      </c>
      <c r="I150" s="1">
        <v>45303</v>
      </c>
    </row>
    <row r="151" spans="1:9" x14ac:dyDescent="0.35">
      <c r="A151" t="s">
        <v>171</v>
      </c>
      <c r="B151" t="s">
        <v>23</v>
      </c>
      <c r="C151">
        <v>19</v>
      </c>
      <c r="D151" t="s">
        <v>12</v>
      </c>
      <c r="E151">
        <v>76</v>
      </c>
      <c r="F151">
        <v>48</v>
      </c>
      <c r="G151">
        <v>33</v>
      </c>
      <c r="H151">
        <v>98</v>
      </c>
      <c r="I151" s="1">
        <v>45566</v>
      </c>
    </row>
    <row r="152" spans="1:9" x14ac:dyDescent="0.35">
      <c r="A152" t="s">
        <v>172</v>
      </c>
      <c r="B152" t="s">
        <v>21</v>
      </c>
      <c r="C152">
        <v>18</v>
      </c>
      <c r="D152" t="s">
        <v>12</v>
      </c>
      <c r="E152">
        <v>51</v>
      </c>
      <c r="F152">
        <v>100</v>
      </c>
      <c r="G152">
        <v>71</v>
      </c>
      <c r="H152">
        <v>99</v>
      </c>
      <c r="I152" s="1">
        <v>45392</v>
      </c>
    </row>
    <row r="153" spans="1:9" x14ac:dyDescent="0.35">
      <c r="A153" t="s">
        <v>173</v>
      </c>
      <c r="B153" t="s">
        <v>21</v>
      </c>
      <c r="C153">
        <v>21</v>
      </c>
      <c r="D153" t="s">
        <v>16</v>
      </c>
      <c r="E153">
        <v>88</v>
      </c>
      <c r="F153">
        <v>85</v>
      </c>
      <c r="G153">
        <v>47</v>
      </c>
      <c r="H153">
        <v>79</v>
      </c>
      <c r="I153" s="1">
        <v>45335</v>
      </c>
    </row>
    <row r="154" spans="1:9" x14ac:dyDescent="0.35">
      <c r="A154" t="s">
        <v>174</v>
      </c>
      <c r="B154" t="s">
        <v>53</v>
      </c>
      <c r="C154">
        <v>21</v>
      </c>
      <c r="D154" t="s">
        <v>12</v>
      </c>
      <c r="E154">
        <v>94</v>
      </c>
      <c r="F154">
        <v>72</v>
      </c>
      <c r="G154">
        <v>69</v>
      </c>
      <c r="H154">
        <v>87</v>
      </c>
      <c r="I154" s="1">
        <v>45596</v>
      </c>
    </row>
    <row r="155" spans="1:9" x14ac:dyDescent="0.35">
      <c r="A155" t="s">
        <v>175</v>
      </c>
      <c r="B155" t="s">
        <v>21</v>
      </c>
      <c r="C155">
        <v>18</v>
      </c>
      <c r="D155" t="s">
        <v>16</v>
      </c>
      <c r="E155">
        <v>52</v>
      </c>
      <c r="F155">
        <v>98</v>
      </c>
      <c r="G155">
        <v>200</v>
      </c>
      <c r="H155">
        <v>100</v>
      </c>
      <c r="I155" s="1">
        <v>45308</v>
      </c>
    </row>
    <row r="156" spans="1:9" x14ac:dyDescent="0.35">
      <c r="A156" t="s">
        <v>176</v>
      </c>
      <c r="B156" t="s">
        <v>18</v>
      </c>
      <c r="C156">
        <v>19</v>
      </c>
      <c r="D156" t="s">
        <v>16</v>
      </c>
      <c r="E156">
        <v>62</v>
      </c>
      <c r="F156">
        <v>72</v>
      </c>
      <c r="G156">
        <v>68</v>
      </c>
      <c r="H156">
        <v>53</v>
      </c>
      <c r="I156" s="1">
        <v>45621</v>
      </c>
    </row>
    <row r="157" spans="1:9" x14ac:dyDescent="0.35">
      <c r="A157" t="s">
        <v>177</v>
      </c>
      <c r="B157" t="s">
        <v>29</v>
      </c>
      <c r="C157">
        <v>18</v>
      </c>
      <c r="D157" t="s">
        <v>16</v>
      </c>
      <c r="E157">
        <v>64</v>
      </c>
      <c r="F157">
        <v>84</v>
      </c>
      <c r="G157">
        <v>43</v>
      </c>
      <c r="H157">
        <v>50</v>
      </c>
      <c r="I157" s="1">
        <v>45348</v>
      </c>
    </row>
    <row r="158" spans="1:9" x14ac:dyDescent="0.35">
      <c r="A158" t="s">
        <v>178</v>
      </c>
      <c r="B158" t="s">
        <v>10</v>
      </c>
      <c r="D158" t="s">
        <v>12</v>
      </c>
      <c r="E158">
        <v>74</v>
      </c>
      <c r="F158">
        <v>64</v>
      </c>
      <c r="G158">
        <v>61</v>
      </c>
      <c r="H158">
        <v>57</v>
      </c>
      <c r="I158" s="1">
        <v>45602</v>
      </c>
    </row>
    <row r="159" spans="1:9" x14ac:dyDescent="0.35">
      <c r="A159" t="s">
        <v>179</v>
      </c>
      <c r="B159" t="s">
        <v>29</v>
      </c>
      <c r="C159">
        <v>21</v>
      </c>
      <c r="E159">
        <v>80</v>
      </c>
      <c r="F159">
        <v>85</v>
      </c>
      <c r="G159">
        <v>80</v>
      </c>
      <c r="H159">
        <v>78</v>
      </c>
      <c r="I159" s="1">
        <v>45594</v>
      </c>
    </row>
    <row r="160" spans="1:9" x14ac:dyDescent="0.35">
      <c r="A160" t="s">
        <v>180</v>
      </c>
      <c r="B160" t="s">
        <v>53</v>
      </c>
      <c r="C160">
        <v>22</v>
      </c>
      <c r="D160" t="s">
        <v>16</v>
      </c>
      <c r="E160">
        <v>69</v>
      </c>
      <c r="F160">
        <v>97</v>
      </c>
      <c r="G160">
        <v>67</v>
      </c>
      <c r="H160">
        <v>88</v>
      </c>
      <c r="I160" s="1">
        <v>45303</v>
      </c>
    </row>
    <row r="161" spans="1:9" x14ac:dyDescent="0.35">
      <c r="A161" t="s">
        <v>181</v>
      </c>
      <c r="B161" t="s">
        <v>15</v>
      </c>
      <c r="C161">
        <v>22</v>
      </c>
      <c r="D161" t="s">
        <v>26</v>
      </c>
      <c r="E161">
        <v>56</v>
      </c>
      <c r="F161">
        <v>86</v>
      </c>
      <c r="G161">
        <v>52</v>
      </c>
      <c r="H161">
        <v>52</v>
      </c>
      <c r="I161" s="1">
        <v>45609</v>
      </c>
    </row>
    <row r="162" spans="1:9" x14ac:dyDescent="0.35">
      <c r="A162" t="s">
        <v>182</v>
      </c>
      <c r="B162" t="s">
        <v>10</v>
      </c>
      <c r="C162">
        <v>20</v>
      </c>
      <c r="D162" t="s">
        <v>12</v>
      </c>
      <c r="E162">
        <v>88</v>
      </c>
      <c r="F162">
        <v>72</v>
      </c>
      <c r="G162">
        <v>92</v>
      </c>
      <c r="H162">
        <v>81</v>
      </c>
      <c r="I162" s="1">
        <v>45371</v>
      </c>
    </row>
    <row r="163" spans="1:9" x14ac:dyDescent="0.35">
      <c r="A163" t="s">
        <v>183</v>
      </c>
      <c r="B163" t="s">
        <v>53</v>
      </c>
      <c r="C163" t="s">
        <v>11</v>
      </c>
      <c r="D163" t="s">
        <v>16</v>
      </c>
      <c r="E163" t="s">
        <v>13</v>
      </c>
      <c r="F163">
        <v>64</v>
      </c>
      <c r="G163">
        <v>44</v>
      </c>
      <c r="H163">
        <v>59</v>
      </c>
      <c r="I163" s="1">
        <v>45507</v>
      </c>
    </row>
    <row r="164" spans="1:9" x14ac:dyDescent="0.35">
      <c r="A164" t="s">
        <v>184</v>
      </c>
      <c r="B164" t="s">
        <v>23</v>
      </c>
      <c r="C164">
        <v>18</v>
      </c>
      <c r="D164" t="s">
        <v>16</v>
      </c>
      <c r="E164">
        <v>59</v>
      </c>
      <c r="F164">
        <v>85</v>
      </c>
      <c r="G164">
        <v>54</v>
      </c>
      <c r="H164">
        <v>59</v>
      </c>
      <c r="I164" s="1">
        <v>45630</v>
      </c>
    </row>
    <row r="165" spans="1:9" x14ac:dyDescent="0.35">
      <c r="A165" t="s">
        <v>185</v>
      </c>
      <c r="B165" t="s">
        <v>15</v>
      </c>
      <c r="C165">
        <v>18</v>
      </c>
      <c r="D165" t="s">
        <v>26</v>
      </c>
      <c r="E165">
        <v>87</v>
      </c>
      <c r="F165">
        <v>39</v>
      </c>
      <c r="G165">
        <v>46</v>
      </c>
      <c r="H165">
        <v>68</v>
      </c>
      <c r="I165" s="1">
        <v>45555</v>
      </c>
    </row>
    <row r="166" spans="1:9" x14ac:dyDescent="0.35">
      <c r="A166" t="s">
        <v>186</v>
      </c>
      <c r="B166" t="s">
        <v>29</v>
      </c>
      <c r="C166">
        <v>20</v>
      </c>
      <c r="E166">
        <v>64</v>
      </c>
      <c r="F166">
        <v>63</v>
      </c>
      <c r="G166">
        <v>95</v>
      </c>
      <c r="H166">
        <v>95</v>
      </c>
      <c r="I166" s="1">
        <v>45440</v>
      </c>
    </row>
    <row r="167" spans="1:9" x14ac:dyDescent="0.35">
      <c r="A167" t="s">
        <v>187</v>
      </c>
      <c r="B167" t="s">
        <v>53</v>
      </c>
      <c r="C167">
        <v>20</v>
      </c>
      <c r="E167">
        <v>61</v>
      </c>
      <c r="F167">
        <v>38</v>
      </c>
      <c r="G167">
        <v>82</v>
      </c>
      <c r="H167">
        <v>83</v>
      </c>
      <c r="I167" s="1">
        <v>45372</v>
      </c>
    </row>
    <row r="168" spans="1:9" x14ac:dyDescent="0.35">
      <c r="A168" t="s">
        <v>188</v>
      </c>
      <c r="B168" t="s">
        <v>23</v>
      </c>
      <c r="C168">
        <v>20</v>
      </c>
      <c r="E168">
        <v>52</v>
      </c>
      <c r="F168">
        <v>44</v>
      </c>
      <c r="G168">
        <v>80</v>
      </c>
      <c r="H168">
        <v>82</v>
      </c>
      <c r="I168" s="1">
        <v>45506</v>
      </c>
    </row>
    <row r="169" spans="1:9" x14ac:dyDescent="0.35">
      <c r="A169" t="s">
        <v>189</v>
      </c>
      <c r="B169" t="s">
        <v>10</v>
      </c>
      <c r="C169">
        <v>21</v>
      </c>
      <c r="D169" t="s">
        <v>16</v>
      </c>
      <c r="E169">
        <v>98</v>
      </c>
      <c r="F169">
        <v>90</v>
      </c>
      <c r="G169">
        <v>68</v>
      </c>
      <c r="H169">
        <v>72</v>
      </c>
      <c r="I169" s="1">
        <v>45489</v>
      </c>
    </row>
    <row r="170" spans="1:9" x14ac:dyDescent="0.35">
      <c r="A170" t="s">
        <v>190</v>
      </c>
      <c r="B170" t="s">
        <v>10</v>
      </c>
      <c r="D170" t="s">
        <v>16</v>
      </c>
      <c r="E170">
        <v>58</v>
      </c>
      <c r="F170">
        <v>51</v>
      </c>
      <c r="G170">
        <v>80</v>
      </c>
      <c r="H170">
        <v>77</v>
      </c>
      <c r="I170" s="1">
        <v>45491</v>
      </c>
    </row>
    <row r="171" spans="1:9" x14ac:dyDescent="0.35">
      <c r="A171" t="s">
        <v>191</v>
      </c>
      <c r="B171" t="s">
        <v>41</v>
      </c>
      <c r="C171">
        <v>18</v>
      </c>
      <c r="D171" t="s">
        <v>16</v>
      </c>
      <c r="E171">
        <v>88</v>
      </c>
      <c r="F171">
        <v>51</v>
      </c>
      <c r="G171">
        <v>99</v>
      </c>
      <c r="H171">
        <v>81</v>
      </c>
      <c r="I171" s="1">
        <v>45316</v>
      </c>
    </row>
    <row r="172" spans="1:9" x14ac:dyDescent="0.35">
      <c r="A172" t="s">
        <v>192</v>
      </c>
      <c r="B172" t="s">
        <v>23</v>
      </c>
      <c r="C172">
        <v>21</v>
      </c>
      <c r="D172" t="s">
        <v>12</v>
      </c>
      <c r="E172">
        <v>75</v>
      </c>
      <c r="F172">
        <v>68</v>
      </c>
      <c r="G172">
        <v>35</v>
      </c>
      <c r="H172">
        <v>99</v>
      </c>
      <c r="I172" s="1">
        <v>45380</v>
      </c>
    </row>
    <row r="173" spans="1:9" x14ac:dyDescent="0.35">
      <c r="A173" t="s">
        <v>193</v>
      </c>
      <c r="B173" t="s">
        <v>18</v>
      </c>
      <c r="C173">
        <v>20</v>
      </c>
      <c r="D173" t="s">
        <v>26</v>
      </c>
      <c r="E173">
        <v>51</v>
      </c>
      <c r="F173">
        <v>40</v>
      </c>
      <c r="G173">
        <v>96</v>
      </c>
      <c r="H173">
        <v>56</v>
      </c>
      <c r="I173" s="1">
        <v>45559</v>
      </c>
    </row>
    <row r="174" spans="1:9" x14ac:dyDescent="0.35">
      <c r="A174" t="s">
        <v>194</v>
      </c>
      <c r="B174" t="s">
        <v>21</v>
      </c>
      <c r="C174">
        <v>18</v>
      </c>
      <c r="D174" t="s">
        <v>16</v>
      </c>
      <c r="E174">
        <v>100</v>
      </c>
      <c r="F174">
        <v>87</v>
      </c>
      <c r="G174">
        <v>36</v>
      </c>
      <c r="H174">
        <v>78</v>
      </c>
      <c r="I174" s="1">
        <v>45434</v>
      </c>
    </row>
    <row r="175" spans="1:9" x14ac:dyDescent="0.35">
      <c r="A175" t="s">
        <v>195</v>
      </c>
      <c r="B175" t="s">
        <v>15</v>
      </c>
      <c r="C175">
        <v>21</v>
      </c>
      <c r="D175" t="s">
        <v>26</v>
      </c>
      <c r="E175">
        <v>80</v>
      </c>
      <c r="F175">
        <v>100</v>
      </c>
      <c r="G175">
        <v>80</v>
      </c>
      <c r="H175">
        <v>57</v>
      </c>
      <c r="I175" s="1">
        <v>45350</v>
      </c>
    </row>
    <row r="176" spans="1:9" x14ac:dyDescent="0.35">
      <c r="A176" t="s">
        <v>196</v>
      </c>
      <c r="B176" t="s">
        <v>23</v>
      </c>
      <c r="D176" t="s">
        <v>26</v>
      </c>
      <c r="E176">
        <v>58</v>
      </c>
      <c r="F176">
        <v>77</v>
      </c>
      <c r="G176">
        <v>200</v>
      </c>
      <c r="H176">
        <v>50</v>
      </c>
      <c r="I176" s="1">
        <v>45656</v>
      </c>
    </row>
    <row r="177" spans="1:9" x14ac:dyDescent="0.35">
      <c r="A177" t="s">
        <v>197</v>
      </c>
      <c r="B177" t="s">
        <v>41</v>
      </c>
      <c r="C177">
        <v>21</v>
      </c>
      <c r="E177">
        <v>51</v>
      </c>
      <c r="F177">
        <v>57</v>
      </c>
      <c r="G177">
        <v>71</v>
      </c>
      <c r="H177">
        <v>52</v>
      </c>
      <c r="I177" s="1">
        <v>45317</v>
      </c>
    </row>
    <row r="178" spans="1:9" x14ac:dyDescent="0.35">
      <c r="A178" t="s">
        <v>198</v>
      </c>
      <c r="B178" t="s">
        <v>21</v>
      </c>
      <c r="D178" t="s">
        <v>12</v>
      </c>
      <c r="E178">
        <v>48</v>
      </c>
      <c r="F178">
        <v>89</v>
      </c>
      <c r="G178">
        <v>93</v>
      </c>
      <c r="H178">
        <v>73</v>
      </c>
      <c r="I178" s="1">
        <v>45338</v>
      </c>
    </row>
    <row r="179" spans="1:9" x14ac:dyDescent="0.35">
      <c r="A179" t="s">
        <v>199</v>
      </c>
      <c r="B179" t="s">
        <v>21</v>
      </c>
      <c r="C179">
        <v>20</v>
      </c>
      <c r="D179" t="s">
        <v>16</v>
      </c>
      <c r="E179">
        <v>46</v>
      </c>
      <c r="F179">
        <v>50</v>
      </c>
      <c r="G179">
        <v>44</v>
      </c>
      <c r="H179">
        <v>72</v>
      </c>
      <c r="I179" s="1">
        <v>45579</v>
      </c>
    </row>
    <row r="180" spans="1:9" x14ac:dyDescent="0.35">
      <c r="A180" t="s">
        <v>200</v>
      </c>
      <c r="B180" t="s">
        <v>53</v>
      </c>
      <c r="E180">
        <v>67</v>
      </c>
      <c r="F180">
        <v>42</v>
      </c>
      <c r="G180">
        <v>58</v>
      </c>
      <c r="H180">
        <v>57</v>
      </c>
      <c r="I180" s="1">
        <v>45557</v>
      </c>
    </row>
    <row r="181" spans="1:9" x14ac:dyDescent="0.35">
      <c r="A181" t="s">
        <v>201</v>
      </c>
      <c r="B181" t="s">
        <v>21</v>
      </c>
      <c r="C181">
        <v>18</v>
      </c>
      <c r="E181">
        <v>53</v>
      </c>
      <c r="F181">
        <v>38</v>
      </c>
      <c r="G181">
        <v>62</v>
      </c>
      <c r="H181">
        <v>96</v>
      </c>
      <c r="I181" s="1">
        <v>45307</v>
      </c>
    </row>
    <row r="182" spans="1:9" x14ac:dyDescent="0.35">
      <c r="A182" t="s">
        <v>202</v>
      </c>
      <c r="B182" t="s">
        <v>18</v>
      </c>
      <c r="C182">
        <v>20</v>
      </c>
      <c r="D182" t="s">
        <v>16</v>
      </c>
      <c r="E182">
        <v>70</v>
      </c>
      <c r="F182">
        <v>38</v>
      </c>
      <c r="G182">
        <v>56</v>
      </c>
      <c r="H182">
        <v>86</v>
      </c>
      <c r="I182" s="1">
        <v>45490</v>
      </c>
    </row>
    <row r="183" spans="1:9" x14ac:dyDescent="0.35">
      <c r="A183" t="s">
        <v>203</v>
      </c>
      <c r="B183" t="s">
        <v>10</v>
      </c>
      <c r="C183">
        <v>18</v>
      </c>
      <c r="D183" t="s">
        <v>26</v>
      </c>
      <c r="E183">
        <v>91</v>
      </c>
      <c r="F183">
        <v>90</v>
      </c>
      <c r="G183">
        <v>65</v>
      </c>
      <c r="H183">
        <v>52</v>
      </c>
      <c r="I183" s="1">
        <v>45573</v>
      </c>
    </row>
    <row r="184" spans="1:9" x14ac:dyDescent="0.35">
      <c r="A184" t="s">
        <v>204</v>
      </c>
      <c r="B184" t="s">
        <v>41</v>
      </c>
      <c r="C184">
        <v>22</v>
      </c>
      <c r="E184">
        <v>58</v>
      </c>
      <c r="F184">
        <v>59</v>
      </c>
      <c r="G184">
        <v>58</v>
      </c>
      <c r="H184">
        <v>100</v>
      </c>
      <c r="I184" s="1">
        <v>45377</v>
      </c>
    </row>
    <row r="185" spans="1:9" x14ac:dyDescent="0.35">
      <c r="A185" t="s">
        <v>205</v>
      </c>
      <c r="B185" t="s">
        <v>21</v>
      </c>
      <c r="C185">
        <v>19</v>
      </c>
      <c r="D185" t="s">
        <v>26</v>
      </c>
      <c r="E185">
        <v>97</v>
      </c>
      <c r="F185">
        <v>-5</v>
      </c>
      <c r="G185">
        <v>67</v>
      </c>
      <c r="H185">
        <v>82</v>
      </c>
      <c r="I185" s="1">
        <v>45541</v>
      </c>
    </row>
    <row r="186" spans="1:9" x14ac:dyDescent="0.35">
      <c r="A186" t="s">
        <v>206</v>
      </c>
      <c r="B186" t="s">
        <v>53</v>
      </c>
      <c r="D186" t="s">
        <v>12</v>
      </c>
      <c r="E186">
        <v>86</v>
      </c>
      <c r="F186">
        <v>-5</v>
      </c>
      <c r="G186">
        <v>86</v>
      </c>
      <c r="H186">
        <v>77</v>
      </c>
      <c r="I186" s="1">
        <v>45561</v>
      </c>
    </row>
    <row r="187" spans="1:9" x14ac:dyDescent="0.35">
      <c r="A187" t="s">
        <v>207</v>
      </c>
      <c r="B187" t="s">
        <v>18</v>
      </c>
      <c r="C187">
        <v>19</v>
      </c>
      <c r="D187" t="s">
        <v>26</v>
      </c>
      <c r="E187">
        <v>55</v>
      </c>
      <c r="F187">
        <v>61</v>
      </c>
      <c r="G187">
        <v>56</v>
      </c>
      <c r="H187">
        <v>96</v>
      </c>
      <c r="I187" s="1">
        <v>45626</v>
      </c>
    </row>
    <row r="188" spans="1:9" x14ac:dyDescent="0.35">
      <c r="A188" t="s">
        <v>208</v>
      </c>
      <c r="B188" t="s">
        <v>29</v>
      </c>
      <c r="C188">
        <v>19</v>
      </c>
      <c r="D188" t="s">
        <v>12</v>
      </c>
      <c r="E188">
        <v>92</v>
      </c>
      <c r="F188">
        <v>66</v>
      </c>
      <c r="G188">
        <v>84</v>
      </c>
      <c r="H188">
        <v>57</v>
      </c>
      <c r="I188" s="1">
        <v>45408</v>
      </c>
    </row>
    <row r="189" spans="1:9" x14ac:dyDescent="0.35">
      <c r="A189" t="s">
        <v>209</v>
      </c>
      <c r="B189" t="s">
        <v>10</v>
      </c>
      <c r="D189" t="s">
        <v>26</v>
      </c>
      <c r="E189">
        <v>44</v>
      </c>
      <c r="F189">
        <v>84</v>
      </c>
      <c r="G189">
        <v>62</v>
      </c>
      <c r="H189">
        <v>83</v>
      </c>
      <c r="I189" s="1">
        <v>45298</v>
      </c>
    </row>
    <row r="190" spans="1:9" x14ac:dyDescent="0.35">
      <c r="A190" t="s">
        <v>210</v>
      </c>
      <c r="B190" t="s">
        <v>10</v>
      </c>
      <c r="C190">
        <v>20</v>
      </c>
      <c r="E190">
        <v>74</v>
      </c>
      <c r="F190">
        <v>95</v>
      </c>
      <c r="G190">
        <v>97</v>
      </c>
      <c r="H190">
        <v>84</v>
      </c>
      <c r="I190" s="1">
        <v>45428</v>
      </c>
    </row>
    <row r="191" spans="1:9" x14ac:dyDescent="0.35">
      <c r="A191" t="s">
        <v>211</v>
      </c>
      <c r="B191" t="s">
        <v>41</v>
      </c>
      <c r="C191">
        <v>22</v>
      </c>
      <c r="E191">
        <v>51</v>
      </c>
      <c r="F191">
        <v>85</v>
      </c>
      <c r="G191">
        <v>95</v>
      </c>
      <c r="H191">
        <v>81</v>
      </c>
      <c r="I191" s="1">
        <v>45467</v>
      </c>
    </row>
    <row r="192" spans="1:9" x14ac:dyDescent="0.35">
      <c r="A192" t="s">
        <v>212</v>
      </c>
      <c r="B192" t="s">
        <v>10</v>
      </c>
      <c r="C192">
        <v>18</v>
      </c>
      <c r="D192" t="s">
        <v>12</v>
      </c>
      <c r="E192">
        <v>64</v>
      </c>
      <c r="F192">
        <v>53</v>
      </c>
      <c r="G192">
        <v>39</v>
      </c>
      <c r="H192">
        <v>73</v>
      </c>
      <c r="I192" s="1">
        <v>45619</v>
      </c>
    </row>
    <row r="193" spans="1:9" x14ac:dyDescent="0.35">
      <c r="A193" t="s">
        <v>213</v>
      </c>
      <c r="B193" t="s">
        <v>21</v>
      </c>
      <c r="C193">
        <v>21</v>
      </c>
      <c r="D193" t="s">
        <v>16</v>
      </c>
      <c r="E193">
        <v>91</v>
      </c>
      <c r="F193">
        <v>55</v>
      </c>
      <c r="G193">
        <v>34</v>
      </c>
      <c r="H193">
        <v>63</v>
      </c>
      <c r="I193" s="1">
        <v>45606</v>
      </c>
    </row>
    <row r="194" spans="1:9" x14ac:dyDescent="0.35">
      <c r="A194" t="s">
        <v>214</v>
      </c>
      <c r="B194" t="s">
        <v>53</v>
      </c>
      <c r="C194">
        <v>18</v>
      </c>
      <c r="D194" t="s">
        <v>12</v>
      </c>
      <c r="E194">
        <v>98</v>
      </c>
      <c r="F194">
        <v>39</v>
      </c>
      <c r="G194">
        <v>67</v>
      </c>
      <c r="H194">
        <v>81</v>
      </c>
      <c r="I194" s="1">
        <v>45506</v>
      </c>
    </row>
    <row r="195" spans="1:9" x14ac:dyDescent="0.35">
      <c r="A195" t="s">
        <v>215</v>
      </c>
      <c r="B195" t="s">
        <v>10</v>
      </c>
      <c r="C195">
        <v>21</v>
      </c>
      <c r="D195" t="s">
        <v>12</v>
      </c>
      <c r="E195">
        <v>60</v>
      </c>
      <c r="F195">
        <v>76</v>
      </c>
      <c r="G195">
        <v>42</v>
      </c>
      <c r="H195">
        <v>95</v>
      </c>
      <c r="I195" s="1">
        <v>45373</v>
      </c>
    </row>
    <row r="196" spans="1:9" x14ac:dyDescent="0.35">
      <c r="A196" t="s">
        <v>216</v>
      </c>
      <c r="B196" t="s">
        <v>10</v>
      </c>
      <c r="C196">
        <v>18</v>
      </c>
      <c r="D196" t="s">
        <v>26</v>
      </c>
      <c r="E196">
        <v>75</v>
      </c>
      <c r="F196">
        <v>95</v>
      </c>
      <c r="G196">
        <v>60</v>
      </c>
      <c r="H196">
        <v>92</v>
      </c>
      <c r="I196" s="1">
        <v>45514</v>
      </c>
    </row>
    <row r="197" spans="1:9" x14ac:dyDescent="0.35">
      <c r="A197" t="s">
        <v>217</v>
      </c>
      <c r="B197" t="s">
        <v>29</v>
      </c>
      <c r="D197" t="s">
        <v>26</v>
      </c>
      <c r="E197">
        <v>92</v>
      </c>
      <c r="F197">
        <v>56</v>
      </c>
      <c r="G197">
        <v>76</v>
      </c>
      <c r="H197">
        <v>65</v>
      </c>
      <c r="I197" s="1">
        <v>45394</v>
      </c>
    </row>
    <row r="198" spans="1:9" x14ac:dyDescent="0.35">
      <c r="A198" t="s">
        <v>218</v>
      </c>
      <c r="B198" t="s">
        <v>29</v>
      </c>
      <c r="C198">
        <v>22</v>
      </c>
      <c r="D198" t="s">
        <v>12</v>
      </c>
      <c r="E198">
        <v>62</v>
      </c>
      <c r="F198">
        <v>55</v>
      </c>
      <c r="G198">
        <v>81</v>
      </c>
      <c r="H198">
        <v>53</v>
      </c>
      <c r="I198" s="1">
        <v>45564</v>
      </c>
    </row>
    <row r="199" spans="1:9" x14ac:dyDescent="0.35">
      <c r="A199" t="s">
        <v>219</v>
      </c>
      <c r="B199" t="s">
        <v>15</v>
      </c>
      <c r="C199">
        <v>21</v>
      </c>
      <c r="E199">
        <v>55</v>
      </c>
      <c r="F199">
        <v>35</v>
      </c>
      <c r="G199">
        <v>85</v>
      </c>
      <c r="I199" s="1">
        <v>45305</v>
      </c>
    </row>
    <row r="200" spans="1:9" x14ac:dyDescent="0.35">
      <c r="A200" t="s">
        <v>220</v>
      </c>
      <c r="B200" t="s">
        <v>18</v>
      </c>
      <c r="C200" t="s">
        <v>11</v>
      </c>
      <c r="D200" t="s">
        <v>26</v>
      </c>
      <c r="E200">
        <v>96</v>
      </c>
      <c r="F200">
        <v>39</v>
      </c>
      <c r="G200">
        <v>44</v>
      </c>
      <c r="H200">
        <v>86</v>
      </c>
      <c r="I200" s="1">
        <v>45450</v>
      </c>
    </row>
    <row r="201" spans="1:9" x14ac:dyDescent="0.35">
      <c r="A201" t="s">
        <v>221</v>
      </c>
      <c r="B201" t="s">
        <v>21</v>
      </c>
      <c r="C201">
        <v>20</v>
      </c>
      <c r="D201" t="s">
        <v>16</v>
      </c>
      <c r="E201">
        <v>78</v>
      </c>
      <c r="F201">
        <v>46</v>
      </c>
      <c r="G201">
        <v>58</v>
      </c>
      <c r="H201">
        <v>70</v>
      </c>
      <c r="I201" s="1">
        <v>45443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92B6-8E93-49D5-BCEA-0CE65FEFD9D5}">
  <dimension ref="A1:AA201"/>
  <sheetViews>
    <sheetView topLeftCell="R8" workbookViewId="0">
      <selection activeCell="AA28" sqref="AA28"/>
    </sheetView>
  </sheetViews>
  <sheetFormatPr defaultRowHeight="14.5" x14ac:dyDescent="0.35"/>
  <cols>
    <col min="1" max="1" width="13.54296875" customWidth="1"/>
    <col min="5" max="5" width="15.453125" customWidth="1"/>
    <col min="6" max="6" width="19.08984375" customWidth="1"/>
    <col min="7" max="7" width="16.81640625" customWidth="1"/>
    <col min="8" max="8" width="14.90625" customWidth="1"/>
    <col min="9" max="9" width="13.6328125" customWidth="1"/>
    <col min="10" max="10" width="15.90625" bestFit="1" customWidth="1"/>
    <col min="11" max="15" width="13.6328125" customWidth="1"/>
    <col min="16" max="16" width="13.36328125" bestFit="1" customWidth="1"/>
    <col min="17" max="17" width="14.6328125" bestFit="1" customWidth="1"/>
    <col min="18" max="18" width="19.6328125" bestFit="1" customWidth="1"/>
    <col min="19" max="19" width="15" bestFit="1" customWidth="1"/>
    <col min="20" max="20" width="21.1796875" bestFit="1" customWidth="1"/>
    <col min="21" max="21" width="19.90625" bestFit="1" customWidth="1"/>
    <col min="25" max="25" width="17.26953125" customWidth="1"/>
    <col min="26" max="26" width="13.1796875" customWidth="1"/>
    <col min="27" max="27" width="27.08984375" customWidth="1"/>
  </cols>
  <sheetData>
    <row r="1" spans="1:27" x14ac:dyDescent="0.35">
      <c r="A1" t="s">
        <v>0</v>
      </c>
      <c r="B1" t="s">
        <v>1</v>
      </c>
      <c r="C1" t="s">
        <v>2</v>
      </c>
      <c r="D1" t="s">
        <v>3</v>
      </c>
      <c r="E1" t="s">
        <v>4</v>
      </c>
      <c r="F1" t="s">
        <v>5</v>
      </c>
      <c r="G1" t="s">
        <v>6</v>
      </c>
      <c r="H1" t="s">
        <v>7</v>
      </c>
      <c r="I1" t="s">
        <v>8</v>
      </c>
      <c r="J1" t="s">
        <v>228</v>
      </c>
      <c r="K1" t="s">
        <v>229</v>
      </c>
      <c r="L1" t="s">
        <v>230</v>
      </c>
      <c r="M1" t="s">
        <v>231</v>
      </c>
      <c r="N1" t="s">
        <v>232</v>
      </c>
      <c r="O1" t="s">
        <v>233</v>
      </c>
      <c r="P1" t="s">
        <v>222</v>
      </c>
      <c r="Q1" t="s">
        <v>223</v>
      </c>
      <c r="R1" t="s">
        <v>224</v>
      </c>
      <c r="S1" t="s">
        <v>225</v>
      </c>
      <c r="T1" t="s">
        <v>226</v>
      </c>
      <c r="U1" t="s">
        <v>227</v>
      </c>
      <c r="V1" t="s">
        <v>237</v>
      </c>
      <c r="W1" t="s">
        <v>238</v>
      </c>
      <c r="X1" t="s">
        <v>239</v>
      </c>
      <c r="Y1" t="s">
        <v>240</v>
      </c>
      <c r="Z1" t="s">
        <v>241</v>
      </c>
      <c r="AA1" t="s">
        <v>242</v>
      </c>
    </row>
    <row r="2" spans="1:27" x14ac:dyDescent="0.35">
      <c r="A2" t="s">
        <v>9</v>
      </c>
      <c r="B2" t="s">
        <v>10</v>
      </c>
      <c r="C2">
        <v>20</v>
      </c>
      <c r="D2" t="s">
        <v>26</v>
      </c>
      <c r="E2">
        <v>71</v>
      </c>
      <c r="F2">
        <v>87</v>
      </c>
      <c r="G2">
        <v>75</v>
      </c>
      <c r="H2">
        <v>57</v>
      </c>
      <c r="I2" s="1">
        <v>45514</v>
      </c>
      <c r="J2">
        <f>DAY(I:I)</f>
        <v>10</v>
      </c>
      <c r="K2">
        <f>MONTH(I:I)</f>
        <v>8</v>
      </c>
      <c r="L2">
        <f>YEAR(I:I)</f>
        <v>2024</v>
      </c>
      <c r="M2" t="str">
        <f>IF(AND(E2&gt;=70,E2&lt;=100),"A",IF(AND(E2&gt;=60,E2&lt;=69),"B",IF(AND(E2&gt;=50,E2&lt;=59),"C",IF(AND(E2&gt;=40,E2&lt;=49),"D","F"))))</f>
        <v>A</v>
      </c>
      <c r="N2" t="str">
        <f>IF(AND(F2&gt;=70,F2&lt;=100),"A",IF(AND(F2&gt;=60,F2&lt;=69),"B",IF(AND(F2&gt;=50,F2&lt;=59),"C",IF(AND(F2&gt;=40,F2&lt;=49),"D","F"))))</f>
        <v>A</v>
      </c>
      <c r="O2" t="str">
        <f>IF(AND(G2&gt;=70,G2&lt;=100),"A",IF(AND(G2&gt;=60,G2&lt;=69),"B",IF(AND(G2&gt;=50,G2&lt;=59),"C",IF(AND(G2&gt;=40,G2&lt;=49),"D","F"))))</f>
        <v>A</v>
      </c>
      <c r="P2">
        <f>ROUND(AVERAGE(C:C),0)</f>
        <v>20</v>
      </c>
      <c r="Q2">
        <f>COUNTIF(D:D,"Female")</f>
        <v>101</v>
      </c>
      <c r="R2">
        <f>ROUND(AVERAGE(E:E),0)</f>
        <v>71</v>
      </c>
      <c r="S2">
        <f>IF(F2&lt;0,0,F2)</f>
        <v>87</v>
      </c>
      <c r="T2">
        <f>ROUND(AVERAGE(G:G),0)</f>
        <v>66</v>
      </c>
      <c r="U2">
        <f>ROUND(AVERAGE(H:H),0)</f>
        <v>76</v>
      </c>
      <c r="V2">
        <f>VLOOKUP("STU0006",A1:G10,7,FALSE)</f>
        <v>66</v>
      </c>
      <c r="W2" t="str">
        <f>INDEX(B1:B10,5)</f>
        <v>Grace</v>
      </c>
      <c r="X2">
        <f>MATCH("STU0004",A1:A5,0)</f>
        <v>5</v>
      </c>
      <c r="Y2">
        <f>INDEX(E:E,MATCH("STU0004",A:A,0))</f>
        <v>64</v>
      </c>
      <c r="Z2">
        <f>CORREL(H:H,E:E)</f>
        <v>2.5351384784885668E-2</v>
      </c>
      <c r="AA2" t="s">
        <v>243</v>
      </c>
    </row>
    <row r="3" spans="1:27" x14ac:dyDescent="0.35">
      <c r="A3" t="s">
        <v>14</v>
      </c>
      <c r="B3" t="s">
        <v>15</v>
      </c>
      <c r="C3">
        <v>20</v>
      </c>
      <c r="D3" t="s">
        <v>12</v>
      </c>
      <c r="E3">
        <v>93</v>
      </c>
      <c r="F3">
        <v>76</v>
      </c>
      <c r="G3">
        <v>63</v>
      </c>
      <c r="H3">
        <v>54</v>
      </c>
      <c r="I3" s="1">
        <v>45602</v>
      </c>
      <c r="J3">
        <f t="shared" ref="J3:J66" si="0">DAY(I:I)</f>
        <v>6</v>
      </c>
      <c r="K3">
        <f t="shared" ref="K3:K66" si="1">MONTH(I:I)</f>
        <v>11</v>
      </c>
      <c r="L3">
        <f t="shared" ref="L3:L66" si="2">YEAR(I:I)</f>
        <v>2024</v>
      </c>
      <c r="M3" t="str">
        <f t="shared" ref="M3:M66" si="3">IF(AND(E3&gt;=70,E3&lt;=100),"A",IF(AND(E3&gt;=60,E3&lt;=69),"B",IF(AND(E3&gt;=50,E3&lt;=59),"C",IF(AND(E3&gt;=40,E3&lt;=49),"D","F"))))</f>
        <v>A</v>
      </c>
      <c r="N3" t="str">
        <f t="shared" ref="N3:N66" si="4">IF(AND(F3&gt;=70,F3&lt;=100),"A",IF(AND(F3&gt;=60,F3&lt;=69),"B",IF(AND(F3&gt;=50,F3&lt;=59),"C",IF(AND(F3&gt;=40,F3&lt;=49),"D","F"))))</f>
        <v>A</v>
      </c>
      <c r="O3" t="str">
        <f t="shared" ref="O3:O66" si="5">IF(AND(G3&gt;=70,G3&lt;=100),"A",IF(AND(G3&gt;=60,G3&lt;=69),"B",IF(AND(G3&gt;=50,G3&lt;=59),"C",IF(AND(G3&gt;=40,G3&lt;=49),"D","F"))))</f>
        <v>B</v>
      </c>
      <c r="Q3">
        <f>COUNTIF(D:D,"Male")</f>
        <v>99</v>
      </c>
      <c r="S3">
        <f t="shared" ref="S3:S66" si="6">IF(F3&lt;0,0,F3)</f>
        <v>76</v>
      </c>
      <c r="Z3">
        <f>CORREL(H:H,F:F)</f>
        <v>-7.2062758846085151E-2</v>
      </c>
      <c r="AA3">
        <f>_xlfn.QUARTILE.EXC(E:E,1)</f>
        <v>57.25</v>
      </c>
    </row>
    <row r="4" spans="1:27" x14ac:dyDescent="0.35">
      <c r="A4" t="s">
        <v>17</v>
      </c>
      <c r="B4" t="s">
        <v>18</v>
      </c>
      <c r="C4">
        <v>18</v>
      </c>
      <c r="D4" t="s">
        <v>26</v>
      </c>
      <c r="E4">
        <v>87</v>
      </c>
      <c r="F4">
        <v>92</v>
      </c>
      <c r="G4">
        <v>78</v>
      </c>
      <c r="H4">
        <v>78</v>
      </c>
      <c r="I4" s="1">
        <v>45298</v>
      </c>
      <c r="J4">
        <f t="shared" si="0"/>
        <v>7</v>
      </c>
      <c r="K4">
        <f t="shared" si="1"/>
        <v>1</v>
      </c>
      <c r="L4">
        <f t="shared" si="2"/>
        <v>2024</v>
      </c>
      <c r="M4" t="str">
        <f t="shared" si="3"/>
        <v>A</v>
      </c>
      <c r="N4" t="str">
        <f t="shared" si="4"/>
        <v>A</v>
      </c>
      <c r="O4" t="str">
        <f t="shared" si="5"/>
        <v>A</v>
      </c>
      <c r="S4">
        <f t="shared" si="6"/>
        <v>92</v>
      </c>
      <c r="AA4" t="s">
        <v>244</v>
      </c>
    </row>
    <row r="5" spans="1:27" x14ac:dyDescent="0.35">
      <c r="A5" t="s">
        <v>19</v>
      </c>
      <c r="B5" t="s">
        <v>10</v>
      </c>
      <c r="C5">
        <v>21</v>
      </c>
      <c r="D5" t="s">
        <v>26</v>
      </c>
      <c r="E5">
        <v>64</v>
      </c>
      <c r="F5">
        <v>73</v>
      </c>
      <c r="G5">
        <v>74</v>
      </c>
      <c r="H5">
        <v>96</v>
      </c>
      <c r="I5" s="1">
        <v>45621</v>
      </c>
      <c r="J5">
        <f t="shared" si="0"/>
        <v>25</v>
      </c>
      <c r="K5">
        <f t="shared" si="1"/>
        <v>11</v>
      </c>
      <c r="L5">
        <f t="shared" si="2"/>
        <v>2024</v>
      </c>
      <c r="M5" t="str">
        <f t="shared" si="3"/>
        <v>B</v>
      </c>
      <c r="N5" t="str">
        <f t="shared" si="4"/>
        <v>A</v>
      </c>
      <c r="O5" t="str">
        <f t="shared" si="5"/>
        <v>A</v>
      </c>
      <c r="S5">
        <f t="shared" si="6"/>
        <v>73</v>
      </c>
      <c r="AA5">
        <f>_xlfn.QUARTILE.EXC(E:E,2)</f>
        <v>71</v>
      </c>
    </row>
    <row r="6" spans="1:27" x14ac:dyDescent="0.35">
      <c r="A6" t="s">
        <v>20</v>
      </c>
      <c r="B6" t="s">
        <v>21</v>
      </c>
      <c r="C6">
        <v>22</v>
      </c>
      <c r="D6" t="s">
        <v>12</v>
      </c>
      <c r="E6">
        <v>79</v>
      </c>
      <c r="F6">
        <v>48</v>
      </c>
      <c r="G6">
        <v>56</v>
      </c>
      <c r="H6">
        <v>53</v>
      </c>
      <c r="I6" s="1">
        <v>45554</v>
      </c>
      <c r="J6">
        <f t="shared" si="0"/>
        <v>19</v>
      </c>
      <c r="K6">
        <f t="shared" si="1"/>
        <v>9</v>
      </c>
      <c r="L6">
        <f t="shared" si="2"/>
        <v>2024</v>
      </c>
      <c r="M6" t="str">
        <f t="shared" si="3"/>
        <v>A</v>
      </c>
      <c r="N6" t="str">
        <f t="shared" si="4"/>
        <v>D</v>
      </c>
      <c r="O6" t="str">
        <f t="shared" si="5"/>
        <v>C</v>
      </c>
      <c r="S6">
        <f t="shared" si="6"/>
        <v>48</v>
      </c>
      <c r="AA6" t="s">
        <v>245</v>
      </c>
    </row>
    <row r="7" spans="1:27" x14ac:dyDescent="0.35">
      <c r="A7" t="s">
        <v>22</v>
      </c>
      <c r="B7" t="s">
        <v>23</v>
      </c>
      <c r="C7">
        <v>21</v>
      </c>
      <c r="D7" t="s">
        <v>26</v>
      </c>
      <c r="E7">
        <v>84</v>
      </c>
      <c r="F7">
        <v>39</v>
      </c>
      <c r="G7">
        <v>66</v>
      </c>
      <c r="H7">
        <v>61</v>
      </c>
      <c r="I7" s="1">
        <v>45452</v>
      </c>
      <c r="J7">
        <f t="shared" si="0"/>
        <v>9</v>
      </c>
      <c r="K7">
        <f t="shared" si="1"/>
        <v>6</v>
      </c>
      <c r="L7">
        <f t="shared" si="2"/>
        <v>2024</v>
      </c>
      <c r="M7" t="str">
        <f t="shared" si="3"/>
        <v>A</v>
      </c>
      <c r="N7" t="str">
        <f t="shared" si="4"/>
        <v>F</v>
      </c>
      <c r="O7" t="str">
        <f t="shared" si="5"/>
        <v>B</v>
      </c>
      <c r="S7">
        <f t="shared" si="6"/>
        <v>39</v>
      </c>
      <c r="AA7">
        <f>_xlfn.QUARTILE.EXC(E:E,3)</f>
        <v>86</v>
      </c>
    </row>
    <row r="8" spans="1:27" x14ac:dyDescent="0.35">
      <c r="A8" t="s">
        <v>24</v>
      </c>
      <c r="B8" t="s">
        <v>18</v>
      </c>
      <c r="C8">
        <v>20</v>
      </c>
      <c r="D8" t="s">
        <v>26</v>
      </c>
      <c r="E8">
        <v>92</v>
      </c>
      <c r="F8">
        <v>69</v>
      </c>
      <c r="G8">
        <v>55</v>
      </c>
      <c r="H8">
        <v>94</v>
      </c>
      <c r="I8" s="1">
        <v>45442</v>
      </c>
      <c r="J8">
        <f t="shared" si="0"/>
        <v>30</v>
      </c>
      <c r="K8">
        <f t="shared" si="1"/>
        <v>5</v>
      </c>
      <c r="L8">
        <f t="shared" si="2"/>
        <v>2024</v>
      </c>
      <c r="M8" t="str">
        <f t="shared" si="3"/>
        <v>A</v>
      </c>
      <c r="N8" t="str">
        <f t="shared" si="4"/>
        <v>B</v>
      </c>
      <c r="O8" t="str">
        <f t="shared" si="5"/>
        <v>C</v>
      </c>
      <c r="S8">
        <f t="shared" si="6"/>
        <v>69</v>
      </c>
      <c r="AA8" t="s">
        <v>246</v>
      </c>
    </row>
    <row r="9" spans="1:27" x14ac:dyDescent="0.35">
      <c r="A9" t="s">
        <v>25</v>
      </c>
      <c r="B9" t="s">
        <v>18</v>
      </c>
      <c r="C9">
        <v>22</v>
      </c>
      <c r="D9" t="s">
        <v>26</v>
      </c>
      <c r="E9">
        <v>40</v>
      </c>
      <c r="F9">
        <v>52</v>
      </c>
      <c r="G9">
        <v>76</v>
      </c>
      <c r="H9">
        <v>51</v>
      </c>
      <c r="I9" s="1">
        <v>45376</v>
      </c>
      <c r="J9">
        <f t="shared" si="0"/>
        <v>25</v>
      </c>
      <c r="K9">
        <f t="shared" si="1"/>
        <v>3</v>
      </c>
      <c r="L9">
        <f t="shared" si="2"/>
        <v>2024</v>
      </c>
      <c r="M9" t="str">
        <f t="shared" si="3"/>
        <v>D</v>
      </c>
      <c r="N9" t="str">
        <f t="shared" si="4"/>
        <v>C</v>
      </c>
      <c r="O9" t="str">
        <f t="shared" si="5"/>
        <v>A</v>
      </c>
      <c r="S9">
        <f t="shared" si="6"/>
        <v>52</v>
      </c>
      <c r="AA9">
        <f>AA7-AA3</f>
        <v>28.75</v>
      </c>
    </row>
    <row r="10" spans="1:27" x14ac:dyDescent="0.35">
      <c r="A10" t="s">
        <v>27</v>
      </c>
      <c r="B10" t="s">
        <v>10</v>
      </c>
      <c r="C10">
        <v>20</v>
      </c>
      <c r="D10" t="s">
        <v>26</v>
      </c>
      <c r="E10">
        <v>55</v>
      </c>
      <c r="F10">
        <v>43</v>
      </c>
      <c r="G10">
        <v>85</v>
      </c>
      <c r="H10">
        <v>76</v>
      </c>
      <c r="I10" s="1">
        <v>45438</v>
      </c>
      <c r="J10">
        <f t="shared" si="0"/>
        <v>26</v>
      </c>
      <c r="K10">
        <f t="shared" si="1"/>
        <v>5</v>
      </c>
      <c r="L10">
        <f t="shared" si="2"/>
        <v>2024</v>
      </c>
      <c r="M10" t="str">
        <f t="shared" si="3"/>
        <v>C</v>
      </c>
      <c r="N10" t="str">
        <f t="shared" si="4"/>
        <v>D</v>
      </c>
      <c r="O10" t="str">
        <f t="shared" si="5"/>
        <v>A</v>
      </c>
      <c r="S10">
        <f t="shared" si="6"/>
        <v>43</v>
      </c>
      <c r="AA10" t="s">
        <v>247</v>
      </c>
    </row>
    <row r="11" spans="1:27" x14ac:dyDescent="0.35">
      <c r="A11" t="s">
        <v>28</v>
      </c>
      <c r="B11" t="s">
        <v>29</v>
      </c>
      <c r="C11">
        <v>20</v>
      </c>
      <c r="D11" t="s">
        <v>12</v>
      </c>
      <c r="E11">
        <v>100</v>
      </c>
      <c r="F11">
        <v>92</v>
      </c>
      <c r="G11">
        <v>92</v>
      </c>
      <c r="H11">
        <v>80</v>
      </c>
      <c r="I11" s="1">
        <v>45403</v>
      </c>
      <c r="J11">
        <f t="shared" si="0"/>
        <v>21</v>
      </c>
      <c r="K11">
        <f t="shared" si="1"/>
        <v>4</v>
      </c>
      <c r="L11">
        <f t="shared" si="2"/>
        <v>2024</v>
      </c>
      <c r="M11" t="str">
        <f t="shared" si="3"/>
        <v>A</v>
      </c>
      <c r="N11" t="str">
        <f t="shared" si="4"/>
        <v>A</v>
      </c>
      <c r="O11" t="str">
        <f t="shared" si="5"/>
        <v>A</v>
      </c>
      <c r="S11">
        <f t="shared" si="6"/>
        <v>92</v>
      </c>
      <c r="AA11">
        <f>AA3-(1.5*AA9)</f>
        <v>14.125</v>
      </c>
    </row>
    <row r="12" spans="1:27" x14ac:dyDescent="0.35">
      <c r="A12" t="s">
        <v>30</v>
      </c>
      <c r="B12" t="s">
        <v>21</v>
      </c>
      <c r="C12">
        <v>22</v>
      </c>
      <c r="D12" t="s">
        <v>12</v>
      </c>
      <c r="E12">
        <v>78</v>
      </c>
      <c r="F12">
        <v>51</v>
      </c>
      <c r="G12">
        <v>77</v>
      </c>
      <c r="H12">
        <v>100</v>
      </c>
      <c r="I12" s="1">
        <v>45327</v>
      </c>
      <c r="J12">
        <f t="shared" si="0"/>
        <v>5</v>
      </c>
      <c r="K12">
        <f t="shared" si="1"/>
        <v>2</v>
      </c>
      <c r="L12">
        <f t="shared" si="2"/>
        <v>2024</v>
      </c>
      <c r="M12" t="str">
        <f t="shared" si="3"/>
        <v>A</v>
      </c>
      <c r="N12" t="str">
        <f t="shared" si="4"/>
        <v>C</v>
      </c>
      <c r="O12" t="str">
        <f t="shared" si="5"/>
        <v>A</v>
      </c>
      <c r="S12">
        <f t="shared" si="6"/>
        <v>51</v>
      </c>
      <c r="AA12" t="s">
        <v>248</v>
      </c>
    </row>
    <row r="13" spans="1:27" x14ac:dyDescent="0.35">
      <c r="A13" t="s">
        <v>31</v>
      </c>
      <c r="B13" t="s">
        <v>10</v>
      </c>
      <c r="C13">
        <v>20</v>
      </c>
      <c r="D13" t="s">
        <v>26</v>
      </c>
      <c r="E13">
        <v>71</v>
      </c>
      <c r="F13">
        <v>41</v>
      </c>
      <c r="G13">
        <v>90</v>
      </c>
      <c r="H13">
        <v>100</v>
      </c>
      <c r="I13" s="1">
        <v>45576</v>
      </c>
      <c r="J13">
        <f t="shared" si="0"/>
        <v>11</v>
      </c>
      <c r="K13">
        <f t="shared" si="1"/>
        <v>10</v>
      </c>
      <c r="L13">
        <f t="shared" si="2"/>
        <v>2024</v>
      </c>
      <c r="M13" t="str">
        <f t="shared" si="3"/>
        <v>A</v>
      </c>
      <c r="N13" t="str">
        <f t="shared" si="4"/>
        <v>D</v>
      </c>
      <c r="O13" t="str">
        <f t="shared" si="5"/>
        <v>A</v>
      </c>
      <c r="S13">
        <f t="shared" si="6"/>
        <v>41</v>
      </c>
      <c r="AA13">
        <f>AA7 +(1.5*AA9)</f>
        <v>129.125</v>
      </c>
    </row>
    <row r="14" spans="1:27" x14ac:dyDescent="0.35">
      <c r="A14" t="s">
        <v>32</v>
      </c>
      <c r="B14" t="s">
        <v>21</v>
      </c>
      <c r="C14">
        <v>20</v>
      </c>
      <c r="D14" t="s">
        <v>12</v>
      </c>
      <c r="E14">
        <v>44</v>
      </c>
      <c r="F14">
        <v>80</v>
      </c>
      <c r="G14">
        <v>55</v>
      </c>
      <c r="H14">
        <v>85</v>
      </c>
      <c r="I14" s="1">
        <v>45479</v>
      </c>
      <c r="J14">
        <f t="shared" si="0"/>
        <v>6</v>
      </c>
      <c r="K14">
        <f t="shared" si="1"/>
        <v>7</v>
      </c>
      <c r="L14">
        <f t="shared" si="2"/>
        <v>2024</v>
      </c>
      <c r="M14" t="str">
        <f t="shared" si="3"/>
        <v>D</v>
      </c>
      <c r="N14" t="str">
        <f t="shared" si="4"/>
        <v>A</v>
      </c>
      <c r="O14" t="str">
        <f t="shared" si="5"/>
        <v>C</v>
      </c>
      <c r="S14">
        <f t="shared" si="6"/>
        <v>80</v>
      </c>
    </row>
    <row r="15" spans="1:27" x14ac:dyDescent="0.35">
      <c r="A15" t="s">
        <v>33</v>
      </c>
      <c r="B15" t="s">
        <v>21</v>
      </c>
      <c r="C15">
        <v>22</v>
      </c>
      <c r="D15" t="s">
        <v>12</v>
      </c>
      <c r="E15">
        <v>61</v>
      </c>
      <c r="F15">
        <v>47</v>
      </c>
      <c r="G15">
        <v>65</v>
      </c>
      <c r="H15">
        <v>85</v>
      </c>
      <c r="I15" s="1">
        <v>45373</v>
      </c>
      <c r="J15">
        <f t="shared" si="0"/>
        <v>22</v>
      </c>
      <c r="K15">
        <f t="shared" si="1"/>
        <v>3</v>
      </c>
      <c r="L15">
        <f t="shared" si="2"/>
        <v>2024</v>
      </c>
      <c r="M15" t="str">
        <f t="shared" si="3"/>
        <v>B</v>
      </c>
      <c r="N15" t="str">
        <f t="shared" si="4"/>
        <v>D</v>
      </c>
      <c r="O15" t="str">
        <f t="shared" si="5"/>
        <v>B</v>
      </c>
      <c r="S15">
        <f t="shared" si="6"/>
        <v>47</v>
      </c>
    </row>
    <row r="16" spans="1:27" x14ac:dyDescent="0.35">
      <c r="A16" t="s">
        <v>34</v>
      </c>
      <c r="B16" t="s">
        <v>23</v>
      </c>
      <c r="C16">
        <v>21</v>
      </c>
      <c r="D16" t="s">
        <v>26</v>
      </c>
      <c r="E16">
        <v>68</v>
      </c>
      <c r="F16">
        <v>74</v>
      </c>
      <c r="G16">
        <v>30</v>
      </c>
      <c r="H16">
        <v>75</v>
      </c>
      <c r="I16" s="1">
        <v>45293</v>
      </c>
      <c r="J16">
        <f t="shared" si="0"/>
        <v>2</v>
      </c>
      <c r="K16">
        <f t="shared" si="1"/>
        <v>1</v>
      </c>
      <c r="L16">
        <f t="shared" si="2"/>
        <v>2024</v>
      </c>
      <c r="M16" t="str">
        <f t="shared" si="3"/>
        <v>B</v>
      </c>
      <c r="N16" t="str">
        <f t="shared" si="4"/>
        <v>A</v>
      </c>
      <c r="O16" t="str">
        <f t="shared" si="5"/>
        <v>F</v>
      </c>
      <c r="S16">
        <f t="shared" si="6"/>
        <v>74</v>
      </c>
    </row>
    <row r="17" spans="1:19" x14ac:dyDescent="0.35">
      <c r="A17" t="s">
        <v>35</v>
      </c>
      <c r="B17" t="s">
        <v>18</v>
      </c>
      <c r="C17">
        <v>22</v>
      </c>
      <c r="D17" t="s">
        <v>26</v>
      </c>
      <c r="E17">
        <v>94</v>
      </c>
      <c r="F17">
        <v>76</v>
      </c>
      <c r="G17">
        <v>37</v>
      </c>
      <c r="H17">
        <v>92</v>
      </c>
      <c r="I17" s="1">
        <v>45594</v>
      </c>
      <c r="J17">
        <f t="shared" si="0"/>
        <v>29</v>
      </c>
      <c r="K17">
        <f t="shared" si="1"/>
        <v>10</v>
      </c>
      <c r="L17">
        <f t="shared" si="2"/>
        <v>2024</v>
      </c>
      <c r="M17" t="str">
        <f t="shared" si="3"/>
        <v>A</v>
      </c>
      <c r="N17" t="str">
        <f t="shared" si="4"/>
        <v>A</v>
      </c>
      <c r="O17" t="str">
        <f t="shared" si="5"/>
        <v>F</v>
      </c>
      <c r="S17">
        <f t="shared" si="6"/>
        <v>76</v>
      </c>
    </row>
    <row r="18" spans="1:19" x14ac:dyDescent="0.35">
      <c r="A18" t="s">
        <v>36</v>
      </c>
      <c r="B18" t="s">
        <v>15</v>
      </c>
      <c r="C18">
        <v>20</v>
      </c>
      <c r="D18" t="s">
        <v>12</v>
      </c>
      <c r="E18">
        <v>42</v>
      </c>
      <c r="F18">
        <v>43</v>
      </c>
      <c r="G18">
        <v>81</v>
      </c>
      <c r="H18">
        <v>76</v>
      </c>
      <c r="I18" s="1">
        <v>45488</v>
      </c>
      <c r="J18">
        <f t="shared" si="0"/>
        <v>15</v>
      </c>
      <c r="K18">
        <f t="shared" si="1"/>
        <v>7</v>
      </c>
      <c r="L18">
        <f t="shared" si="2"/>
        <v>2024</v>
      </c>
      <c r="M18" t="str">
        <f t="shared" si="3"/>
        <v>D</v>
      </c>
      <c r="N18" t="str">
        <f t="shared" si="4"/>
        <v>D</v>
      </c>
      <c r="O18" t="str">
        <f t="shared" si="5"/>
        <v>A</v>
      </c>
      <c r="S18">
        <f t="shared" si="6"/>
        <v>43</v>
      </c>
    </row>
    <row r="19" spans="1:19" x14ac:dyDescent="0.35">
      <c r="A19" t="s">
        <v>37</v>
      </c>
      <c r="B19" t="s">
        <v>23</v>
      </c>
      <c r="C19">
        <v>20</v>
      </c>
      <c r="D19" t="s">
        <v>26</v>
      </c>
      <c r="E19">
        <v>51</v>
      </c>
      <c r="F19">
        <v>84</v>
      </c>
      <c r="G19">
        <v>76</v>
      </c>
      <c r="H19">
        <v>54</v>
      </c>
      <c r="I19" s="1">
        <v>45302</v>
      </c>
      <c r="J19">
        <f t="shared" si="0"/>
        <v>11</v>
      </c>
      <c r="K19">
        <f t="shared" si="1"/>
        <v>1</v>
      </c>
      <c r="L19">
        <f t="shared" si="2"/>
        <v>2024</v>
      </c>
      <c r="M19" t="str">
        <f t="shared" si="3"/>
        <v>C</v>
      </c>
      <c r="N19" t="str">
        <f t="shared" si="4"/>
        <v>A</v>
      </c>
      <c r="O19" t="str">
        <f t="shared" si="5"/>
        <v>A</v>
      </c>
      <c r="S19">
        <f t="shared" si="6"/>
        <v>84</v>
      </c>
    </row>
    <row r="20" spans="1:19" x14ac:dyDescent="0.35">
      <c r="A20" t="s">
        <v>38</v>
      </c>
      <c r="B20" t="s">
        <v>23</v>
      </c>
      <c r="C20">
        <v>20</v>
      </c>
      <c r="D20" t="s">
        <v>26</v>
      </c>
      <c r="E20">
        <v>65</v>
      </c>
      <c r="F20">
        <v>61</v>
      </c>
      <c r="G20">
        <v>85</v>
      </c>
      <c r="H20">
        <v>69</v>
      </c>
      <c r="I20" s="1">
        <v>45525</v>
      </c>
      <c r="J20">
        <f t="shared" si="0"/>
        <v>21</v>
      </c>
      <c r="K20">
        <f t="shared" si="1"/>
        <v>8</v>
      </c>
      <c r="L20">
        <f t="shared" si="2"/>
        <v>2024</v>
      </c>
      <c r="M20" t="str">
        <f t="shared" si="3"/>
        <v>B</v>
      </c>
      <c r="N20" t="str">
        <f t="shared" si="4"/>
        <v>B</v>
      </c>
      <c r="O20" t="str">
        <f t="shared" si="5"/>
        <v>A</v>
      </c>
      <c r="S20">
        <f t="shared" si="6"/>
        <v>61</v>
      </c>
    </row>
    <row r="21" spans="1:19" x14ac:dyDescent="0.35">
      <c r="A21" t="s">
        <v>39</v>
      </c>
      <c r="B21" t="s">
        <v>21</v>
      </c>
      <c r="C21">
        <v>20</v>
      </c>
      <c r="D21" t="s">
        <v>12</v>
      </c>
      <c r="E21">
        <v>55</v>
      </c>
      <c r="F21">
        <v>100</v>
      </c>
      <c r="G21">
        <v>43</v>
      </c>
      <c r="H21">
        <v>60</v>
      </c>
      <c r="I21" s="1">
        <v>45486</v>
      </c>
      <c r="J21">
        <f t="shared" si="0"/>
        <v>13</v>
      </c>
      <c r="K21">
        <f t="shared" si="1"/>
        <v>7</v>
      </c>
      <c r="L21">
        <f t="shared" si="2"/>
        <v>2024</v>
      </c>
      <c r="M21" t="str">
        <f t="shared" si="3"/>
        <v>C</v>
      </c>
      <c r="N21" t="str">
        <f t="shared" si="4"/>
        <v>A</v>
      </c>
      <c r="O21" t="str">
        <f t="shared" si="5"/>
        <v>D</v>
      </c>
      <c r="S21">
        <f t="shared" si="6"/>
        <v>100</v>
      </c>
    </row>
    <row r="22" spans="1:19" x14ac:dyDescent="0.35">
      <c r="A22" t="s">
        <v>40</v>
      </c>
      <c r="B22" t="s">
        <v>41</v>
      </c>
      <c r="C22">
        <v>21</v>
      </c>
      <c r="D22" t="s">
        <v>12</v>
      </c>
      <c r="E22">
        <v>90</v>
      </c>
      <c r="F22">
        <v>39</v>
      </c>
      <c r="G22">
        <v>57</v>
      </c>
      <c r="H22">
        <v>59</v>
      </c>
      <c r="I22" s="1">
        <v>45410</v>
      </c>
      <c r="J22">
        <f t="shared" si="0"/>
        <v>28</v>
      </c>
      <c r="K22">
        <f t="shared" si="1"/>
        <v>4</v>
      </c>
      <c r="L22">
        <f t="shared" si="2"/>
        <v>2024</v>
      </c>
      <c r="M22" t="str">
        <f t="shared" si="3"/>
        <v>A</v>
      </c>
      <c r="N22" t="str">
        <f t="shared" si="4"/>
        <v>F</v>
      </c>
      <c r="O22" t="str">
        <f t="shared" si="5"/>
        <v>C</v>
      </c>
      <c r="S22">
        <f t="shared" si="6"/>
        <v>39</v>
      </c>
    </row>
    <row r="23" spans="1:19" x14ac:dyDescent="0.35">
      <c r="A23" t="s">
        <v>42</v>
      </c>
      <c r="B23" t="s">
        <v>18</v>
      </c>
      <c r="C23">
        <v>19</v>
      </c>
      <c r="D23" t="s">
        <v>26</v>
      </c>
      <c r="E23">
        <v>76</v>
      </c>
      <c r="F23">
        <v>63</v>
      </c>
      <c r="G23">
        <v>31</v>
      </c>
      <c r="H23">
        <v>89</v>
      </c>
      <c r="I23" s="1">
        <v>45311</v>
      </c>
      <c r="J23">
        <f t="shared" si="0"/>
        <v>20</v>
      </c>
      <c r="K23">
        <f t="shared" si="1"/>
        <v>1</v>
      </c>
      <c r="L23">
        <f t="shared" si="2"/>
        <v>2024</v>
      </c>
      <c r="M23" t="str">
        <f t="shared" si="3"/>
        <v>A</v>
      </c>
      <c r="N23" t="str">
        <f t="shared" si="4"/>
        <v>B</v>
      </c>
      <c r="O23" t="str">
        <f t="shared" si="5"/>
        <v>F</v>
      </c>
      <c r="S23">
        <f t="shared" si="6"/>
        <v>63</v>
      </c>
    </row>
    <row r="24" spans="1:19" x14ac:dyDescent="0.35">
      <c r="A24" t="s">
        <v>43</v>
      </c>
      <c r="B24" t="s">
        <v>29</v>
      </c>
      <c r="C24">
        <v>19</v>
      </c>
      <c r="D24" t="s">
        <v>12</v>
      </c>
      <c r="E24">
        <v>61</v>
      </c>
      <c r="F24">
        <v>71</v>
      </c>
      <c r="G24">
        <v>55</v>
      </c>
      <c r="H24">
        <v>87</v>
      </c>
      <c r="I24" s="1">
        <v>45552</v>
      </c>
      <c r="J24">
        <f t="shared" si="0"/>
        <v>17</v>
      </c>
      <c r="K24">
        <f t="shared" si="1"/>
        <v>9</v>
      </c>
      <c r="L24">
        <f t="shared" si="2"/>
        <v>2024</v>
      </c>
      <c r="M24" t="str">
        <f t="shared" si="3"/>
        <v>B</v>
      </c>
      <c r="N24" t="str">
        <f t="shared" si="4"/>
        <v>A</v>
      </c>
      <c r="O24" t="str">
        <f t="shared" si="5"/>
        <v>C</v>
      </c>
      <c r="S24">
        <f t="shared" si="6"/>
        <v>71</v>
      </c>
    </row>
    <row r="25" spans="1:19" x14ac:dyDescent="0.35">
      <c r="A25" t="s">
        <v>44</v>
      </c>
      <c r="B25" t="s">
        <v>23</v>
      </c>
      <c r="C25">
        <v>22</v>
      </c>
      <c r="D25" t="s">
        <v>26</v>
      </c>
      <c r="E25">
        <v>96</v>
      </c>
      <c r="F25">
        <v>72</v>
      </c>
      <c r="G25">
        <v>43</v>
      </c>
      <c r="H25">
        <v>55</v>
      </c>
      <c r="I25" s="1">
        <v>45584</v>
      </c>
      <c r="J25">
        <f t="shared" si="0"/>
        <v>19</v>
      </c>
      <c r="K25">
        <f t="shared" si="1"/>
        <v>10</v>
      </c>
      <c r="L25">
        <f t="shared" si="2"/>
        <v>2024</v>
      </c>
      <c r="M25" t="str">
        <f t="shared" si="3"/>
        <v>A</v>
      </c>
      <c r="N25" t="str">
        <f t="shared" si="4"/>
        <v>A</v>
      </c>
      <c r="O25" t="str">
        <f t="shared" si="5"/>
        <v>D</v>
      </c>
      <c r="S25">
        <f t="shared" si="6"/>
        <v>72</v>
      </c>
    </row>
    <row r="26" spans="1:19" x14ac:dyDescent="0.35">
      <c r="A26" t="s">
        <v>45</v>
      </c>
      <c r="B26" t="s">
        <v>15</v>
      </c>
      <c r="C26">
        <v>20</v>
      </c>
      <c r="D26" t="s">
        <v>12</v>
      </c>
      <c r="E26">
        <v>68</v>
      </c>
      <c r="F26">
        <v>42</v>
      </c>
      <c r="G26">
        <v>88</v>
      </c>
      <c r="H26">
        <v>57</v>
      </c>
      <c r="I26" s="1">
        <v>45547</v>
      </c>
      <c r="J26">
        <f t="shared" si="0"/>
        <v>12</v>
      </c>
      <c r="K26">
        <f t="shared" si="1"/>
        <v>9</v>
      </c>
      <c r="L26">
        <f t="shared" si="2"/>
        <v>2024</v>
      </c>
      <c r="M26" t="str">
        <f t="shared" si="3"/>
        <v>B</v>
      </c>
      <c r="N26" t="str">
        <f t="shared" si="4"/>
        <v>D</v>
      </c>
      <c r="O26" t="str">
        <f t="shared" si="5"/>
        <v>A</v>
      </c>
      <c r="S26">
        <f t="shared" si="6"/>
        <v>42</v>
      </c>
    </row>
    <row r="27" spans="1:19" x14ac:dyDescent="0.35">
      <c r="A27" t="s">
        <v>46</v>
      </c>
      <c r="B27" t="s">
        <v>41</v>
      </c>
      <c r="C27">
        <v>18</v>
      </c>
      <c r="D27" t="s">
        <v>12</v>
      </c>
      <c r="E27">
        <v>53</v>
      </c>
      <c r="F27">
        <v>99</v>
      </c>
      <c r="G27">
        <v>85</v>
      </c>
      <c r="H27">
        <v>72</v>
      </c>
      <c r="I27" s="1">
        <v>45513</v>
      </c>
      <c r="J27">
        <f t="shared" si="0"/>
        <v>9</v>
      </c>
      <c r="K27">
        <f t="shared" si="1"/>
        <v>8</v>
      </c>
      <c r="L27">
        <f t="shared" si="2"/>
        <v>2024</v>
      </c>
      <c r="M27" t="str">
        <f t="shared" si="3"/>
        <v>C</v>
      </c>
      <c r="N27" t="str">
        <f t="shared" si="4"/>
        <v>A</v>
      </c>
      <c r="O27" t="str">
        <f t="shared" si="5"/>
        <v>A</v>
      </c>
      <c r="S27">
        <f t="shared" si="6"/>
        <v>99</v>
      </c>
    </row>
    <row r="28" spans="1:19" x14ac:dyDescent="0.35">
      <c r="A28" t="s">
        <v>47</v>
      </c>
      <c r="B28" t="s">
        <v>41</v>
      </c>
      <c r="C28">
        <v>22</v>
      </c>
      <c r="D28" t="s">
        <v>12</v>
      </c>
      <c r="E28">
        <v>67</v>
      </c>
      <c r="F28">
        <v>51</v>
      </c>
      <c r="G28">
        <v>36</v>
      </c>
      <c r="H28">
        <v>96</v>
      </c>
      <c r="I28" s="1">
        <v>45517</v>
      </c>
      <c r="J28">
        <f t="shared" si="0"/>
        <v>13</v>
      </c>
      <c r="K28">
        <f t="shared" si="1"/>
        <v>8</v>
      </c>
      <c r="L28">
        <f t="shared" si="2"/>
        <v>2024</v>
      </c>
      <c r="M28" t="str">
        <f t="shared" si="3"/>
        <v>B</v>
      </c>
      <c r="N28" t="str">
        <f t="shared" si="4"/>
        <v>C</v>
      </c>
      <c r="O28" t="str">
        <f t="shared" si="5"/>
        <v>F</v>
      </c>
      <c r="S28">
        <f t="shared" si="6"/>
        <v>51</v>
      </c>
    </row>
    <row r="29" spans="1:19" x14ac:dyDescent="0.35">
      <c r="A29" t="s">
        <v>48</v>
      </c>
      <c r="B29" t="s">
        <v>29</v>
      </c>
      <c r="C29">
        <v>20</v>
      </c>
      <c r="D29" t="s">
        <v>12</v>
      </c>
      <c r="E29">
        <v>44</v>
      </c>
      <c r="F29">
        <v>79</v>
      </c>
      <c r="G29">
        <v>32</v>
      </c>
      <c r="H29">
        <v>75</v>
      </c>
      <c r="I29" s="1">
        <v>45344</v>
      </c>
      <c r="J29">
        <f t="shared" si="0"/>
        <v>22</v>
      </c>
      <c r="K29">
        <f t="shared" si="1"/>
        <v>2</v>
      </c>
      <c r="L29">
        <f t="shared" si="2"/>
        <v>2024</v>
      </c>
      <c r="M29" t="str">
        <f t="shared" si="3"/>
        <v>D</v>
      </c>
      <c r="N29" t="str">
        <f t="shared" si="4"/>
        <v>A</v>
      </c>
      <c r="O29" t="str">
        <f t="shared" si="5"/>
        <v>F</v>
      </c>
      <c r="S29">
        <f t="shared" si="6"/>
        <v>79</v>
      </c>
    </row>
    <row r="30" spans="1:19" x14ac:dyDescent="0.35">
      <c r="A30" t="s">
        <v>49</v>
      </c>
      <c r="B30" t="s">
        <v>23</v>
      </c>
      <c r="C30">
        <v>21</v>
      </c>
      <c r="D30" t="s">
        <v>26</v>
      </c>
      <c r="E30">
        <v>86</v>
      </c>
      <c r="F30">
        <v>38</v>
      </c>
      <c r="G30">
        <v>52</v>
      </c>
      <c r="H30">
        <v>95</v>
      </c>
      <c r="I30" s="1">
        <v>45646</v>
      </c>
      <c r="J30">
        <f t="shared" si="0"/>
        <v>20</v>
      </c>
      <c r="K30">
        <f t="shared" si="1"/>
        <v>12</v>
      </c>
      <c r="L30">
        <f t="shared" si="2"/>
        <v>2024</v>
      </c>
      <c r="M30" t="str">
        <f t="shared" si="3"/>
        <v>A</v>
      </c>
      <c r="N30" t="str">
        <f t="shared" si="4"/>
        <v>F</v>
      </c>
      <c r="O30" t="str">
        <f t="shared" si="5"/>
        <v>C</v>
      </c>
      <c r="S30">
        <f t="shared" si="6"/>
        <v>38</v>
      </c>
    </row>
    <row r="31" spans="1:19" x14ac:dyDescent="0.35">
      <c r="A31" t="s">
        <v>50</v>
      </c>
      <c r="B31" t="s">
        <v>15</v>
      </c>
      <c r="C31">
        <v>21</v>
      </c>
      <c r="D31" t="s">
        <v>12</v>
      </c>
      <c r="E31">
        <v>88</v>
      </c>
      <c r="F31">
        <v>70</v>
      </c>
      <c r="G31">
        <v>47</v>
      </c>
      <c r="H31">
        <v>92</v>
      </c>
      <c r="I31" s="1">
        <v>45633</v>
      </c>
      <c r="J31">
        <f t="shared" si="0"/>
        <v>7</v>
      </c>
      <c r="K31">
        <f t="shared" si="1"/>
        <v>12</v>
      </c>
      <c r="L31">
        <f t="shared" si="2"/>
        <v>2024</v>
      </c>
      <c r="M31" t="str">
        <f t="shared" si="3"/>
        <v>A</v>
      </c>
      <c r="N31" t="str">
        <f t="shared" si="4"/>
        <v>A</v>
      </c>
      <c r="O31" t="str">
        <f t="shared" si="5"/>
        <v>D</v>
      </c>
      <c r="S31">
        <f t="shared" si="6"/>
        <v>70</v>
      </c>
    </row>
    <row r="32" spans="1:19" x14ac:dyDescent="0.35">
      <c r="A32" t="s">
        <v>51</v>
      </c>
      <c r="B32" t="s">
        <v>18</v>
      </c>
      <c r="C32">
        <v>21</v>
      </c>
      <c r="D32" t="s">
        <v>26</v>
      </c>
      <c r="E32">
        <v>69</v>
      </c>
      <c r="F32">
        <v>65</v>
      </c>
      <c r="G32">
        <v>67</v>
      </c>
      <c r="H32">
        <v>61</v>
      </c>
      <c r="I32" s="1">
        <v>45655</v>
      </c>
      <c r="J32">
        <f t="shared" si="0"/>
        <v>29</v>
      </c>
      <c r="K32">
        <f t="shared" si="1"/>
        <v>12</v>
      </c>
      <c r="L32">
        <f t="shared" si="2"/>
        <v>2024</v>
      </c>
      <c r="M32" t="str">
        <f t="shared" si="3"/>
        <v>B</v>
      </c>
      <c r="N32" t="str">
        <f t="shared" si="4"/>
        <v>B</v>
      </c>
      <c r="O32" t="str">
        <f t="shared" si="5"/>
        <v>B</v>
      </c>
      <c r="S32">
        <f t="shared" si="6"/>
        <v>65</v>
      </c>
    </row>
    <row r="33" spans="1:19" x14ac:dyDescent="0.35">
      <c r="A33" t="s">
        <v>52</v>
      </c>
      <c r="B33" t="s">
        <v>53</v>
      </c>
      <c r="C33">
        <v>21</v>
      </c>
      <c r="D33" t="s">
        <v>26</v>
      </c>
      <c r="E33">
        <v>85</v>
      </c>
      <c r="F33">
        <v>53</v>
      </c>
      <c r="G33">
        <v>44</v>
      </c>
      <c r="H33">
        <v>75</v>
      </c>
      <c r="I33" s="1">
        <v>45571</v>
      </c>
      <c r="J33">
        <f t="shared" si="0"/>
        <v>6</v>
      </c>
      <c r="K33">
        <f t="shared" si="1"/>
        <v>10</v>
      </c>
      <c r="L33">
        <f t="shared" si="2"/>
        <v>2024</v>
      </c>
      <c r="M33" t="str">
        <f t="shared" si="3"/>
        <v>A</v>
      </c>
      <c r="N33" t="str">
        <f t="shared" si="4"/>
        <v>C</v>
      </c>
      <c r="O33" t="str">
        <f t="shared" si="5"/>
        <v>D</v>
      </c>
      <c r="S33">
        <f t="shared" si="6"/>
        <v>53</v>
      </c>
    </row>
    <row r="34" spans="1:19" x14ac:dyDescent="0.35">
      <c r="A34" t="s">
        <v>54</v>
      </c>
      <c r="B34" t="s">
        <v>15</v>
      </c>
      <c r="C34">
        <v>21</v>
      </c>
      <c r="D34" t="s">
        <v>12</v>
      </c>
      <c r="E34">
        <v>71</v>
      </c>
      <c r="F34">
        <v>95</v>
      </c>
      <c r="G34">
        <v>93</v>
      </c>
      <c r="H34">
        <v>62</v>
      </c>
      <c r="I34" s="1">
        <v>45372</v>
      </c>
      <c r="J34">
        <f t="shared" si="0"/>
        <v>21</v>
      </c>
      <c r="K34">
        <f t="shared" si="1"/>
        <v>3</v>
      </c>
      <c r="L34">
        <f t="shared" si="2"/>
        <v>2024</v>
      </c>
      <c r="M34" t="str">
        <f t="shared" si="3"/>
        <v>A</v>
      </c>
      <c r="N34" t="str">
        <f t="shared" si="4"/>
        <v>A</v>
      </c>
      <c r="O34" t="str">
        <f t="shared" si="5"/>
        <v>A</v>
      </c>
      <c r="S34">
        <f t="shared" si="6"/>
        <v>95</v>
      </c>
    </row>
    <row r="35" spans="1:19" x14ac:dyDescent="0.35">
      <c r="A35" t="s">
        <v>55</v>
      </c>
      <c r="B35" t="s">
        <v>29</v>
      </c>
      <c r="C35">
        <v>20</v>
      </c>
      <c r="D35" t="s">
        <v>12</v>
      </c>
      <c r="E35">
        <v>91</v>
      </c>
      <c r="F35">
        <v>88</v>
      </c>
      <c r="G35">
        <v>57</v>
      </c>
      <c r="H35">
        <v>89</v>
      </c>
      <c r="I35" s="1">
        <v>45493</v>
      </c>
      <c r="J35">
        <f t="shared" si="0"/>
        <v>20</v>
      </c>
      <c r="K35">
        <f t="shared" si="1"/>
        <v>7</v>
      </c>
      <c r="L35">
        <f t="shared" si="2"/>
        <v>2024</v>
      </c>
      <c r="M35" t="str">
        <f t="shared" si="3"/>
        <v>A</v>
      </c>
      <c r="N35" t="str">
        <f t="shared" si="4"/>
        <v>A</v>
      </c>
      <c r="O35" t="str">
        <f t="shared" si="5"/>
        <v>C</v>
      </c>
      <c r="S35">
        <f t="shared" si="6"/>
        <v>88</v>
      </c>
    </row>
    <row r="36" spans="1:19" x14ac:dyDescent="0.35">
      <c r="A36" t="s">
        <v>56</v>
      </c>
      <c r="B36" t="s">
        <v>41</v>
      </c>
      <c r="C36">
        <v>20</v>
      </c>
      <c r="D36" t="s">
        <v>12</v>
      </c>
      <c r="E36">
        <v>44</v>
      </c>
      <c r="F36">
        <v>73</v>
      </c>
      <c r="G36">
        <v>68</v>
      </c>
      <c r="H36">
        <v>67</v>
      </c>
      <c r="I36" s="1">
        <v>45449</v>
      </c>
      <c r="J36">
        <f t="shared" si="0"/>
        <v>6</v>
      </c>
      <c r="K36">
        <f t="shared" si="1"/>
        <v>6</v>
      </c>
      <c r="L36">
        <f t="shared" si="2"/>
        <v>2024</v>
      </c>
      <c r="M36" t="str">
        <f t="shared" si="3"/>
        <v>D</v>
      </c>
      <c r="N36" t="str">
        <f t="shared" si="4"/>
        <v>A</v>
      </c>
      <c r="O36" t="str">
        <f t="shared" si="5"/>
        <v>B</v>
      </c>
      <c r="S36">
        <f t="shared" si="6"/>
        <v>73</v>
      </c>
    </row>
    <row r="37" spans="1:19" x14ac:dyDescent="0.35">
      <c r="A37" t="s">
        <v>57</v>
      </c>
      <c r="B37" t="s">
        <v>18</v>
      </c>
      <c r="C37">
        <v>20</v>
      </c>
      <c r="D37" t="s">
        <v>26</v>
      </c>
      <c r="E37">
        <v>51</v>
      </c>
      <c r="F37">
        <v>53</v>
      </c>
      <c r="G37">
        <v>86</v>
      </c>
      <c r="H37">
        <v>74</v>
      </c>
      <c r="I37" s="1">
        <v>45411</v>
      </c>
      <c r="J37">
        <f t="shared" si="0"/>
        <v>29</v>
      </c>
      <c r="K37">
        <f t="shared" si="1"/>
        <v>4</v>
      </c>
      <c r="L37">
        <f t="shared" si="2"/>
        <v>2024</v>
      </c>
      <c r="M37" t="str">
        <f t="shared" si="3"/>
        <v>C</v>
      </c>
      <c r="N37" t="str">
        <f t="shared" si="4"/>
        <v>C</v>
      </c>
      <c r="O37" t="str">
        <f t="shared" si="5"/>
        <v>A</v>
      </c>
      <c r="S37">
        <f t="shared" si="6"/>
        <v>53</v>
      </c>
    </row>
    <row r="38" spans="1:19" x14ac:dyDescent="0.35">
      <c r="A38" t="s">
        <v>58</v>
      </c>
      <c r="B38" t="s">
        <v>15</v>
      </c>
      <c r="C38">
        <v>19</v>
      </c>
      <c r="D38" t="s">
        <v>12</v>
      </c>
      <c r="E38">
        <v>55</v>
      </c>
      <c r="F38">
        <v>73</v>
      </c>
      <c r="G38">
        <v>46</v>
      </c>
      <c r="H38">
        <v>82</v>
      </c>
      <c r="I38" s="1">
        <v>45350</v>
      </c>
      <c r="J38">
        <f t="shared" si="0"/>
        <v>28</v>
      </c>
      <c r="K38">
        <f t="shared" si="1"/>
        <v>2</v>
      </c>
      <c r="L38">
        <f t="shared" si="2"/>
        <v>2024</v>
      </c>
      <c r="M38" t="str">
        <f t="shared" si="3"/>
        <v>C</v>
      </c>
      <c r="N38" t="str">
        <f t="shared" si="4"/>
        <v>A</v>
      </c>
      <c r="O38" t="str">
        <f t="shared" si="5"/>
        <v>D</v>
      </c>
      <c r="S38">
        <f t="shared" si="6"/>
        <v>73</v>
      </c>
    </row>
    <row r="39" spans="1:19" x14ac:dyDescent="0.35">
      <c r="A39" t="s">
        <v>59</v>
      </c>
      <c r="B39" t="s">
        <v>53</v>
      </c>
      <c r="C39">
        <v>20</v>
      </c>
      <c r="D39" t="s">
        <v>26</v>
      </c>
      <c r="E39">
        <v>65</v>
      </c>
      <c r="F39">
        <v>0</v>
      </c>
      <c r="G39">
        <v>73</v>
      </c>
      <c r="H39">
        <v>96</v>
      </c>
      <c r="I39" s="1">
        <v>45506</v>
      </c>
      <c r="J39">
        <f t="shared" si="0"/>
        <v>2</v>
      </c>
      <c r="K39">
        <f t="shared" si="1"/>
        <v>8</v>
      </c>
      <c r="L39">
        <f t="shared" si="2"/>
        <v>2024</v>
      </c>
      <c r="M39" t="str">
        <f t="shared" si="3"/>
        <v>B</v>
      </c>
      <c r="N39" t="str">
        <f t="shared" si="4"/>
        <v>F</v>
      </c>
      <c r="O39" t="str">
        <f t="shared" si="5"/>
        <v>A</v>
      </c>
      <c r="S39">
        <f t="shared" si="6"/>
        <v>0</v>
      </c>
    </row>
    <row r="40" spans="1:19" x14ac:dyDescent="0.35">
      <c r="A40" t="s">
        <v>60</v>
      </c>
      <c r="B40" t="s">
        <v>53</v>
      </c>
      <c r="C40">
        <v>21</v>
      </c>
      <c r="D40" t="s">
        <v>26</v>
      </c>
      <c r="E40">
        <v>65</v>
      </c>
      <c r="F40">
        <v>79</v>
      </c>
      <c r="G40">
        <v>54</v>
      </c>
      <c r="H40">
        <v>89</v>
      </c>
      <c r="I40" s="1">
        <v>45419</v>
      </c>
      <c r="J40">
        <f t="shared" si="0"/>
        <v>7</v>
      </c>
      <c r="K40">
        <f t="shared" si="1"/>
        <v>5</v>
      </c>
      <c r="L40">
        <f t="shared" si="2"/>
        <v>2024</v>
      </c>
      <c r="M40" t="str">
        <f t="shared" si="3"/>
        <v>B</v>
      </c>
      <c r="N40" t="str">
        <f t="shared" si="4"/>
        <v>A</v>
      </c>
      <c r="O40" t="str">
        <f t="shared" si="5"/>
        <v>C</v>
      </c>
      <c r="S40">
        <f t="shared" si="6"/>
        <v>79</v>
      </c>
    </row>
    <row r="41" spans="1:19" x14ac:dyDescent="0.35">
      <c r="A41" t="s">
        <v>61</v>
      </c>
      <c r="B41" t="s">
        <v>21</v>
      </c>
      <c r="C41">
        <v>18</v>
      </c>
      <c r="D41" t="s">
        <v>12</v>
      </c>
      <c r="E41">
        <v>87</v>
      </c>
      <c r="F41">
        <v>47</v>
      </c>
      <c r="G41">
        <v>46</v>
      </c>
      <c r="H41">
        <v>92</v>
      </c>
      <c r="I41" s="1">
        <v>45515</v>
      </c>
      <c r="J41">
        <f t="shared" si="0"/>
        <v>11</v>
      </c>
      <c r="K41">
        <f t="shared" si="1"/>
        <v>8</v>
      </c>
      <c r="L41">
        <f t="shared" si="2"/>
        <v>2024</v>
      </c>
      <c r="M41" t="str">
        <f t="shared" si="3"/>
        <v>A</v>
      </c>
      <c r="N41" t="str">
        <f t="shared" si="4"/>
        <v>D</v>
      </c>
      <c r="O41" t="str">
        <f t="shared" si="5"/>
        <v>D</v>
      </c>
      <c r="S41">
        <f t="shared" si="6"/>
        <v>47</v>
      </c>
    </row>
    <row r="42" spans="1:19" x14ac:dyDescent="0.35">
      <c r="A42" t="s">
        <v>62</v>
      </c>
      <c r="B42" t="s">
        <v>21</v>
      </c>
      <c r="C42">
        <v>20</v>
      </c>
      <c r="D42" t="s">
        <v>12</v>
      </c>
      <c r="E42">
        <v>60</v>
      </c>
      <c r="F42">
        <v>92</v>
      </c>
      <c r="G42">
        <v>42</v>
      </c>
      <c r="H42">
        <v>61</v>
      </c>
      <c r="I42" s="1">
        <v>45500</v>
      </c>
      <c r="J42">
        <f t="shared" si="0"/>
        <v>27</v>
      </c>
      <c r="K42">
        <f t="shared" si="1"/>
        <v>7</v>
      </c>
      <c r="L42">
        <f t="shared" si="2"/>
        <v>2024</v>
      </c>
      <c r="M42" t="str">
        <f t="shared" si="3"/>
        <v>B</v>
      </c>
      <c r="N42" t="str">
        <f t="shared" si="4"/>
        <v>A</v>
      </c>
      <c r="O42" t="str">
        <f t="shared" si="5"/>
        <v>D</v>
      </c>
      <c r="S42">
        <f t="shared" si="6"/>
        <v>92</v>
      </c>
    </row>
    <row r="43" spans="1:19" x14ac:dyDescent="0.35">
      <c r="A43" t="s">
        <v>63</v>
      </c>
      <c r="B43" t="s">
        <v>10</v>
      </c>
      <c r="C43">
        <v>20</v>
      </c>
      <c r="D43" t="s">
        <v>26</v>
      </c>
      <c r="E43">
        <v>78</v>
      </c>
      <c r="F43">
        <v>54</v>
      </c>
      <c r="G43">
        <v>54</v>
      </c>
      <c r="H43">
        <v>93</v>
      </c>
      <c r="I43" s="1">
        <v>45406</v>
      </c>
      <c r="J43">
        <f t="shared" si="0"/>
        <v>24</v>
      </c>
      <c r="K43">
        <f t="shared" si="1"/>
        <v>4</v>
      </c>
      <c r="L43">
        <f t="shared" si="2"/>
        <v>2024</v>
      </c>
      <c r="M43" t="str">
        <f t="shared" si="3"/>
        <v>A</v>
      </c>
      <c r="N43" t="str">
        <f t="shared" si="4"/>
        <v>C</v>
      </c>
      <c r="O43" t="str">
        <f t="shared" si="5"/>
        <v>C</v>
      </c>
      <c r="S43">
        <f t="shared" si="6"/>
        <v>54</v>
      </c>
    </row>
    <row r="44" spans="1:19" x14ac:dyDescent="0.35">
      <c r="A44" t="s">
        <v>64</v>
      </c>
      <c r="B44" t="s">
        <v>29</v>
      </c>
      <c r="C44">
        <v>18</v>
      </c>
      <c r="D44" t="s">
        <v>12</v>
      </c>
      <c r="E44">
        <v>75</v>
      </c>
      <c r="F44">
        <v>95</v>
      </c>
      <c r="G44">
        <v>97</v>
      </c>
      <c r="H44">
        <v>85</v>
      </c>
      <c r="I44" s="1">
        <v>45500</v>
      </c>
      <c r="J44">
        <f t="shared" si="0"/>
        <v>27</v>
      </c>
      <c r="K44">
        <f t="shared" si="1"/>
        <v>7</v>
      </c>
      <c r="L44">
        <f t="shared" si="2"/>
        <v>2024</v>
      </c>
      <c r="M44" t="str">
        <f t="shared" si="3"/>
        <v>A</v>
      </c>
      <c r="N44" t="str">
        <f t="shared" si="4"/>
        <v>A</v>
      </c>
      <c r="O44" t="str">
        <f t="shared" si="5"/>
        <v>A</v>
      </c>
      <c r="S44">
        <f t="shared" si="6"/>
        <v>95</v>
      </c>
    </row>
    <row r="45" spans="1:19" x14ac:dyDescent="0.35">
      <c r="A45" t="s">
        <v>65</v>
      </c>
      <c r="B45" t="s">
        <v>23</v>
      </c>
      <c r="C45">
        <v>18</v>
      </c>
      <c r="D45" t="s">
        <v>26</v>
      </c>
      <c r="E45">
        <v>72</v>
      </c>
      <c r="F45">
        <v>73</v>
      </c>
      <c r="G45">
        <v>39</v>
      </c>
      <c r="H45">
        <v>97</v>
      </c>
      <c r="I45" s="1">
        <v>45305</v>
      </c>
      <c r="J45">
        <f t="shared" si="0"/>
        <v>14</v>
      </c>
      <c r="K45">
        <f t="shared" si="1"/>
        <v>1</v>
      </c>
      <c r="L45">
        <f t="shared" si="2"/>
        <v>2024</v>
      </c>
      <c r="M45" t="str">
        <f t="shared" si="3"/>
        <v>A</v>
      </c>
      <c r="N45" t="str">
        <f t="shared" si="4"/>
        <v>A</v>
      </c>
      <c r="O45" t="str">
        <f t="shared" si="5"/>
        <v>F</v>
      </c>
      <c r="S45">
        <f t="shared" si="6"/>
        <v>73</v>
      </c>
    </row>
    <row r="46" spans="1:19" x14ac:dyDescent="0.35">
      <c r="A46" t="s">
        <v>66</v>
      </c>
      <c r="B46" t="s">
        <v>15</v>
      </c>
      <c r="C46">
        <v>18</v>
      </c>
      <c r="D46" t="s">
        <v>12</v>
      </c>
      <c r="E46">
        <v>71</v>
      </c>
      <c r="F46">
        <v>35</v>
      </c>
      <c r="G46">
        <v>96</v>
      </c>
      <c r="H46">
        <v>53</v>
      </c>
      <c r="I46" s="1">
        <v>45300</v>
      </c>
      <c r="J46">
        <f t="shared" si="0"/>
        <v>9</v>
      </c>
      <c r="K46">
        <f t="shared" si="1"/>
        <v>1</v>
      </c>
      <c r="L46">
        <f t="shared" si="2"/>
        <v>2024</v>
      </c>
      <c r="M46" t="str">
        <f t="shared" si="3"/>
        <v>A</v>
      </c>
      <c r="N46" t="str">
        <f t="shared" si="4"/>
        <v>F</v>
      </c>
      <c r="O46" t="str">
        <f t="shared" si="5"/>
        <v>A</v>
      </c>
      <c r="S46">
        <f t="shared" si="6"/>
        <v>35</v>
      </c>
    </row>
    <row r="47" spans="1:19" x14ac:dyDescent="0.35">
      <c r="A47" t="s">
        <v>67</v>
      </c>
      <c r="B47" t="s">
        <v>15</v>
      </c>
      <c r="C47">
        <v>20</v>
      </c>
      <c r="D47" t="s">
        <v>12</v>
      </c>
      <c r="E47">
        <v>69</v>
      </c>
      <c r="F47">
        <v>37</v>
      </c>
      <c r="G47">
        <v>47</v>
      </c>
      <c r="H47">
        <v>54</v>
      </c>
      <c r="I47" s="1">
        <v>45331</v>
      </c>
      <c r="J47">
        <f t="shared" si="0"/>
        <v>9</v>
      </c>
      <c r="K47">
        <f t="shared" si="1"/>
        <v>2</v>
      </c>
      <c r="L47">
        <f t="shared" si="2"/>
        <v>2024</v>
      </c>
      <c r="M47" t="str">
        <f t="shared" si="3"/>
        <v>B</v>
      </c>
      <c r="N47" t="str">
        <f t="shared" si="4"/>
        <v>F</v>
      </c>
      <c r="O47" t="str">
        <f t="shared" si="5"/>
        <v>D</v>
      </c>
      <c r="S47">
        <f t="shared" si="6"/>
        <v>37</v>
      </c>
    </row>
    <row r="48" spans="1:19" x14ac:dyDescent="0.35">
      <c r="A48" t="s">
        <v>68</v>
      </c>
      <c r="B48" t="s">
        <v>23</v>
      </c>
      <c r="C48">
        <v>20</v>
      </c>
      <c r="D48" t="s">
        <v>26</v>
      </c>
      <c r="E48">
        <v>76</v>
      </c>
      <c r="F48">
        <v>96</v>
      </c>
      <c r="G48">
        <v>63</v>
      </c>
      <c r="H48">
        <v>86</v>
      </c>
      <c r="I48" s="1">
        <v>45528</v>
      </c>
      <c r="J48">
        <f t="shared" si="0"/>
        <v>24</v>
      </c>
      <c r="K48">
        <f t="shared" si="1"/>
        <v>8</v>
      </c>
      <c r="L48">
        <f t="shared" si="2"/>
        <v>2024</v>
      </c>
      <c r="M48" t="str">
        <f t="shared" si="3"/>
        <v>A</v>
      </c>
      <c r="N48" t="str">
        <f t="shared" si="4"/>
        <v>A</v>
      </c>
      <c r="O48" t="str">
        <f t="shared" si="5"/>
        <v>B</v>
      </c>
      <c r="S48">
        <f t="shared" si="6"/>
        <v>96</v>
      </c>
    </row>
    <row r="49" spans="1:19" x14ac:dyDescent="0.35">
      <c r="A49" t="s">
        <v>69</v>
      </c>
      <c r="B49" t="s">
        <v>10</v>
      </c>
      <c r="C49">
        <v>18</v>
      </c>
      <c r="D49" t="s">
        <v>26</v>
      </c>
      <c r="E49">
        <v>62</v>
      </c>
      <c r="F49">
        <v>97</v>
      </c>
      <c r="G49">
        <v>37</v>
      </c>
      <c r="H49">
        <v>57</v>
      </c>
      <c r="I49" s="1">
        <v>45572</v>
      </c>
      <c r="J49">
        <f t="shared" si="0"/>
        <v>7</v>
      </c>
      <c r="K49">
        <f t="shared" si="1"/>
        <v>10</v>
      </c>
      <c r="L49">
        <f t="shared" si="2"/>
        <v>2024</v>
      </c>
      <c r="M49" t="str">
        <f t="shared" si="3"/>
        <v>B</v>
      </c>
      <c r="N49" t="str">
        <f t="shared" si="4"/>
        <v>A</v>
      </c>
      <c r="O49" t="str">
        <f t="shared" si="5"/>
        <v>F</v>
      </c>
      <c r="S49">
        <f t="shared" si="6"/>
        <v>97</v>
      </c>
    </row>
    <row r="50" spans="1:19" x14ac:dyDescent="0.35">
      <c r="A50" t="s">
        <v>70</v>
      </c>
      <c r="B50" t="s">
        <v>41</v>
      </c>
      <c r="C50">
        <v>21</v>
      </c>
      <c r="D50" t="s">
        <v>12</v>
      </c>
      <c r="E50">
        <v>97</v>
      </c>
      <c r="F50">
        <v>59</v>
      </c>
      <c r="G50">
        <v>69</v>
      </c>
      <c r="H50">
        <v>91</v>
      </c>
      <c r="I50" s="1">
        <v>45650</v>
      </c>
      <c r="J50">
        <f t="shared" si="0"/>
        <v>24</v>
      </c>
      <c r="K50">
        <f t="shared" si="1"/>
        <v>12</v>
      </c>
      <c r="L50">
        <f t="shared" si="2"/>
        <v>2024</v>
      </c>
      <c r="M50" t="str">
        <f t="shared" si="3"/>
        <v>A</v>
      </c>
      <c r="N50" t="str">
        <f t="shared" si="4"/>
        <v>C</v>
      </c>
      <c r="O50" t="str">
        <f t="shared" si="5"/>
        <v>B</v>
      </c>
      <c r="S50">
        <f t="shared" si="6"/>
        <v>59</v>
      </c>
    </row>
    <row r="51" spans="1:19" x14ac:dyDescent="0.35">
      <c r="A51" t="s">
        <v>71</v>
      </c>
      <c r="B51" t="s">
        <v>41</v>
      </c>
      <c r="C51">
        <v>22</v>
      </c>
      <c r="D51" t="s">
        <v>12</v>
      </c>
      <c r="E51">
        <v>49</v>
      </c>
      <c r="F51">
        <v>90</v>
      </c>
      <c r="G51">
        <v>71</v>
      </c>
      <c r="H51">
        <v>98</v>
      </c>
      <c r="I51" s="1">
        <v>45492</v>
      </c>
      <c r="J51">
        <f t="shared" si="0"/>
        <v>19</v>
      </c>
      <c r="K51">
        <f t="shared" si="1"/>
        <v>7</v>
      </c>
      <c r="L51">
        <f t="shared" si="2"/>
        <v>2024</v>
      </c>
      <c r="M51" t="str">
        <f t="shared" si="3"/>
        <v>D</v>
      </c>
      <c r="N51" t="str">
        <f t="shared" si="4"/>
        <v>A</v>
      </c>
      <c r="O51" t="str">
        <f t="shared" si="5"/>
        <v>A</v>
      </c>
      <c r="S51">
        <f t="shared" si="6"/>
        <v>90</v>
      </c>
    </row>
    <row r="52" spans="1:19" x14ac:dyDescent="0.35">
      <c r="A52" t="s">
        <v>72</v>
      </c>
      <c r="B52" t="s">
        <v>10</v>
      </c>
      <c r="C52">
        <v>18</v>
      </c>
      <c r="D52" t="s">
        <v>26</v>
      </c>
      <c r="E52">
        <v>93</v>
      </c>
      <c r="F52">
        <v>67</v>
      </c>
      <c r="G52">
        <v>70</v>
      </c>
      <c r="H52">
        <v>77</v>
      </c>
      <c r="I52" s="1">
        <v>45537</v>
      </c>
      <c r="J52">
        <f t="shared" si="0"/>
        <v>2</v>
      </c>
      <c r="K52">
        <f t="shared" si="1"/>
        <v>9</v>
      </c>
      <c r="L52">
        <f t="shared" si="2"/>
        <v>2024</v>
      </c>
      <c r="M52" t="str">
        <f t="shared" si="3"/>
        <v>A</v>
      </c>
      <c r="N52" t="str">
        <f t="shared" si="4"/>
        <v>B</v>
      </c>
      <c r="O52" t="str">
        <f t="shared" si="5"/>
        <v>A</v>
      </c>
      <c r="S52">
        <f t="shared" si="6"/>
        <v>67</v>
      </c>
    </row>
    <row r="53" spans="1:19" x14ac:dyDescent="0.35">
      <c r="A53" t="s">
        <v>73</v>
      </c>
      <c r="B53" t="s">
        <v>41</v>
      </c>
      <c r="C53">
        <v>20</v>
      </c>
      <c r="D53" t="s">
        <v>12</v>
      </c>
      <c r="E53">
        <v>44</v>
      </c>
      <c r="F53">
        <v>72</v>
      </c>
      <c r="G53">
        <v>35</v>
      </c>
      <c r="H53">
        <v>80</v>
      </c>
      <c r="I53" s="1">
        <v>45569</v>
      </c>
      <c r="J53">
        <f t="shared" si="0"/>
        <v>4</v>
      </c>
      <c r="K53">
        <f t="shared" si="1"/>
        <v>10</v>
      </c>
      <c r="L53">
        <f t="shared" si="2"/>
        <v>2024</v>
      </c>
      <c r="M53" t="str">
        <f t="shared" si="3"/>
        <v>D</v>
      </c>
      <c r="N53" t="str">
        <f t="shared" si="4"/>
        <v>A</v>
      </c>
      <c r="O53" t="str">
        <f t="shared" si="5"/>
        <v>F</v>
      </c>
      <c r="S53">
        <f t="shared" si="6"/>
        <v>72</v>
      </c>
    </row>
    <row r="54" spans="1:19" x14ac:dyDescent="0.35">
      <c r="A54" t="s">
        <v>74</v>
      </c>
      <c r="B54" t="s">
        <v>21</v>
      </c>
      <c r="C54">
        <v>20</v>
      </c>
      <c r="D54" t="s">
        <v>12</v>
      </c>
      <c r="E54">
        <v>75</v>
      </c>
      <c r="F54">
        <v>40</v>
      </c>
      <c r="G54">
        <v>81</v>
      </c>
      <c r="H54">
        <v>58</v>
      </c>
      <c r="I54" s="1">
        <v>45526</v>
      </c>
      <c r="J54">
        <f t="shared" si="0"/>
        <v>22</v>
      </c>
      <c r="K54">
        <f t="shared" si="1"/>
        <v>8</v>
      </c>
      <c r="L54">
        <f t="shared" si="2"/>
        <v>2024</v>
      </c>
      <c r="M54" t="str">
        <f t="shared" si="3"/>
        <v>A</v>
      </c>
      <c r="N54" t="str">
        <f t="shared" si="4"/>
        <v>D</v>
      </c>
      <c r="O54" t="str">
        <f t="shared" si="5"/>
        <v>A</v>
      </c>
      <c r="S54">
        <f t="shared" si="6"/>
        <v>40</v>
      </c>
    </row>
    <row r="55" spans="1:19" x14ac:dyDescent="0.35">
      <c r="A55" t="s">
        <v>75</v>
      </c>
      <c r="B55" t="s">
        <v>15</v>
      </c>
      <c r="C55">
        <v>20</v>
      </c>
      <c r="D55" t="s">
        <v>12</v>
      </c>
      <c r="E55">
        <v>73</v>
      </c>
      <c r="F55">
        <v>92</v>
      </c>
      <c r="G55">
        <v>55</v>
      </c>
      <c r="H55">
        <v>100</v>
      </c>
      <c r="I55" s="1">
        <v>45295</v>
      </c>
      <c r="J55">
        <f t="shared" si="0"/>
        <v>4</v>
      </c>
      <c r="K55">
        <f t="shared" si="1"/>
        <v>1</v>
      </c>
      <c r="L55">
        <f t="shared" si="2"/>
        <v>2024</v>
      </c>
      <c r="M55" t="str">
        <f t="shared" si="3"/>
        <v>A</v>
      </c>
      <c r="N55" t="str">
        <f t="shared" si="4"/>
        <v>A</v>
      </c>
      <c r="O55" t="str">
        <f t="shared" si="5"/>
        <v>C</v>
      </c>
      <c r="S55">
        <f t="shared" si="6"/>
        <v>92</v>
      </c>
    </row>
    <row r="56" spans="1:19" x14ac:dyDescent="0.35">
      <c r="A56" t="s">
        <v>76</v>
      </c>
      <c r="B56" t="s">
        <v>10</v>
      </c>
      <c r="C56">
        <v>20</v>
      </c>
      <c r="D56" t="s">
        <v>26</v>
      </c>
      <c r="E56">
        <v>91</v>
      </c>
      <c r="F56">
        <v>78</v>
      </c>
      <c r="G56">
        <v>93</v>
      </c>
      <c r="H56">
        <v>78</v>
      </c>
      <c r="I56" s="1">
        <v>45445</v>
      </c>
      <c r="J56">
        <f t="shared" si="0"/>
        <v>2</v>
      </c>
      <c r="K56">
        <f t="shared" si="1"/>
        <v>6</v>
      </c>
      <c r="L56">
        <f t="shared" si="2"/>
        <v>2024</v>
      </c>
      <c r="M56" t="str">
        <f t="shared" si="3"/>
        <v>A</v>
      </c>
      <c r="N56" t="str">
        <f t="shared" si="4"/>
        <v>A</v>
      </c>
      <c r="O56" t="str">
        <f t="shared" si="5"/>
        <v>A</v>
      </c>
      <c r="S56">
        <f t="shared" si="6"/>
        <v>78</v>
      </c>
    </row>
    <row r="57" spans="1:19" x14ac:dyDescent="0.35">
      <c r="A57" t="s">
        <v>77</v>
      </c>
      <c r="B57" t="s">
        <v>15</v>
      </c>
      <c r="C57">
        <v>18</v>
      </c>
      <c r="D57" t="s">
        <v>12</v>
      </c>
      <c r="E57">
        <v>70</v>
      </c>
      <c r="F57">
        <v>79</v>
      </c>
      <c r="G57">
        <v>88</v>
      </c>
      <c r="H57">
        <v>63</v>
      </c>
      <c r="I57" s="1">
        <v>45320</v>
      </c>
      <c r="J57">
        <f t="shared" si="0"/>
        <v>29</v>
      </c>
      <c r="K57">
        <f t="shared" si="1"/>
        <v>1</v>
      </c>
      <c r="L57">
        <f t="shared" si="2"/>
        <v>2024</v>
      </c>
      <c r="M57" t="str">
        <f t="shared" si="3"/>
        <v>A</v>
      </c>
      <c r="N57" t="str">
        <f t="shared" si="4"/>
        <v>A</v>
      </c>
      <c r="O57" t="str">
        <f t="shared" si="5"/>
        <v>A</v>
      </c>
      <c r="S57">
        <f t="shared" si="6"/>
        <v>79</v>
      </c>
    </row>
    <row r="58" spans="1:19" x14ac:dyDescent="0.35">
      <c r="A58" t="s">
        <v>78</v>
      </c>
      <c r="B58" t="s">
        <v>23</v>
      </c>
      <c r="C58">
        <v>20</v>
      </c>
      <c r="D58" t="s">
        <v>26</v>
      </c>
      <c r="E58">
        <v>49</v>
      </c>
      <c r="F58">
        <v>66</v>
      </c>
      <c r="G58">
        <v>85</v>
      </c>
      <c r="H58">
        <v>89</v>
      </c>
      <c r="I58" s="1">
        <v>45400</v>
      </c>
      <c r="J58">
        <f t="shared" si="0"/>
        <v>18</v>
      </c>
      <c r="K58">
        <f t="shared" si="1"/>
        <v>4</v>
      </c>
      <c r="L58">
        <f t="shared" si="2"/>
        <v>2024</v>
      </c>
      <c r="M58" t="str">
        <f t="shared" si="3"/>
        <v>D</v>
      </c>
      <c r="N58" t="str">
        <f t="shared" si="4"/>
        <v>B</v>
      </c>
      <c r="O58" t="str">
        <f t="shared" si="5"/>
        <v>A</v>
      </c>
      <c r="S58">
        <f t="shared" si="6"/>
        <v>66</v>
      </c>
    </row>
    <row r="59" spans="1:19" x14ac:dyDescent="0.35">
      <c r="A59" t="s">
        <v>79</v>
      </c>
      <c r="B59" t="s">
        <v>53</v>
      </c>
      <c r="C59">
        <v>22</v>
      </c>
      <c r="D59" t="s">
        <v>26</v>
      </c>
      <c r="E59">
        <v>97</v>
      </c>
      <c r="F59">
        <v>79</v>
      </c>
      <c r="G59">
        <v>88</v>
      </c>
      <c r="H59">
        <v>90</v>
      </c>
      <c r="I59" s="1">
        <v>45389</v>
      </c>
      <c r="J59">
        <f t="shared" si="0"/>
        <v>7</v>
      </c>
      <c r="K59">
        <f t="shared" si="1"/>
        <v>4</v>
      </c>
      <c r="L59">
        <f t="shared" si="2"/>
        <v>2024</v>
      </c>
      <c r="M59" t="str">
        <f t="shared" si="3"/>
        <v>A</v>
      </c>
      <c r="N59" t="str">
        <f t="shared" si="4"/>
        <v>A</v>
      </c>
      <c r="O59" t="str">
        <f t="shared" si="5"/>
        <v>A</v>
      </c>
      <c r="S59">
        <f t="shared" si="6"/>
        <v>79</v>
      </c>
    </row>
    <row r="60" spans="1:19" x14ac:dyDescent="0.35">
      <c r="A60" t="s">
        <v>80</v>
      </c>
      <c r="B60" t="s">
        <v>21</v>
      </c>
      <c r="C60">
        <v>18</v>
      </c>
      <c r="D60" t="s">
        <v>12</v>
      </c>
      <c r="E60">
        <v>58</v>
      </c>
      <c r="F60">
        <v>95</v>
      </c>
      <c r="G60">
        <v>99</v>
      </c>
      <c r="H60">
        <v>71</v>
      </c>
      <c r="I60" s="1">
        <v>45506</v>
      </c>
      <c r="J60">
        <f t="shared" si="0"/>
        <v>2</v>
      </c>
      <c r="K60">
        <f t="shared" si="1"/>
        <v>8</v>
      </c>
      <c r="L60">
        <f t="shared" si="2"/>
        <v>2024</v>
      </c>
      <c r="M60" t="str">
        <f t="shared" si="3"/>
        <v>C</v>
      </c>
      <c r="N60" t="str">
        <f t="shared" si="4"/>
        <v>A</v>
      </c>
      <c r="O60" t="str">
        <f t="shared" si="5"/>
        <v>A</v>
      </c>
      <c r="S60">
        <f t="shared" si="6"/>
        <v>95</v>
      </c>
    </row>
    <row r="61" spans="1:19" x14ac:dyDescent="0.35">
      <c r="A61" t="s">
        <v>81</v>
      </c>
      <c r="B61" t="s">
        <v>18</v>
      </c>
      <c r="C61">
        <v>20</v>
      </c>
      <c r="D61" t="s">
        <v>26</v>
      </c>
      <c r="E61">
        <v>97</v>
      </c>
      <c r="F61">
        <v>81</v>
      </c>
      <c r="G61">
        <v>62</v>
      </c>
      <c r="H61">
        <v>60</v>
      </c>
      <c r="I61" s="1">
        <v>45584</v>
      </c>
      <c r="J61">
        <f t="shared" si="0"/>
        <v>19</v>
      </c>
      <c r="K61">
        <f t="shared" si="1"/>
        <v>10</v>
      </c>
      <c r="L61">
        <f t="shared" si="2"/>
        <v>2024</v>
      </c>
      <c r="M61" t="str">
        <f t="shared" si="3"/>
        <v>A</v>
      </c>
      <c r="N61" t="str">
        <f t="shared" si="4"/>
        <v>A</v>
      </c>
      <c r="O61" t="str">
        <f t="shared" si="5"/>
        <v>B</v>
      </c>
      <c r="S61">
        <f t="shared" si="6"/>
        <v>81</v>
      </c>
    </row>
    <row r="62" spans="1:19" x14ac:dyDescent="0.35">
      <c r="A62" t="s">
        <v>82</v>
      </c>
      <c r="B62" t="s">
        <v>21</v>
      </c>
      <c r="C62">
        <v>19</v>
      </c>
      <c r="D62" t="s">
        <v>12</v>
      </c>
      <c r="E62">
        <v>71</v>
      </c>
      <c r="F62">
        <v>55</v>
      </c>
      <c r="G62">
        <v>82</v>
      </c>
      <c r="H62">
        <v>72</v>
      </c>
      <c r="I62" s="1">
        <v>45366</v>
      </c>
      <c r="J62">
        <f t="shared" si="0"/>
        <v>15</v>
      </c>
      <c r="K62">
        <f t="shared" si="1"/>
        <v>3</v>
      </c>
      <c r="L62">
        <f t="shared" si="2"/>
        <v>2024</v>
      </c>
      <c r="M62" t="str">
        <f t="shared" si="3"/>
        <v>A</v>
      </c>
      <c r="N62" t="str">
        <f t="shared" si="4"/>
        <v>C</v>
      </c>
      <c r="O62" t="str">
        <f t="shared" si="5"/>
        <v>A</v>
      </c>
      <c r="S62">
        <f t="shared" si="6"/>
        <v>55</v>
      </c>
    </row>
    <row r="63" spans="1:19" x14ac:dyDescent="0.35">
      <c r="A63" t="s">
        <v>83</v>
      </c>
      <c r="B63" t="s">
        <v>10</v>
      </c>
      <c r="C63">
        <v>21</v>
      </c>
      <c r="D63" t="s">
        <v>26</v>
      </c>
      <c r="E63">
        <v>40</v>
      </c>
      <c r="F63">
        <v>70</v>
      </c>
      <c r="G63">
        <v>51</v>
      </c>
      <c r="H63">
        <v>50</v>
      </c>
      <c r="I63" s="1">
        <v>45617</v>
      </c>
      <c r="J63">
        <f t="shared" si="0"/>
        <v>21</v>
      </c>
      <c r="K63">
        <f t="shared" si="1"/>
        <v>11</v>
      </c>
      <c r="L63">
        <f t="shared" si="2"/>
        <v>2024</v>
      </c>
      <c r="M63" t="str">
        <f t="shared" si="3"/>
        <v>D</v>
      </c>
      <c r="N63" t="str">
        <f t="shared" si="4"/>
        <v>A</v>
      </c>
      <c r="O63" t="str">
        <f t="shared" si="5"/>
        <v>C</v>
      </c>
      <c r="S63">
        <f t="shared" si="6"/>
        <v>70</v>
      </c>
    </row>
    <row r="64" spans="1:19" x14ac:dyDescent="0.35">
      <c r="A64" t="s">
        <v>84</v>
      </c>
      <c r="B64" t="s">
        <v>18</v>
      </c>
      <c r="C64">
        <v>20</v>
      </c>
      <c r="D64" t="s">
        <v>26</v>
      </c>
      <c r="E64">
        <v>95</v>
      </c>
      <c r="F64">
        <v>53</v>
      </c>
      <c r="G64">
        <v>50</v>
      </c>
      <c r="H64">
        <v>95</v>
      </c>
      <c r="I64" s="1">
        <v>45437</v>
      </c>
      <c r="J64">
        <f t="shared" si="0"/>
        <v>25</v>
      </c>
      <c r="K64">
        <f t="shared" si="1"/>
        <v>5</v>
      </c>
      <c r="L64">
        <f t="shared" si="2"/>
        <v>2024</v>
      </c>
      <c r="M64" t="str">
        <f t="shared" si="3"/>
        <v>A</v>
      </c>
      <c r="N64" t="str">
        <f t="shared" si="4"/>
        <v>C</v>
      </c>
      <c r="O64" t="str">
        <f t="shared" si="5"/>
        <v>C</v>
      </c>
      <c r="S64">
        <f t="shared" si="6"/>
        <v>53</v>
      </c>
    </row>
    <row r="65" spans="1:19" x14ac:dyDescent="0.35">
      <c r="A65" t="s">
        <v>85</v>
      </c>
      <c r="B65" t="s">
        <v>53</v>
      </c>
      <c r="C65">
        <v>20</v>
      </c>
      <c r="D65" t="s">
        <v>26</v>
      </c>
      <c r="E65">
        <v>44</v>
      </c>
      <c r="F65">
        <v>54</v>
      </c>
      <c r="G65">
        <v>99</v>
      </c>
      <c r="H65">
        <v>86</v>
      </c>
      <c r="I65" s="1">
        <v>45419</v>
      </c>
      <c r="J65">
        <f t="shared" si="0"/>
        <v>7</v>
      </c>
      <c r="K65">
        <f t="shared" si="1"/>
        <v>5</v>
      </c>
      <c r="L65">
        <f t="shared" si="2"/>
        <v>2024</v>
      </c>
      <c r="M65" t="str">
        <f t="shared" si="3"/>
        <v>D</v>
      </c>
      <c r="N65" t="str">
        <f t="shared" si="4"/>
        <v>C</v>
      </c>
      <c r="O65" t="str">
        <f t="shared" si="5"/>
        <v>A</v>
      </c>
      <c r="S65">
        <f t="shared" si="6"/>
        <v>54</v>
      </c>
    </row>
    <row r="66" spans="1:19" x14ac:dyDescent="0.35">
      <c r="A66" t="s">
        <v>86</v>
      </c>
      <c r="B66" t="s">
        <v>10</v>
      </c>
      <c r="C66">
        <v>20</v>
      </c>
      <c r="D66" t="s">
        <v>26</v>
      </c>
      <c r="E66">
        <v>84</v>
      </c>
      <c r="F66">
        <v>91</v>
      </c>
      <c r="G66">
        <v>99</v>
      </c>
      <c r="H66">
        <v>70</v>
      </c>
      <c r="I66" s="1">
        <v>45632</v>
      </c>
      <c r="J66">
        <f t="shared" si="0"/>
        <v>6</v>
      </c>
      <c r="K66">
        <f t="shared" si="1"/>
        <v>12</v>
      </c>
      <c r="L66">
        <f t="shared" si="2"/>
        <v>2024</v>
      </c>
      <c r="M66" t="str">
        <f t="shared" si="3"/>
        <v>A</v>
      </c>
      <c r="N66" t="str">
        <f t="shared" si="4"/>
        <v>A</v>
      </c>
      <c r="O66" t="str">
        <f t="shared" si="5"/>
        <v>A</v>
      </c>
      <c r="S66">
        <f t="shared" si="6"/>
        <v>91</v>
      </c>
    </row>
    <row r="67" spans="1:19" x14ac:dyDescent="0.35">
      <c r="A67" t="s">
        <v>87</v>
      </c>
      <c r="B67" t="s">
        <v>29</v>
      </c>
      <c r="C67">
        <v>18</v>
      </c>
      <c r="D67" t="s">
        <v>12</v>
      </c>
      <c r="E67">
        <v>43</v>
      </c>
      <c r="F67">
        <v>52</v>
      </c>
      <c r="G67">
        <v>33</v>
      </c>
      <c r="H67">
        <v>75</v>
      </c>
      <c r="I67" s="1">
        <v>45333</v>
      </c>
      <c r="J67">
        <f t="shared" ref="J67:J130" si="7">DAY(I:I)</f>
        <v>11</v>
      </c>
      <c r="K67">
        <f t="shared" ref="K67:K130" si="8">MONTH(I:I)</f>
        <v>2</v>
      </c>
      <c r="L67">
        <f t="shared" ref="L67:L130" si="9">YEAR(I:I)</f>
        <v>2024</v>
      </c>
      <c r="M67" t="str">
        <f t="shared" ref="M67:M130" si="10">IF(AND(E67&gt;=70,E67&lt;=100),"A",IF(AND(E67&gt;=60,E67&lt;=69),"B",IF(AND(E67&gt;=50,E67&lt;=59),"C",IF(AND(E67&gt;=40,E67&lt;=49),"D","F"))))</f>
        <v>D</v>
      </c>
      <c r="N67" t="str">
        <f t="shared" ref="N67:N130" si="11">IF(AND(F67&gt;=70,F67&lt;=100),"A",IF(AND(F67&gt;=60,F67&lt;=69),"B",IF(AND(F67&gt;=50,F67&lt;=59),"C",IF(AND(F67&gt;=40,F67&lt;=49),"D","F"))))</f>
        <v>C</v>
      </c>
      <c r="O67" t="str">
        <f t="shared" ref="O67:O130" si="12">IF(AND(G67&gt;=70,G67&lt;=100),"A",IF(AND(G67&gt;=60,G67&lt;=69),"B",IF(AND(G67&gt;=50,G67&lt;=59),"C",IF(AND(G67&gt;=40,G67&lt;=49),"D","F"))))</f>
        <v>F</v>
      </c>
      <c r="S67">
        <f t="shared" ref="S67:S130" si="13">IF(F67&lt;0,0,F67)</f>
        <v>52</v>
      </c>
    </row>
    <row r="68" spans="1:19" x14ac:dyDescent="0.35">
      <c r="A68" t="s">
        <v>88</v>
      </c>
      <c r="B68" t="s">
        <v>15</v>
      </c>
      <c r="C68">
        <v>21</v>
      </c>
      <c r="D68" t="s">
        <v>12</v>
      </c>
      <c r="E68">
        <v>55</v>
      </c>
      <c r="F68">
        <v>81</v>
      </c>
      <c r="G68">
        <v>91</v>
      </c>
      <c r="H68">
        <v>95</v>
      </c>
      <c r="I68" s="1">
        <v>45647</v>
      </c>
      <c r="J68">
        <f t="shared" si="7"/>
        <v>21</v>
      </c>
      <c r="K68">
        <f t="shared" si="8"/>
        <v>12</v>
      </c>
      <c r="L68">
        <f t="shared" si="9"/>
        <v>2024</v>
      </c>
      <c r="M68" t="str">
        <f t="shared" si="10"/>
        <v>C</v>
      </c>
      <c r="N68" t="str">
        <f t="shared" si="11"/>
        <v>A</v>
      </c>
      <c r="O68" t="str">
        <f t="shared" si="12"/>
        <v>A</v>
      </c>
      <c r="S68">
        <f t="shared" si="13"/>
        <v>81</v>
      </c>
    </row>
    <row r="69" spans="1:19" x14ac:dyDescent="0.35">
      <c r="A69" t="s">
        <v>89</v>
      </c>
      <c r="B69" t="s">
        <v>53</v>
      </c>
      <c r="C69">
        <v>18</v>
      </c>
      <c r="D69" t="s">
        <v>26</v>
      </c>
      <c r="E69">
        <v>63</v>
      </c>
      <c r="F69">
        <v>83</v>
      </c>
      <c r="G69">
        <v>91</v>
      </c>
      <c r="H69">
        <v>85</v>
      </c>
      <c r="I69" s="1">
        <v>45332</v>
      </c>
      <c r="J69">
        <f t="shared" si="7"/>
        <v>10</v>
      </c>
      <c r="K69">
        <f t="shared" si="8"/>
        <v>2</v>
      </c>
      <c r="L69">
        <f t="shared" si="9"/>
        <v>2024</v>
      </c>
      <c r="M69" t="str">
        <f t="shared" si="10"/>
        <v>B</v>
      </c>
      <c r="N69" t="str">
        <f t="shared" si="11"/>
        <v>A</v>
      </c>
      <c r="O69" t="str">
        <f t="shared" si="12"/>
        <v>A</v>
      </c>
      <c r="S69">
        <f t="shared" si="13"/>
        <v>83</v>
      </c>
    </row>
    <row r="70" spans="1:19" x14ac:dyDescent="0.35">
      <c r="A70" t="s">
        <v>90</v>
      </c>
      <c r="B70" t="s">
        <v>15</v>
      </c>
      <c r="C70">
        <v>20</v>
      </c>
      <c r="D70" t="s">
        <v>12</v>
      </c>
      <c r="E70">
        <v>55</v>
      </c>
      <c r="F70">
        <v>48</v>
      </c>
      <c r="G70">
        <v>53</v>
      </c>
      <c r="H70">
        <v>72</v>
      </c>
      <c r="I70" s="1">
        <v>45325</v>
      </c>
      <c r="J70">
        <f t="shared" si="7"/>
        <v>3</v>
      </c>
      <c r="K70">
        <f t="shared" si="8"/>
        <v>2</v>
      </c>
      <c r="L70">
        <f t="shared" si="9"/>
        <v>2024</v>
      </c>
      <c r="M70" t="str">
        <f t="shared" si="10"/>
        <v>C</v>
      </c>
      <c r="N70" t="str">
        <f t="shared" si="11"/>
        <v>D</v>
      </c>
      <c r="O70" t="str">
        <f t="shared" si="12"/>
        <v>C</v>
      </c>
      <c r="S70">
        <f t="shared" si="13"/>
        <v>48</v>
      </c>
    </row>
    <row r="71" spans="1:19" x14ac:dyDescent="0.35">
      <c r="A71" t="s">
        <v>91</v>
      </c>
      <c r="B71" t="s">
        <v>41</v>
      </c>
      <c r="C71">
        <v>18</v>
      </c>
      <c r="D71" t="s">
        <v>12</v>
      </c>
      <c r="E71">
        <v>94</v>
      </c>
      <c r="F71">
        <v>49</v>
      </c>
      <c r="G71">
        <v>84</v>
      </c>
      <c r="H71">
        <v>50</v>
      </c>
      <c r="I71" s="1">
        <v>45308</v>
      </c>
      <c r="J71">
        <f t="shared" si="7"/>
        <v>17</v>
      </c>
      <c r="K71">
        <f t="shared" si="8"/>
        <v>1</v>
      </c>
      <c r="L71">
        <f t="shared" si="9"/>
        <v>2024</v>
      </c>
      <c r="M71" t="str">
        <f t="shared" si="10"/>
        <v>A</v>
      </c>
      <c r="N71" t="str">
        <f t="shared" si="11"/>
        <v>D</v>
      </c>
      <c r="O71" t="str">
        <f t="shared" si="12"/>
        <v>A</v>
      </c>
      <c r="S71">
        <f t="shared" si="13"/>
        <v>49</v>
      </c>
    </row>
    <row r="72" spans="1:19" x14ac:dyDescent="0.35">
      <c r="A72" t="s">
        <v>92</v>
      </c>
      <c r="B72" t="s">
        <v>29</v>
      </c>
      <c r="C72">
        <v>19</v>
      </c>
      <c r="D72" t="s">
        <v>12</v>
      </c>
      <c r="E72">
        <v>41</v>
      </c>
      <c r="F72">
        <v>65</v>
      </c>
      <c r="G72">
        <v>38</v>
      </c>
      <c r="H72">
        <v>100</v>
      </c>
      <c r="I72" s="1">
        <v>45456</v>
      </c>
      <c r="J72">
        <f t="shared" si="7"/>
        <v>13</v>
      </c>
      <c r="K72">
        <f t="shared" si="8"/>
        <v>6</v>
      </c>
      <c r="L72">
        <f t="shared" si="9"/>
        <v>2024</v>
      </c>
      <c r="M72" t="str">
        <f t="shared" si="10"/>
        <v>D</v>
      </c>
      <c r="N72" t="str">
        <f t="shared" si="11"/>
        <v>B</v>
      </c>
      <c r="O72" t="str">
        <f t="shared" si="12"/>
        <v>F</v>
      </c>
      <c r="S72">
        <f t="shared" si="13"/>
        <v>65</v>
      </c>
    </row>
    <row r="73" spans="1:19" x14ac:dyDescent="0.35">
      <c r="A73" t="s">
        <v>93</v>
      </c>
      <c r="B73" t="s">
        <v>29</v>
      </c>
      <c r="C73">
        <v>21</v>
      </c>
      <c r="D73" t="s">
        <v>12</v>
      </c>
      <c r="E73">
        <v>88</v>
      </c>
      <c r="F73">
        <v>35</v>
      </c>
      <c r="G73">
        <v>32</v>
      </c>
      <c r="H73">
        <v>89</v>
      </c>
      <c r="I73" s="1">
        <v>45444</v>
      </c>
      <c r="J73">
        <f t="shared" si="7"/>
        <v>1</v>
      </c>
      <c r="K73">
        <f t="shared" si="8"/>
        <v>6</v>
      </c>
      <c r="L73">
        <f t="shared" si="9"/>
        <v>2024</v>
      </c>
      <c r="M73" t="str">
        <f t="shared" si="10"/>
        <v>A</v>
      </c>
      <c r="N73" t="str">
        <f t="shared" si="11"/>
        <v>F</v>
      </c>
      <c r="O73" t="str">
        <f t="shared" si="12"/>
        <v>F</v>
      </c>
      <c r="S73">
        <f t="shared" si="13"/>
        <v>35</v>
      </c>
    </row>
    <row r="74" spans="1:19" x14ac:dyDescent="0.35">
      <c r="A74" t="s">
        <v>94</v>
      </c>
      <c r="B74" t="s">
        <v>53</v>
      </c>
      <c r="C74">
        <v>21</v>
      </c>
      <c r="D74" t="s">
        <v>26</v>
      </c>
      <c r="E74">
        <v>67</v>
      </c>
      <c r="F74">
        <v>88</v>
      </c>
      <c r="G74">
        <v>60</v>
      </c>
      <c r="H74">
        <v>64</v>
      </c>
      <c r="I74" s="1">
        <v>45367</v>
      </c>
      <c r="J74">
        <f t="shared" si="7"/>
        <v>16</v>
      </c>
      <c r="K74">
        <f t="shared" si="8"/>
        <v>3</v>
      </c>
      <c r="L74">
        <f t="shared" si="9"/>
        <v>2024</v>
      </c>
      <c r="M74" t="str">
        <f t="shared" si="10"/>
        <v>B</v>
      </c>
      <c r="N74" t="str">
        <f t="shared" si="11"/>
        <v>A</v>
      </c>
      <c r="O74" t="str">
        <f t="shared" si="12"/>
        <v>B</v>
      </c>
      <c r="S74">
        <f t="shared" si="13"/>
        <v>88</v>
      </c>
    </row>
    <row r="75" spans="1:19" x14ac:dyDescent="0.35">
      <c r="A75" t="s">
        <v>95</v>
      </c>
      <c r="B75" t="s">
        <v>29</v>
      </c>
      <c r="C75">
        <v>20</v>
      </c>
      <c r="D75" t="s">
        <v>12</v>
      </c>
      <c r="E75">
        <v>71</v>
      </c>
      <c r="F75">
        <v>37</v>
      </c>
      <c r="G75">
        <v>69</v>
      </c>
      <c r="H75">
        <v>70</v>
      </c>
      <c r="I75" s="1">
        <v>45378</v>
      </c>
      <c r="J75">
        <f t="shared" si="7"/>
        <v>27</v>
      </c>
      <c r="K75">
        <f t="shared" si="8"/>
        <v>3</v>
      </c>
      <c r="L75">
        <f t="shared" si="9"/>
        <v>2024</v>
      </c>
      <c r="M75" t="str">
        <f t="shared" si="10"/>
        <v>A</v>
      </c>
      <c r="N75" t="str">
        <f t="shared" si="11"/>
        <v>F</v>
      </c>
      <c r="O75" t="str">
        <f t="shared" si="12"/>
        <v>B</v>
      </c>
      <c r="S75">
        <f t="shared" si="13"/>
        <v>37</v>
      </c>
    </row>
    <row r="76" spans="1:19" x14ac:dyDescent="0.35">
      <c r="A76" t="s">
        <v>96</v>
      </c>
      <c r="B76" t="s">
        <v>18</v>
      </c>
      <c r="C76">
        <v>20</v>
      </c>
      <c r="D76" t="s">
        <v>26</v>
      </c>
      <c r="E76">
        <v>66</v>
      </c>
      <c r="F76">
        <v>50</v>
      </c>
      <c r="G76">
        <v>65</v>
      </c>
      <c r="H76">
        <v>96</v>
      </c>
      <c r="I76" s="1">
        <v>45408</v>
      </c>
      <c r="J76">
        <f t="shared" si="7"/>
        <v>26</v>
      </c>
      <c r="K76">
        <f t="shared" si="8"/>
        <v>4</v>
      </c>
      <c r="L76">
        <f t="shared" si="9"/>
        <v>2024</v>
      </c>
      <c r="M76" t="str">
        <f t="shared" si="10"/>
        <v>B</v>
      </c>
      <c r="N76" t="str">
        <f t="shared" si="11"/>
        <v>C</v>
      </c>
      <c r="O76" t="str">
        <f t="shared" si="12"/>
        <v>B</v>
      </c>
      <c r="S76">
        <f t="shared" si="13"/>
        <v>50</v>
      </c>
    </row>
    <row r="77" spans="1:19" x14ac:dyDescent="0.35">
      <c r="A77" t="s">
        <v>97</v>
      </c>
      <c r="B77" t="s">
        <v>29</v>
      </c>
      <c r="C77">
        <v>19</v>
      </c>
      <c r="D77" t="s">
        <v>12</v>
      </c>
      <c r="E77">
        <v>59</v>
      </c>
      <c r="F77">
        <v>91</v>
      </c>
      <c r="G77">
        <v>53</v>
      </c>
      <c r="H77">
        <v>58</v>
      </c>
      <c r="I77" s="1">
        <v>45653</v>
      </c>
      <c r="J77">
        <f t="shared" si="7"/>
        <v>27</v>
      </c>
      <c r="K77">
        <f t="shared" si="8"/>
        <v>12</v>
      </c>
      <c r="L77">
        <f t="shared" si="9"/>
        <v>2024</v>
      </c>
      <c r="M77" t="str">
        <f t="shared" si="10"/>
        <v>C</v>
      </c>
      <c r="N77" t="str">
        <f t="shared" si="11"/>
        <v>A</v>
      </c>
      <c r="O77" t="str">
        <f t="shared" si="12"/>
        <v>C</v>
      </c>
      <c r="S77">
        <f t="shared" si="13"/>
        <v>91</v>
      </c>
    </row>
    <row r="78" spans="1:19" x14ac:dyDescent="0.35">
      <c r="A78" t="s">
        <v>98</v>
      </c>
      <c r="B78" t="s">
        <v>15</v>
      </c>
      <c r="C78">
        <v>20</v>
      </c>
      <c r="D78" t="s">
        <v>12</v>
      </c>
      <c r="E78">
        <v>63</v>
      </c>
      <c r="F78">
        <v>46</v>
      </c>
      <c r="G78">
        <v>35</v>
      </c>
      <c r="H78">
        <v>58</v>
      </c>
      <c r="I78" s="1">
        <v>45633</v>
      </c>
      <c r="J78">
        <f t="shared" si="7"/>
        <v>7</v>
      </c>
      <c r="K78">
        <f t="shared" si="8"/>
        <v>12</v>
      </c>
      <c r="L78">
        <f t="shared" si="9"/>
        <v>2024</v>
      </c>
      <c r="M78" t="str">
        <f t="shared" si="10"/>
        <v>B</v>
      </c>
      <c r="N78" t="str">
        <f t="shared" si="11"/>
        <v>D</v>
      </c>
      <c r="O78" t="str">
        <f t="shared" si="12"/>
        <v>F</v>
      </c>
      <c r="S78">
        <f t="shared" si="13"/>
        <v>46</v>
      </c>
    </row>
    <row r="79" spans="1:19" x14ac:dyDescent="0.35">
      <c r="A79" t="s">
        <v>99</v>
      </c>
      <c r="B79" t="s">
        <v>15</v>
      </c>
      <c r="C79">
        <v>18</v>
      </c>
      <c r="D79" t="s">
        <v>12</v>
      </c>
      <c r="E79">
        <v>51</v>
      </c>
      <c r="F79">
        <v>50</v>
      </c>
      <c r="G79">
        <v>95</v>
      </c>
      <c r="H79">
        <v>59</v>
      </c>
      <c r="I79" s="1">
        <v>45318</v>
      </c>
      <c r="J79">
        <f t="shared" si="7"/>
        <v>27</v>
      </c>
      <c r="K79">
        <f t="shared" si="8"/>
        <v>1</v>
      </c>
      <c r="L79">
        <f t="shared" si="9"/>
        <v>2024</v>
      </c>
      <c r="M79" t="str">
        <f t="shared" si="10"/>
        <v>C</v>
      </c>
      <c r="N79" t="str">
        <f t="shared" si="11"/>
        <v>C</v>
      </c>
      <c r="O79" t="str">
        <f t="shared" si="12"/>
        <v>A</v>
      </c>
      <c r="S79">
        <f t="shared" si="13"/>
        <v>50</v>
      </c>
    </row>
    <row r="80" spans="1:19" x14ac:dyDescent="0.35">
      <c r="A80" t="s">
        <v>100</v>
      </c>
      <c r="B80" t="s">
        <v>10</v>
      </c>
      <c r="C80">
        <v>22</v>
      </c>
      <c r="D80" t="s">
        <v>26</v>
      </c>
      <c r="E80">
        <v>89</v>
      </c>
      <c r="F80">
        <v>58</v>
      </c>
      <c r="G80">
        <v>33</v>
      </c>
      <c r="H80">
        <v>76</v>
      </c>
      <c r="I80" s="1">
        <v>45604</v>
      </c>
      <c r="J80">
        <f t="shared" si="7"/>
        <v>8</v>
      </c>
      <c r="K80">
        <f t="shared" si="8"/>
        <v>11</v>
      </c>
      <c r="L80">
        <f t="shared" si="9"/>
        <v>2024</v>
      </c>
      <c r="M80" t="str">
        <f t="shared" si="10"/>
        <v>A</v>
      </c>
      <c r="N80" t="str">
        <f t="shared" si="11"/>
        <v>C</v>
      </c>
      <c r="O80" t="str">
        <f t="shared" si="12"/>
        <v>F</v>
      </c>
      <c r="S80">
        <f t="shared" si="13"/>
        <v>58</v>
      </c>
    </row>
    <row r="81" spans="1:19" x14ac:dyDescent="0.35">
      <c r="A81" t="s">
        <v>101</v>
      </c>
      <c r="B81" t="s">
        <v>15</v>
      </c>
      <c r="C81">
        <v>18</v>
      </c>
      <c r="D81" t="s">
        <v>12</v>
      </c>
      <c r="E81">
        <v>74</v>
      </c>
      <c r="F81">
        <v>62</v>
      </c>
      <c r="G81">
        <v>35</v>
      </c>
      <c r="H81">
        <v>75</v>
      </c>
      <c r="I81" s="1">
        <v>45578</v>
      </c>
      <c r="J81">
        <f t="shared" si="7"/>
        <v>13</v>
      </c>
      <c r="K81">
        <f t="shared" si="8"/>
        <v>10</v>
      </c>
      <c r="L81">
        <f t="shared" si="9"/>
        <v>2024</v>
      </c>
      <c r="M81" t="str">
        <f t="shared" si="10"/>
        <v>A</v>
      </c>
      <c r="N81" t="str">
        <f t="shared" si="11"/>
        <v>B</v>
      </c>
      <c r="O81" t="str">
        <f t="shared" si="12"/>
        <v>F</v>
      </c>
      <c r="S81">
        <f t="shared" si="13"/>
        <v>62</v>
      </c>
    </row>
    <row r="82" spans="1:19" x14ac:dyDescent="0.35">
      <c r="A82" t="s">
        <v>102</v>
      </c>
      <c r="B82" t="s">
        <v>10</v>
      </c>
      <c r="C82">
        <v>18</v>
      </c>
      <c r="D82" t="s">
        <v>26</v>
      </c>
      <c r="E82">
        <v>99</v>
      </c>
      <c r="F82">
        <v>42</v>
      </c>
      <c r="G82">
        <v>80</v>
      </c>
      <c r="H82">
        <v>90</v>
      </c>
      <c r="I82" s="1">
        <v>45425</v>
      </c>
      <c r="J82">
        <f t="shared" si="7"/>
        <v>13</v>
      </c>
      <c r="K82">
        <f t="shared" si="8"/>
        <v>5</v>
      </c>
      <c r="L82">
        <f t="shared" si="9"/>
        <v>2024</v>
      </c>
      <c r="M82" t="str">
        <f t="shared" si="10"/>
        <v>A</v>
      </c>
      <c r="N82" t="str">
        <f t="shared" si="11"/>
        <v>D</v>
      </c>
      <c r="O82" t="str">
        <f t="shared" si="12"/>
        <v>A</v>
      </c>
      <c r="S82">
        <f t="shared" si="13"/>
        <v>42</v>
      </c>
    </row>
    <row r="83" spans="1:19" x14ac:dyDescent="0.35">
      <c r="A83" t="s">
        <v>103</v>
      </c>
      <c r="B83" t="s">
        <v>15</v>
      </c>
      <c r="C83">
        <v>20</v>
      </c>
      <c r="D83" t="s">
        <v>12</v>
      </c>
      <c r="E83">
        <v>72</v>
      </c>
      <c r="F83">
        <v>70</v>
      </c>
      <c r="G83">
        <v>91</v>
      </c>
      <c r="H83">
        <v>84</v>
      </c>
      <c r="I83" s="1">
        <v>45510</v>
      </c>
      <c r="J83">
        <f t="shared" si="7"/>
        <v>6</v>
      </c>
      <c r="K83">
        <f t="shared" si="8"/>
        <v>8</v>
      </c>
      <c r="L83">
        <f t="shared" si="9"/>
        <v>2024</v>
      </c>
      <c r="M83" t="str">
        <f t="shared" si="10"/>
        <v>A</v>
      </c>
      <c r="N83" t="str">
        <f t="shared" si="11"/>
        <v>A</v>
      </c>
      <c r="O83" t="str">
        <f t="shared" si="12"/>
        <v>A</v>
      </c>
      <c r="S83">
        <f t="shared" si="13"/>
        <v>70</v>
      </c>
    </row>
    <row r="84" spans="1:19" x14ac:dyDescent="0.35">
      <c r="A84" t="s">
        <v>104</v>
      </c>
      <c r="B84" t="s">
        <v>18</v>
      </c>
      <c r="C84">
        <v>18</v>
      </c>
      <c r="D84" t="s">
        <v>26</v>
      </c>
      <c r="E84">
        <v>72</v>
      </c>
      <c r="F84">
        <v>42</v>
      </c>
      <c r="G84">
        <v>86</v>
      </c>
      <c r="H84">
        <v>76</v>
      </c>
      <c r="I84" s="1">
        <v>45459</v>
      </c>
      <c r="J84">
        <f t="shared" si="7"/>
        <v>16</v>
      </c>
      <c r="K84">
        <f t="shared" si="8"/>
        <v>6</v>
      </c>
      <c r="L84">
        <f t="shared" si="9"/>
        <v>2024</v>
      </c>
      <c r="M84" t="str">
        <f t="shared" si="10"/>
        <v>A</v>
      </c>
      <c r="N84" t="str">
        <f t="shared" si="11"/>
        <v>D</v>
      </c>
      <c r="O84" t="str">
        <f t="shared" si="12"/>
        <v>A</v>
      </c>
      <c r="S84">
        <f t="shared" si="13"/>
        <v>42</v>
      </c>
    </row>
    <row r="85" spans="1:19" x14ac:dyDescent="0.35">
      <c r="A85" t="s">
        <v>105</v>
      </c>
      <c r="B85" t="s">
        <v>23</v>
      </c>
      <c r="C85">
        <v>19</v>
      </c>
      <c r="D85" t="s">
        <v>26</v>
      </c>
      <c r="E85">
        <v>100</v>
      </c>
      <c r="F85">
        <v>92</v>
      </c>
      <c r="G85">
        <v>95</v>
      </c>
      <c r="H85">
        <v>74</v>
      </c>
      <c r="I85" s="1">
        <v>45389</v>
      </c>
      <c r="J85">
        <f t="shared" si="7"/>
        <v>7</v>
      </c>
      <c r="K85">
        <f t="shared" si="8"/>
        <v>4</v>
      </c>
      <c r="L85">
        <f t="shared" si="9"/>
        <v>2024</v>
      </c>
      <c r="M85" t="str">
        <f t="shared" si="10"/>
        <v>A</v>
      </c>
      <c r="N85" t="str">
        <f t="shared" si="11"/>
        <v>A</v>
      </c>
      <c r="O85" t="str">
        <f t="shared" si="12"/>
        <v>A</v>
      </c>
      <c r="S85">
        <f t="shared" si="13"/>
        <v>92</v>
      </c>
    </row>
    <row r="86" spans="1:19" x14ac:dyDescent="0.35">
      <c r="A86" t="s">
        <v>106</v>
      </c>
      <c r="B86" t="s">
        <v>10</v>
      </c>
      <c r="C86">
        <v>19</v>
      </c>
      <c r="D86" t="s">
        <v>26</v>
      </c>
      <c r="E86">
        <v>90</v>
      </c>
      <c r="F86">
        <v>94</v>
      </c>
      <c r="G86">
        <v>37</v>
      </c>
      <c r="H86">
        <v>75</v>
      </c>
      <c r="I86" s="1">
        <v>45559</v>
      </c>
      <c r="J86">
        <f t="shared" si="7"/>
        <v>24</v>
      </c>
      <c r="K86">
        <f t="shared" si="8"/>
        <v>9</v>
      </c>
      <c r="L86">
        <f t="shared" si="9"/>
        <v>2024</v>
      </c>
      <c r="M86" t="str">
        <f t="shared" si="10"/>
        <v>A</v>
      </c>
      <c r="N86" t="str">
        <f t="shared" si="11"/>
        <v>A</v>
      </c>
      <c r="O86" t="str">
        <f t="shared" si="12"/>
        <v>F</v>
      </c>
      <c r="S86">
        <f t="shared" si="13"/>
        <v>94</v>
      </c>
    </row>
    <row r="87" spans="1:19" x14ac:dyDescent="0.35">
      <c r="A87" t="s">
        <v>107</v>
      </c>
      <c r="B87" t="s">
        <v>21</v>
      </c>
      <c r="C87">
        <v>21</v>
      </c>
      <c r="D87" t="s">
        <v>12</v>
      </c>
      <c r="E87">
        <v>82</v>
      </c>
      <c r="F87">
        <v>84</v>
      </c>
      <c r="G87">
        <v>55</v>
      </c>
      <c r="H87">
        <v>60</v>
      </c>
      <c r="I87" s="1">
        <v>45528</v>
      </c>
      <c r="J87">
        <f t="shared" si="7"/>
        <v>24</v>
      </c>
      <c r="K87">
        <f t="shared" si="8"/>
        <v>8</v>
      </c>
      <c r="L87">
        <f t="shared" si="9"/>
        <v>2024</v>
      </c>
      <c r="M87" t="str">
        <f t="shared" si="10"/>
        <v>A</v>
      </c>
      <c r="N87" t="str">
        <f t="shared" si="11"/>
        <v>A</v>
      </c>
      <c r="O87" t="str">
        <f t="shared" si="12"/>
        <v>C</v>
      </c>
      <c r="S87">
        <f t="shared" si="13"/>
        <v>84</v>
      </c>
    </row>
    <row r="88" spans="1:19" x14ac:dyDescent="0.35">
      <c r="A88" t="s">
        <v>108</v>
      </c>
      <c r="B88" t="s">
        <v>41</v>
      </c>
      <c r="C88">
        <v>20</v>
      </c>
      <c r="D88" t="s">
        <v>12</v>
      </c>
      <c r="E88">
        <v>76</v>
      </c>
      <c r="F88">
        <v>62</v>
      </c>
      <c r="G88">
        <v>80</v>
      </c>
      <c r="H88">
        <v>87</v>
      </c>
      <c r="I88" s="1">
        <v>45600</v>
      </c>
      <c r="J88">
        <f t="shared" si="7"/>
        <v>4</v>
      </c>
      <c r="K88">
        <f t="shared" si="8"/>
        <v>11</v>
      </c>
      <c r="L88">
        <f t="shared" si="9"/>
        <v>2024</v>
      </c>
      <c r="M88" t="str">
        <f t="shared" si="10"/>
        <v>A</v>
      </c>
      <c r="N88" t="str">
        <f t="shared" si="11"/>
        <v>B</v>
      </c>
      <c r="O88" t="str">
        <f t="shared" si="12"/>
        <v>A</v>
      </c>
      <c r="S88">
        <f t="shared" si="13"/>
        <v>62</v>
      </c>
    </row>
    <row r="89" spans="1:19" x14ac:dyDescent="0.35">
      <c r="A89" t="s">
        <v>109</v>
      </c>
      <c r="B89" t="s">
        <v>53</v>
      </c>
      <c r="C89">
        <v>20</v>
      </c>
      <c r="D89" t="s">
        <v>26</v>
      </c>
      <c r="E89">
        <v>51</v>
      </c>
      <c r="F89">
        <v>75</v>
      </c>
      <c r="G89">
        <v>74</v>
      </c>
      <c r="H89">
        <v>51</v>
      </c>
      <c r="I89" s="1">
        <v>45464</v>
      </c>
      <c r="J89">
        <f t="shared" si="7"/>
        <v>21</v>
      </c>
      <c r="K89">
        <f t="shared" si="8"/>
        <v>6</v>
      </c>
      <c r="L89">
        <f t="shared" si="9"/>
        <v>2024</v>
      </c>
      <c r="M89" t="str">
        <f t="shared" si="10"/>
        <v>C</v>
      </c>
      <c r="N89" t="str">
        <f t="shared" si="11"/>
        <v>A</v>
      </c>
      <c r="O89" t="str">
        <f t="shared" si="12"/>
        <v>A</v>
      </c>
      <c r="S89">
        <f t="shared" si="13"/>
        <v>75</v>
      </c>
    </row>
    <row r="90" spans="1:19" x14ac:dyDescent="0.35">
      <c r="A90" t="s">
        <v>110</v>
      </c>
      <c r="B90" t="s">
        <v>15</v>
      </c>
      <c r="C90">
        <v>22</v>
      </c>
      <c r="D90" t="s">
        <v>12</v>
      </c>
      <c r="E90">
        <v>42</v>
      </c>
      <c r="F90">
        <v>98</v>
      </c>
      <c r="G90">
        <v>73</v>
      </c>
      <c r="H90">
        <v>56</v>
      </c>
      <c r="I90" s="1">
        <v>45481</v>
      </c>
      <c r="J90">
        <f t="shared" si="7"/>
        <v>8</v>
      </c>
      <c r="K90">
        <f t="shared" si="8"/>
        <v>7</v>
      </c>
      <c r="L90">
        <f t="shared" si="9"/>
        <v>2024</v>
      </c>
      <c r="M90" t="str">
        <f t="shared" si="10"/>
        <v>D</v>
      </c>
      <c r="N90" t="str">
        <f t="shared" si="11"/>
        <v>A</v>
      </c>
      <c r="O90" t="str">
        <f t="shared" si="12"/>
        <v>A</v>
      </c>
      <c r="S90">
        <f t="shared" si="13"/>
        <v>98</v>
      </c>
    </row>
    <row r="91" spans="1:19" x14ac:dyDescent="0.35">
      <c r="A91" t="s">
        <v>111</v>
      </c>
      <c r="B91" t="s">
        <v>29</v>
      </c>
      <c r="C91">
        <v>18</v>
      </c>
      <c r="D91" t="s">
        <v>12</v>
      </c>
      <c r="E91">
        <v>40</v>
      </c>
      <c r="F91">
        <v>61</v>
      </c>
      <c r="G91">
        <v>34</v>
      </c>
      <c r="H91">
        <v>67</v>
      </c>
      <c r="I91" s="1">
        <v>45413</v>
      </c>
      <c r="J91">
        <f t="shared" si="7"/>
        <v>1</v>
      </c>
      <c r="K91">
        <f t="shared" si="8"/>
        <v>5</v>
      </c>
      <c r="L91">
        <f t="shared" si="9"/>
        <v>2024</v>
      </c>
      <c r="M91" t="str">
        <f t="shared" si="10"/>
        <v>D</v>
      </c>
      <c r="N91" t="str">
        <f t="shared" si="11"/>
        <v>B</v>
      </c>
      <c r="O91" t="str">
        <f t="shared" si="12"/>
        <v>F</v>
      </c>
      <c r="S91">
        <f t="shared" si="13"/>
        <v>61</v>
      </c>
    </row>
    <row r="92" spans="1:19" x14ac:dyDescent="0.35">
      <c r="A92" t="s">
        <v>112</v>
      </c>
      <c r="B92" t="s">
        <v>23</v>
      </c>
      <c r="C92">
        <v>18</v>
      </c>
      <c r="D92" t="s">
        <v>26</v>
      </c>
      <c r="E92">
        <v>72</v>
      </c>
      <c r="F92">
        <v>97</v>
      </c>
      <c r="G92">
        <v>99</v>
      </c>
      <c r="H92">
        <v>76</v>
      </c>
      <c r="I92" s="1">
        <v>45337</v>
      </c>
      <c r="J92">
        <f t="shared" si="7"/>
        <v>15</v>
      </c>
      <c r="K92">
        <f t="shared" si="8"/>
        <v>2</v>
      </c>
      <c r="L92">
        <f t="shared" si="9"/>
        <v>2024</v>
      </c>
      <c r="M92" t="str">
        <f t="shared" si="10"/>
        <v>A</v>
      </c>
      <c r="N92" t="str">
        <f t="shared" si="11"/>
        <v>A</v>
      </c>
      <c r="O92" t="str">
        <f t="shared" si="12"/>
        <v>A</v>
      </c>
      <c r="S92">
        <f t="shared" si="13"/>
        <v>97</v>
      </c>
    </row>
    <row r="93" spans="1:19" x14ac:dyDescent="0.35">
      <c r="A93" t="s">
        <v>113</v>
      </c>
      <c r="B93" t="s">
        <v>15</v>
      </c>
      <c r="C93">
        <v>20</v>
      </c>
      <c r="D93" t="s">
        <v>12</v>
      </c>
      <c r="E93">
        <v>79</v>
      </c>
      <c r="F93">
        <v>51</v>
      </c>
      <c r="G93">
        <v>55</v>
      </c>
      <c r="H93">
        <v>83</v>
      </c>
      <c r="I93" s="1">
        <v>45355</v>
      </c>
      <c r="J93">
        <f t="shared" si="7"/>
        <v>4</v>
      </c>
      <c r="K93">
        <f t="shared" si="8"/>
        <v>3</v>
      </c>
      <c r="L93">
        <f t="shared" si="9"/>
        <v>2024</v>
      </c>
      <c r="M93" t="str">
        <f t="shared" si="10"/>
        <v>A</v>
      </c>
      <c r="N93" t="str">
        <f t="shared" si="11"/>
        <v>C</v>
      </c>
      <c r="O93" t="str">
        <f t="shared" si="12"/>
        <v>C</v>
      </c>
      <c r="S93">
        <f t="shared" si="13"/>
        <v>51</v>
      </c>
    </row>
    <row r="94" spans="1:19" x14ac:dyDescent="0.35">
      <c r="A94" t="s">
        <v>114</v>
      </c>
      <c r="B94" t="s">
        <v>29</v>
      </c>
      <c r="C94">
        <v>20</v>
      </c>
      <c r="D94" t="s">
        <v>12</v>
      </c>
      <c r="E94">
        <v>49</v>
      </c>
      <c r="F94">
        <v>67</v>
      </c>
      <c r="G94">
        <v>97</v>
      </c>
      <c r="H94">
        <v>76</v>
      </c>
      <c r="I94" s="1">
        <v>45421</v>
      </c>
      <c r="J94">
        <f t="shared" si="7"/>
        <v>9</v>
      </c>
      <c r="K94">
        <f t="shared" si="8"/>
        <v>5</v>
      </c>
      <c r="L94">
        <f t="shared" si="9"/>
        <v>2024</v>
      </c>
      <c r="M94" t="str">
        <f t="shared" si="10"/>
        <v>D</v>
      </c>
      <c r="N94" t="str">
        <f t="shared" si="11"/>
        <v>B</v>
      </c>
      <c r="O94" t="str">
        <f t="shared" si="12"/>
        <v>A</v>
      </c>
      <c r="S94">
        <f t="shared" si="13"/>
        <v>67</v>
      </c>
    </row>
    <row r="95" spans="1:19" x14ac:dyDescent="0.35">
      <c r="A95" t="s">
        <v>115</v>
      </c>
      <c r="B95" t="s">
        <v>41</v>
      </c>
      <c r="C95">
        <v>19</v>
      </c>
      <c r="D95" t="s">
        <v>12</v>
      </c>
      <c r="E95">
        <v>82</v>
      </c>
      <c r="F95">
        <v>63</v>
      </c>
      <c r="G95">
        <v>48</v>
      </c>
      <c r="H95">
        <v>66</v>
      </c>
      <c r="I95" s="1">
        <v>45601</v>
      </c>
      <c r="J95">
        <f t="shared" si="7"/>
        <v>5</v>
      </c>
      <c r="K95">
        <f t="shared" si="8"/>
        <v>11</v>
      </c>
      <c r="L95">
        <f t="shared" si="9"/>
        <v>2024</v>
      </c>
      <c r="M95" t="str">
        <f t="shared" si="10"/>
        <v>A</v>
      </c>
      <c r="N95" t="str">
        <f t="shared" si="11"/>
        <v>B</v>
      </c>
      <c r="O95" t="str">
        <f t="shared" si="12"/>
        <v>D</v>
      </c>
      <c r="S95">
        <f t="shared" si="13"/>
        <v>63</v>
      </c>
    </row>
    <row r="96" spans="1:19" x14ac:dyDescent="0.35">
      <c r="A96" t="s">
        <v>116</v>
      </c>
      <c r="B96" t="s">
        <v>41</v>
      </c>
      <c r="C96">
        <v>22</v>
      </c>
      <c r="D96" t="s">
        <v>12</v>
      </c>
      <c r="E96">
        <v>83</v>
      </c>
      <c r="F96">
        <v>47</v>
      </c>
      <c r="G96">
        <v>49</v>
      </c>
      <c r="H96">
        <v>92</v>
      </c>
      <c r="I96" s="1">
        <v>45654</v>
      </c>
      <c r="J96">
        <f t="shared" si="7"/>
        <v>28</v>
      </c>
      <c r="K96">
        <f t="shared" si="8"/>
        <v>12</v>
      </c>
      <c r="L96">
        <f t="shared" si="9"/>
        <v>2024</v>
      </c>
      <c r="M96" t="str">
        <f t="shared" si="10"/>
        <v>A</v>
      </c>
      <c r="N96" t="str">
        <f t="shared" si="11"/>
        <v>D</v>
      </c>
      <c r="O96" t="str">
        <f t="shared" si="12"/>
        <v>D</v>
      </c>
      <c r="S96">
        <f t="shared" si="13"/>
        <v>47</v>
      </c>
    </row>
    <row r="97" spans="1:19" x14ac:dyDescent="0.35">
      <c r="A97" t="s">
        <v>117</v>
      </c>
      <c r="B97" t="s">
        <v>41</v>
      </c>
      <c r="C97">
        <v>21</v>
      </c>
      <c r="D97" t="s">
        <v>12</v>
      </c>
      <c r="E97">
        <v>68</v>
      </c>
      <c r="F97">
        <v>80</v>
      </c>
      <c r="G97">
        <v>41</v>
      </c>
      <c r="H97">
        <v>93</v>
      </c>
      <c r="I97" s="1">
        <v>45484</v>
      </c>
      <c r="J97">
        <f t="shared" si="7"/>
        <v>11</v>
      </c>
      <c r="K97">
        <f t="shared" si="8"/>
        <v>7</v>
      </c>
      <c r="L97">
        <f t="shared" si="9"/>
        <v>2024</v>
      </c>
      <c r="M97" t="str">
        <f t="shared" si="10"/>
        <v>B</v>
      </c>
      <c r="N97" t="str">
        <f t="shared" si="11"/>
        <v>A</v>
      </c>
      <c r="O97" t="str">
        <f t="shared" si="12"/>
        <v>D</v>
      </c>
      <c r="S97">
        <f t="shared" si="13"/>
        <v>80</v>
      </c>
    </row>
    <row r="98" spans="1:19" x14ac:dyDescent="0.35">
      <c r="A98" t="s">
        <v>118</v>
      </c>
      <c r="B98" t="s">
        <v>29</v>
      </c>
      <c r="C98">
        <v>19</v>
      </c>
      <c r="D98" t="s">
        <v>12</v>
      </c>
      <c r="E98">
        <v>52</v>
      </c>
      <c r="F98">
        <v>69</v>
      </c>
      <c r="G98">
        <v>76</v>
      </c>
      <c r="H98">
        <v>100</v>
      </c>
      <c r="I98" s="1">
        <v>45598</v>
      </c>
      <c r="J98">
        <f t="shared" si="7"/>
        <v>2</v>
      </c>
      <c r="K98">
        <f t="shared" si="8"/>
        <v>11</v>
      </c>
      <c r="L98">
        <f t="shared" si="9"/>
        <v>2024</v>
      </c>
      <c r="M98" t="str">
        <f t="shared" si="10"/>
        <v>C</v>
      </c>
      <c r="N98" t="str">
        <f t="shared" si="11"/>
        <v>B</v>
      </c>
      <c r="O98" t="str">
        <f t="shared" si="12"/>
        <v>A</v>
      </c>
      <c r="S98">
        <f t="shared" si="13"/>
        <v>69</v>
      </c>
    </row>
    <row r="99" spans="1:19" x14ac:dyDescent="0.35">
      <c r="A99" t="s">
        <v>119</v>
      </c>
      <c r="B99" t="s">
        <v>15</v>
      </c>
      <c r="C99">
        <v>20</v>
      </c>
      <c r="D99" t="s">
        <v>12</v>
      </c>
      <c r="E99">
        <v>51</v>
      </c>
      <c r="F99">
        <v>40</v>
      </c>
      <c r="G99">
        <v>30</v>
      </c>
      <c r="H99">
        <v>73</v>
      </c>
      <c r="I99" s="1">
        <v>45472</v>
      </c>
      <c r="J99">
        <f t="shared" si="7"/>
        <v>29</v>
      </c>
      <c r="K99">
        <f t="shared" si="8"/>
        <v>6</v>
      </c>
      <c r="L99">
        <f t="shared" si="9"/>
        <v>2024</v>
      </c>
      <c r="M99" t="str">
        <f t="shared" si="10"/>
        <v>C</v>
      </c>
      <c r="N99" t="str">
        <f t="shared" si="11"/>
        <v>D</v>
      </c>
      <c r="O99" t="str">
        <f t="shared" si="12"/>
        <v>F</v>
      </c>
      <c r="S99">
        <f t="shared" si="13"/>
        <v>40</v>
      </c>
    </row>
    <row r="100" spans="1:19" x14ac:dyDescent="0.35">
      <c r="A100" t="s">
        <v>120</v>
      </c>
      <c r="B100" t="s">
        <v>41</v>
      </c>
      <c r="C100">
        <v>20</v>
      </c>
      <c r="D100" t="s">
        <v>12</v>
      </c>
      <c r="E100">
        <v>70</v>
      </c>
      <c r="F100">
        <v>81</v>
      </c>
      <c r="G100">
        <v>43</v>
      </c>
      <c r="H100">
        <v>74</v>
      </c>
      <c r="I100" s="1">
        <v>45583</v>
      </c>
      <c r="J100">
        <f t="shared" si="7"/>
        <v>18</v>
      </c>
      <c r="K100">
        <f t="shared" si="8"/>
        <v>10</v>
      </c>
      <c r="L100">
        <f t="shared" si="9"/>
        <v>2024</v>
      </c>
      <c r="M100" t="str">
        <f t="shared" si="10"/>
        <v>A</v>
      </c>
      <c r="N100" t="str">
        <f t="shared" si="11"/>
        <v>A</v>
      </c>
      <c r="O100" t="str">
        <f t="shared" si="12"/>
        <v>D</v>
      </c>
      <c r="S100">
        <f t="shared" si="13"/>
        <v>81</v>
      </c>
    </row>
    <row r="101" spans="1:19" x14ac:dyDescent="0.35">
      <c r="A101" t="s">
        <v>121</v>
      </c>
      <c r="B101" t="s">
        <v>18</v>
      </c>
      <c r="C101">
        <v>21</v>
      </c>
      <c r="D101" t="s">
        <v>26</v>
      </c>
      <c r="E101">
        <v>85</v>
      </c>
      <c r="F101">
        <v>59</v>
      </c>
      <c r="G101">
        <v>93</v>
      </c>
      <c r="H101">
        <v>56</v>
      </c>
      <c r="I101" s="1">
        <v>45573</v>
      </c>
      <c r="J101">
        <f t="shared" si="7"/>
        <v>8</v>
      </c>
      <c r="K101">
        <f t="shared" si="8"/>
        <v>10</v>
      </c>
      <c r="L101">
        <f t="shared" si="9"/>
        <v>2024</v>
      </c>
      <c r="M101" t="str">
        <f t="shared" si="10"/>
        <v>A</v>
      </c>
      <c r="N101" t="str">
        <f t="shared" si="11"/>
        <v>C</v>
      </c>
      <c r="O101" t="str">
        <f t="shared" si="12"/>
        <v>A</v>
      </c>
      <c r="S101">
        <f t="shared" si="13"/>
        <v>59</v>
      </c>
    </row>
    <row r="102" spans="1:19" x14ac:dyDescent="0.35">
      <c r="A102" t="s">
        <v>122</v>
      </c>
      <c r="B102" t="s">
        <v>10</v>
      </c>
      <c r="C102">
        <v>20</v>
      </c>
      <c r="D102" t="s">
        <v>26</v>
      </c>
      <c r="E102">
        <v>41</v>
      </c>
      <c r="F102">
        <v>100</v>
      </c>
      <c r="G102">
        <v>67</v>
      </c>
      <c r="H102">
        <v>76</v>
      </c>
      <c r="I102" s="1">
        <v>45320</v>
      </c>
      <c r="J102">
        <f t="shared" si="7"/>
        <v>29</v>
      </c>
      <c r="K102">
        <f t="shared" si="8"/>
        <v>1</v>
      </c>
      <c r="L102">
        <f t="shared" si="9"/>
        <v>2024</v>
      </c>
      <c r="M102" t="str">
        <f t="shared" si="10"/>
        <v>D</v>
      </c>
      <c r="N102" t="str">
        <f t="shared" si="11"/>
        <v>A</v>
      </c>
      <c r="O102" t="str">
        <f t="shared" si="12"/>
        <v>B</v>
      </c>
      <c r="S102">
        <f t="shared" si="13"/>
        <v>100</v>
      </c>
    </row>
    <row r="103" spans="1:19" x14ac:dyDescent="0.35">
      <c r="A103" t="s">
        <v>123</v>
      </c>
      <c r="B103" t="s">
        <v>29</v>
      </c>
      <c r="C103">
        <v>20</v>
      </c>
      <c r="D103" t="s">
        <v>12</v>
      </c>
      <c r="E103">
        <v>100</v>
      </c>
      <c r="F103">
        <v>44</v>
      </c>
      <c r="G103">
        <v>66</v>
      </c>
      <c r="H103">
        <v>55</v>
      </c>
      <c r="I103" s="1">
        <v>45440</v>
      </c>
      <c r="J103">
        <f t="shared" si="7"/>
        <v>28</v>
      </c>
      <c r="K103">
        <f t="shared" si="8"/>
        <v>5</v>
      </c>
      <c r="L103">
        <f t="shared" si="9"/>
        <v>2024</v>
      </c>
      <c r="M103" t="str">
        <f t="shared" si="10"/>
        <v>A</v>
      </c>
      <c r="N103" t="str">
        <f t="shared" si="11"/>
        <v>D</v>
      </c>
      <c r="O103" t="str">
        <f t="shared" si="12"/>
        <v>B</v>
      </c>
      <c r="S103">
        <f t="shared" si="13"/>
        <v>44</v>
      </c>
    </row>
    <row r="104" spans="1:19" x14ac:dyDescent="0.35">
      <c r="A104" t="s">
        <v>124</v>
      </c>
      <c r="B104" t="s">
        <v>29</v>
      </c>
      <c r="C104">
        <v>20</v>
      </c>
      <c r="D104" t="s">
        <v>12</v>
      </c>
      <c r="E104">
        <v>90</v>
      </c>
      <c r="F104">
        <v>90</v>
      </c>
      <c r="G104">
        <v>40</v>
      </c>
      <c r="H104">
        <v>73</v>
      </c>
      <c r="I104" s="1">
        <v>45558</v>
      </c>
      <c r="J104">
        <f t="shared" si="7"/>
        <v>23</v>
      </c>
      <c r="K104">
        <f t="shared" si="8"/>
        <v>9</v>
      </c>
      <c r="L104">
        <f t="shared" si="9"/>
        <v>2024</v>
      </c>
      <c r="M104" t="str">
        <f t="shared" si="10"/>
        <v>A</v>
      </c>
      <c r="N104" t="str">
        <f t="shared" si="11"/>
        <v>A</v>
      </c>
      <c r="O104" t="str">
        <f t="shared" si="12"/>
        <v>D</v>
      </c>
      <c r="S104">
        <f t="shared" si="13"/>
        <v>90</v>
      </c>
    </row>
    <row r="105" spans="1:19" x14ac:dyDescent="0.35">
      <c r="A105" t="s">
        <v>125</v>
      </c>
      <c r="B105" t="s">
        <v>15</v>
      </c>
      <c r="C105">
        <v>18</v>
      </c>
      <c r="D105" t="s">
        <v>12</v>
      </c>
      <c r="E105">
        <v>89</v>
      </c>
      <c r="F105">
        <v>64</v>
      </c>
      <c r="G105">
        <v>32</v>
      </c>
      <c r="H105">
        <v>82</v>
      </c>
      <c r="I105" s="1">
        <v>45587</v>
      </c>
      <c r="J105">
        <f t="shared" si="7"/>
        <v>22</v>
      </c>
      <c r="K105">
        <f t="shared" si="8"/>
        <v>10</v>
      </c>
      <c r="L105">
        <f t="shared" si="9"/>
        <v>2024</v>
      </c>
      <c r="M105" t="str">
        <f t="shared" si="10"/>
        <v>A</v>
      </c>
      <c r="N105" t="str">
        <f t="shared" si="11"/>
        <v>B</v>
      </c>
      <c r="O105" t="str">
        <f t="shared" si="12"/>
        <v>F</v>
      </c>
      <c r="S105">
        <f t="shared" si="13"/>
        <v>64</v>
      </c>
    </row>
    <row r="106" spans="1:19" x14ac:dyDescent="0.35">
      <c r="A106" t="s">
        <v>126</v>
      </c>
      <c r="B106" t="s">
        <v>29</v>
      </c>
      <c r="C106">
        <v>20</v>
      </c>
      <c r="D106" t="s">
        <v>12</v>
      </c>
      <c r="E106">
        <v>74</v>
      </c>
      <c r="F106">
        <v>39</v>
      </c>
      <c r="G106">
        <v>62</v>
      </c>
      <c r="H106">
        <v>98</v>
      </c>
      <c r="I106" s="1">
        <v>45302</v>
      </c>
      <c r="J106">
        <f t="shared" si="7"/>
        <v>11</v>
      </c>
      <c r="K106">
        <f t="shared" si="8"/>
        <v>1</v>
      </c>
      <c r="L106">
        <f t="shared" si="9"/>
        <v>2024</v>
      </c>
      <c r="M106" t="str">
        <f t="shared" si="10"/>
        <v>A</v>
      </c>
      <c r="N106" t="str">
        <f t="shared" si="11"/>
        <v>F</v>
      </c>
      <c r="O106" t="str">
        <f t="shared" si="12"/>
        <v>B</v>
      </c>
      <c r="S106">
        <f t="shared" si="13"/>
        <v>39</v>
      </c>
    </row>
    <row r="107" spans="1:19" x14ac:dyDescent="0.35">
      <c r="A107" t="s">
        <v>127</v>
      </c>
      <c r="B107" t="s">
        <v>29</v>
      </c>
      <c r="C107">
        <v>20</v>
      </c>
      <c r="D107" t="s">
        <v>12</v>
      </c>
      <c r="E107">
        <v>62</v>
      </c>
      <c r="F107">
        <v>67</v>
      </c>
      <c r="G107">
        <v>35</v>
      </c>
      <c r="H107">
        <v>78</v>
      </c>
      <c r="I107" s="1">
        <v>45455</v>
      </c>
      <c r="J107">
        <f t="shared" si="7"/>
        <v>12</v>
      </c>
      <c r="K107">
        <f t="shared" si="8"/>
        <v>6</v>
      </c>
      <c r="L107">
        <f t="shared" si="9"/>
        <v>2024</v>
      </c>
      <c r="M107" t="str">
        <f t="shared" si="10"/>
        <v>B</v>
      </c>
      <c r="N107" t="str">
        <f t="shared" si="11"/>
        <v>B</v>
      </c>
      <c r="O107" t="str">
        <f t="shared" si="12"/>
        <v>F</v>
      </c>
      <c r="S107">
        <f t="shared" si="13"/>
        <v>67</v>
      </c>
    </row>
    <row r="108" spans="1:19" x14ac:dyDescent="0.35">
      <c r="A108" t="s">
        <v>128</v>
      </c>
      <c r="B108" t="s">
        <v>41</v>
      </c>
      <c r="C108">
        <v>22</v>
      </c>
      <c r="D108" t="s">
        <v>12</v>
      </c>
      <c r="E108">
        <v>56</v>
      </c>
      <c r="F108">
        <v>99</v>
      </c>
      <c r="G108">
        <v>79</v>
      </c>
      <c r="H108">
        <v>92</v>
      </c>
      <c r="I108" s="1">
        <v>45404</v>
      </c>
      <c r="J108">
        <f t="shared" si="7"/>
        <v>22</v>
      </c>
      <c r="K108">
        <f t="shared" si="8"/>
        <v>4</v>
      </c>
      <c r="L108">
        <f t="shared" si="9"/>
        <v>2024</v>
      </c>
      <c r="M108" t="str">
        <f t="shared" si="10"/>
        <v>C</v>
      </c>
      <c r="N108" t="str">
        <f t="shared" si="11"/>
        <v>A</v>
      </c>
      <c r="O108" t="str">
        <f t="shared" si="12"/>
        <v>A</v>
      </c>
      <c r="S108">
        <f t="shared" si="13"/>
        <v>99</v>
      </c>
    </row>
    <row r="109" spans="1:19" x14ac:dyDescent="0.35">
      <c r="A109" t="s">
        <v>129</v>
      </c>
      <c r="B109" t="s">
        <v>15</v>
      </c>
      <c r="C109">
        <v>21</v>
      </c>
      <c r="D109" t="s">
        <v>12</v>
      </c>
      <c r="E109">
        <v>65</v>
      </c>
      <c r="F109">
        <v>52</v>
      </c>
      <c r="G109">
        <v>39</v>
      </c>
      <c r="H109">
        <v>71</v>
      </c>
      <c r="I109" s="1">
        <v>45478</v>
      </c>
      <c r="J109">
        <f t="shared" si="7"/>
        <v>5</v>
      </c>
      <c r="K109">
        <f t="shared" si="8"/>
        <v>7</v>
      </c>
      <c r="L109">
        <f t="shared" si="9"/>
        <v>2024</v>
      </c>
      <c r="M109" t="str">
        <f t="shared" si="10"/>
        <v>B</v>
      </c>
      <c r="N109" t="str">
        <f t="shared" si="11"/>
        <v>C</v>
      </c>
      <c r="O109" t="str">
        <f t="shared" si="12"/>
        <v>F</v>
      </c>
      <c r="S109">
        <f t="shared" si="13"/>
        <v>52</v>
      </c>
    </row>
    <row r="110" spans="1:19" x14ac:dyDescent="0.35">
      <c r="A110" t="s">
        <v>130</v>
      </c>
      <c r="B110" t="s">
        <v>41</v>
      </c>
      <c r="C110">
        <v>19</v>
      </c>
      <c r="D110" t="s">
        <v>12</v>
      </c>
      <c r="E110">
        <v>47</v>
      </c>
      <c r="F110">
        <v>83</v>
      </c>
      <c r="G110">
        <v>34</v>
      </c>
      <c r="H110">
        <v>75</v>
      </c>
      <c r="I110" s="1">
        <v>45586</v>
      </c>
      <c r="J110">
        <f t="shared" si="7"/>
        <v>21</v>
      </c>
      <c r="K110">
        <f t="shared" si="8"/>
        <v>10</v>
      </c>
      <c r="L110">
        <f t="shared" si="9"/>
        <v>2024</v>
      </c>
      <c r="M110" t="str">
        <f t="shared" si="10"/>
        <v>D</v>
      </c>
      <c r="N110" t="str">
        <f t="shared" si="11"/>
        <v>A</v>
      </c>
      <c r="O110" t="str">
        <f t="shared" si="12"/>
        <v>F</v>
      </c>
      <c r="S110">
        <f t="shared" si="13"/>
        <v>83</v>
      </c>
    </row>
    <row r="111" spans="1:19" x14ac:dyDescent="0.35">
      <c r="A111" t="s">
        <v>131</v>
      </c>
      <c r="B111" t="s">
        <v>10</v>
      </c>
      <c r="C111">
        <v>20</v>
      </c>
      <c r="D111" t="s">
        <v>26</v>
      </c>
      <c r="E111">
        <v>68</v>
      </c>
      <c r="F111">
        <v>45</v>
      </c>
      <c r="G111">
        <v>52</v>
      </c>
      <c r="H111">
        <v>77</v>
      </c>
      <c r="I111" s="1">
        <v>45523</v>
      </c>
      <c r="J111">
        <f t="shared" si="7"/>
        <v>19</v>
      </c>
      <c r="K111">
        <f t="shared" si="8"/>
        <v>8</v>
      </c>
      <c r="L111">
        <f t="shared" si="9"/>
        <v>2024</v>
      </c>
      <c r="M111" t="str">
        <f t="shared" si="10"/>
        <v>B</v>
      </c>
      <c r="N111" t="str">
        <f t="shared" si="11"/>
        <v>D</v>
      </c>
      <c r="O111" t="str">
        <f t="shared" si="12"/>
        <v>C</v>
      </c>
      <c r="S111">
        <f t="shared" si="13"/>
        <v>45</v>
      </c>
    </row>
    <row r="112" spans="1:19" x14ac:dyDescent="0.35">
      <c r="A112" t="s">
        <v>132</v>
      </c>
      <c r="B112" t="s">
        <v>23</v>
      </c>
      <c r="C112">
        <v>20</v>
      </c>
      <c r="D112" t="s">
        <v>26</v>
      </c>
      <c r="E112">
        <v>65</v>
      </c>
      <c r="F112">
        <v>60</v>
      </c>
      <c r="G112">
        <v>39</v>
      </c>
      <c r="H112">
        <v>99</v>
      </c>
      <c r="I112" s="1">
        <v>45518</v>
      </c>
      <c r="J112">
        <f t="shared" si="7"/>
        <v>14</v>
      </c>
      <c r="K112">
        <f t="shared" si="8"/>
        <v>8</v>
      </c>
      <c r="L112">
        <f t="shared" si="9"/>
        <v>2024</v>
      </c>
      <c r="M112" t="str">
        <f t="shared" si="10"/>
        <v>B</v>
      </c>
      <c r="N112" t="str">
        <f t="shared" si="11"/>
        <v>B</v>
      </c>
      <c r="O112" t="str">
        <f t="shared" si="12"/>
        <v>F</v>
      </c>
      <c r="S112">
        <f t="shared" si="13"/>
        <v>60</v>
      </c>
    </row>
    <row r="113" spans="1:19" x14ac:dyDescent="0.35">
      <c r="A113" t="s">
        <v>133</v>
      </c>
      <c r="B113" t="s">
        <v>10</v>
      </c>
      <c r="C113">
        <v>20</v>
      </c>
      <c r="D113" t="s">
        <v>26</v>
      </c>
      <c r="E113">
        <v>49</v>
      </c>
      <c r="F113">
        <v>97</v>
      </c>
      <c r="G113">
        <v>73</v>
      </c>
      <c r="H113">
        <v>70</v>
      </c>
      <c r="I113" s="1">
        <v>45601</v>
      </c>
      <c r="J113">
        <f t="shared" si="7"/>
        <v>5</v>
      </c>
      <c r="K113">
        <f t="shared" si="8"/>
        <v>11</v>
      </c>
      <c r="L113">
        <f t="shared" si="9"/>
        <v>2024</v>
      </c>
      <c r="M113" t="str">
        <f t="shared" si="10"/>
        <v>D</v>
      </c>
      <c r="N113" t="str">
        <f t="shared" si="11"/>
        <v>A</v>
      </c>
      <c r="O113" t="str">
        <f t="shared" si="12"/>
        <v>A</v>
      </c>
      <c r="S113">
        <f t="shared" si="13"/>
        <v>97</v>
      </c>
    </row>
    <row r="114" spans="1:19" x14ac:dyDescent="0.35">
      <c r="A114" t="s">
        <v>134</v>
      </c>
      <c r="B114" t="s">
        <v>23</v>
      </c>
      <c r="C114">
        <v>20</v>
      </c>
      <c r="D114" t="s">
        <v>26</v>
      </c>
      <c r="E114">
        <v>65</v>
      </c>
      <c r="F114">
        <v>93</v>
      </c>
      <c r="G114">
        <v>31</v>
      </c>
      <c r="H114">
        <v>98</v>
      </c>
      <c r="I114" s="1">
        <v>45389</v>
      </c>
      <c r="J114">
        <f t="shared" si="7"/>
        <v>7</v>
      </c>
      <c r="K114">
        <f t="shared" si="8"/>
        <v>4</v>
      </c>
      <c r="L114">
        <f t="shared" si="9"/>
        <v>2024</v>
      </c>
      <c r="M114" t="str">
        <f t="shared" si="10"/>
        <v>B</v>
      </c>
      <c r="N114" t="str">
        <f t="shared" si="11"/>
        <v>A</v>
      </c>
      <c r="O114" t="str">
        <f t="shared" si="12"/>
        <v>F</v>
      </c>
      <c r="S114">
        <f t="shared" si="13"/>
        <v>93</v>
      </c>
    </row>
    <row r="115" spans="1:19" x14ac:dyDescent="0.35">
      <c r="A115" t="s">
        <v>135</v>
      </c>
      <c r="B115" t="s">
        <v>41</v>
      </c>
      <c r="C115">
        <v>18</v>
      </c>
      <c r="D115" t="s">
        <v>12</v>
      </c>
      <c r="E115">
        <v>71</v>
      </c>
      <c r="F115">
        <v>61</v>
      </c>
      <c r="G115">
        <v>42</v>
      </c>
      <c r="H115">
        <v>56</v>
      </c>
      <c r="I115" s="1">
        <v>45346</v>
      </c>
      <c r="J115">
        <f t="shared" si="7"/>
        <v>24</v>
      </c>
      <c r="K115">
        <f t="shared" si="8"/>
        <v>2</v>
      </c>
      <c r="L115">
        <f t="shared" si="9"/>
        <v>2024</v>
      </c>
      <c r="M115" t="str">
        <f t="shared" si="10"/>
        <v>A</v>
      </c>
      <c r="N115" t="str">
        <f t="shared" si="11"/>
        <v>B</v>
      </c>
      <c r="O115" t="str">
        <f t="shared" si="12"/>
        <v>D</v>
      </c>
      <c r="S115">
        <f t="shared" si="13"/>
        <v>61</v>
      </c>
    </row>
    <row r="116" spans="1:19" x14ac:dyDescent="0.35">
      <c r="A116" t="s">
        <v>136</v>
      </c>
      <c r="B116" t="s">
        <v>10</v>
      </c>
      <c r="C116">
        <v>18</v>
      </c>
      <c r="D116" t="s">
        <v>26</v>
      </c>
      <c r="E116">
        <v>73</v>
      </c>
      <c r="F116">
        <v>83</v>
      </c>
      <c r="G116">
        <v>69</v>
      </c>
      <c r="H116">
        <v>66</v>
      </c>
      <c r="I116" s="1">
        <v>45402</v>
      </c>
      <c r="J116">
        <f t="shared" si="7"/>
        <v>20</v>
      </c>
      <c r="K116">
        <f t="shared" si="8"/>
        <v>4</v>
      </c>
      <c r="L116">
        <f t="shared" si="9"/>
        <v>2024</v>
      </c>
      <c r="M116" t="str">
        <f t="shared" si="10"/>
        <v>A</v>
      </c>
      <c r="N116" t="str">
        <f t="shared" si="11"/>
        <v>A</v>
      </c>
      <c r="O116" t="str">
        <f t="shared" si="12"/>
        <v>B</v>
      </c>
      <c r="S116">
        <f t="shared" si="13"/>
        <v>83</v>
      </c>
    </row>
    <row r="117" spans="1:19" x14ac:dyDescent="0.35">
      <c r="A117" t="s">
        <v>137</v>
      </c>
      <c r="B117" t="s">
        <v>15</v>
      </c>
      <c r="C117">
        <v>21</v>
      </c>
      <c r="D117" t="s">
        <v>12</v>
      </c>
      <c r="E117">
        <v>90</v>
      </c>
      <c r="F117">
        <v>67</v>
      </c>
      <c r="G117">
        <v>31</v>
      </c>
      <c r="H117">
        <v>69</v>
      </c>
      <c r="I117" s="1">
        <v>45443</v>
      </c>
      <c r="J117">
        <f t="shared" si="7"/>
        <v>31</v>
      </c>
      <c r="K117">
        <f t="shared" si="8"/>
        <v>5</v>
      </c>
      <c r="L117">
        <f t="shared" si="9"/>
        <v>2024</v>
      </c>
      <c r="M117" t="str">
        <f t="shared" si="10"/>
        <v>A</v>
      </c>
      <c r="N117" t="str">
        <f t="shared" si="11"/>
        <v>B</v>
      </c>
      <c r="O117" t="str">
        <f t="shared" si="12"/>
        <v>F</v>
      </c>
      <c r="S117">
        <f t="shared" si="13"/>
        <v>67</v>
      </c>
    </row>
    <row r="118" spans="1:19" x14ac:dyDescent="0.35">
      <c r="A118" t="s">
        <v>138</v>
      </c>
      <c r="B118" t="s">
        <v>53</v>
      </c>
      <c r="C118">
        <v>20</v>
      </c>
      <c r="D118" t="s">
        <v>26</v>
      </c>
      <c r="E118">
        <v>80</v>
      </c>
      <c r="F118">
        <v>35</v>
      </c>
      <c r="G118">
        <v>94</v>
      </c>
      <c r="H118">
        <v>90</v>
      </c>
      <c r="I118" s="1">
        <v>45537</v>
      </c>
      <c r="J118">
        <f t="shared" si="7"/>
        <v>2</v>
      </c>
      <c r="K118">
        <f t="shared" si="8"/>
        <v>9</v>
      </c>
      <c r="L118">
        <f t="shared" si="9"/>
        <v>2024</v>
      </c>
      <c r="M118" t="str">
        <f t="shared" si="10"/>
        <v>A</v>
      </c>
      <c r="N118" t="str">
        <f t="shared" si="11"/>
        <v>F</v>
      </c>
      <c r="O118" t="str">
        <f t="shared" si="12"/>
        <v>A</v>
      </c>
      <c r="S118">
        <f t="shared" si="13"/>
        <v>35</v>
      </c>
    </row>
    <row r="119" spans="1:19" x14ac:dyDescent="0.35">
      <c r="A119" t="s">
        <v>139</v>
      </c>
      <c r="B119" t="s">
        <v>41</v>
      </c>
      <c r="C119">
        <v>20</v>
      </c>
      <c r="D119" t="s">
        <v>12</v>
      </c>
      <c r="E119">
        <v>46</v>
      </c>
      <c r="F119">
        <v>55</v>
      </c>
      <c r="G119">
        <v>92</v>
      </c>
      <c r="H119">
        <v>98</v>
      </c>
      <c r="I119" s="1">
        <v>45360</v>
      </c>
      <c r="J119">
        <f t="shared" si="7"/>
        <v>9</v>
      </c>
      <c r="K119">
        <f t="shared" si="8"/>
        <v>3</v>
      </c>
      <c r="L119">
        <f t="shared" si="9"/>
        <v>2024</v>
      </c>
      <c r="M119" t="str">
        <f t="shared" si="10"/>
        <v>D</v>
      </c>
      <c r="N119" t="str">
        <f t="shared" si="11"/>
        <v>C</v>
      </c>
      <c r="O119" t="str">
        <f t="shared" si="12"/>
        <v>A</v>
      </c>
      <c r="S119">
        <f t="shared" si="13"/>
        <v>55</v>
      </c>
    </row>
    <row r="120" spans="1:19" x14ac:dyDescent="0.35">
      <c r="A120" t="s">
        <v>140</v>
      </c>
      <c r="B120" t="s">
        <v>23</v>
      </c>
      <c r="C120">
        <v>22</v>
      </c>
      <c r="D120" t="s">
        <v>26</v>
      </c>
      <c r="E120">
        <v>43</v>
      </c>
      <c r="F120">
        <v>89</v>
      </c>
      <c r="G120">
        <v>66</v>
      </c>
      <c r="H120">
        <v>69</v>
      </c>
      <c r="I120" s="1">
        <v>45603</v>
      </c>
      <c r="J120">
        <f t="shared" si="7"/>
        <v>7</v>
      </c>
      <c r="K120">
        <f t="shared" si="8"/>
        <v>11</v>
      </c>
      <c r="L120">
        <f t="shared" si="9"/>
        <v>2024</v>
      </c>
      <c r="M120" t="str">
        <f t="shared" si="10"/>
        <v>D</v>
      </c>
      <c r="N120" t="str">
        <f t="shared" si="11"/>
        <v>A</v>
      </c>
      <c r="O120" t="str">
        <f t="shared" si="12"/>
        <v>B</v>
      </c>
      <c r="S120">
        <f t="shared" si="13"/>
        <v>89</v>
      </c>
    </row>
    <row r="121" spans="1:19" x14ac:dyDescent="0.35">
      <c r="A121" t="s">
        <v>141</v>
      </c>
      <c r="B121" t="s">
        <v>18</v>
      </c>
      <c r="C121">
        <v>20</v>
      </c>
      <c r="D121" t="s">
        <v>26</v>
      </c>
      <c r="E121">
        <v>97</v>
      </c>
      <c r="F121">
        <v>40</v>
      </c>
      <c r="G121">
        <v>46</v>
      </c>
      <c r="H121">
        <v>71</v>
      </c>
      <c r="I121" s="1">
        <v>45580</v>
      </c>
      <c r="J121">
        <f t="shared" si="7"/>
        <v>15</v>
      </c>
      <c r="K121">
        <f t="shared" si="8"/>
        <v>10</v>
      </c>
      <c r="L121">
        <f t="shared" si="9"/>
        <v>2024</v>
      </c>
      <c r="M121" t="str">
        <f t="shared" si="10"/>
        <v>A</v>
      </c>
      <c r="N121" t="str">
        <f t="shared" si="11"/>
        <v>D</v>
      </c>
      <c r="O121" t="str">
        <f t="shared" si="12"/>
        <v>D</v>
      </c>
      <c r="S121">
        <f t="shared" si="13"/>
        <v>40</v>
      </c>
    </row>
    <row r="122" spans="1:19" x14ac:dyDescent="0.35">
      <c r="A122" t="s">
        <v>142</v>
      </c>
      <c r="B122" t="s">
        <v>23</v>
      </c>
      <c r="C122">
        <v>21</v>
      </c>
      <c r="D122" t="s">
        <v>26</v>
      </c>
      <c r="E122">
        <v>92</v>
      </c>
      <c r="F122">
        <v>39</v>
      </c>
      <c r="G122">
        <v>38</v>
      </c>
      <c r="H122">
        <v>77</v>
      </c>
      <c r="I122" s="1">
        <v>45541</v>
      </c>
      <c r="J122">
        <f t="shared" si="7"/>
        <v>6</v>
      </c>
      <c r="K122">
        <f t="shared" si="8"/>
        <v>9</v>
      </c>
      <c r="L122">
        <f t="shared" si="9"/>
        <v>2024</v>
      </c>
      <c r="M122" t="str">
        <f t="shared" si="10"/>
        <v>A</v>
      </c>
      <c r="N122" t="str">
        <f t="shared" si="11"/>
        <v>F</v>
      </c>
      <c r="O122" t="str">
        <f t="shared" si="12"/>
        <v>F</v>
      </c>
      <c r="S122">
        <f t="shared" si="13"/>
        <v>39</v>
      </c>
    </row>
    <row r="123" spans="1:19" x14ac:dyDescent="0.35">
      <c r="A123" t="s">
        <v>143</v>
      </c>
      <c r="B123" t="s">
        <v>18</v>
      </c>
      <c r="C123">
        <v>21</v>
      </c>
      <c r="D123" t="s">
        <v>26</v>
      </c>
      <c r="E123">
        <v>89</v>
      </c>
      <c r="F123">
        <v>37</v>
      </c>
      <c r="G123">
        <v>44</v>
      </c>
      <c r="H123">
        <v>89</v>
      </c>
      <c r="I123" s="1">
        <v>45327</v>
      </c>
      <c r="J123">
        <f t="shared" si="7"/>
        <v>5</v>
      </c>
      <c r="K123">
        <f t="shared" si="8"/>
        <v>2</v>
      </c>
      <c r="L123">
        <f t="shared" si="9"/>
        <v>2024</v>
      </c>
      <c r="M123" t="str">
        <f t="shared" si="10"/>
        <v>A</v>
      </c>
      <c r="N123" t="str">
        <f t="shared" si="11"/>
        <v>F</v>
      </c>
      <c r="O123" t="str">
        <f t="shared" si="12"/>
        <v>D</v>
      </c>
      <c r="S123">
        <f t="shared" si="13"/>
        <v>37</v>
      </c>
    </row>
    <row r="124" spans="1:19" x14ac:dyDescent="0.35">
      <c r="A124" t="s">
        <v>144</v>
      </c>
      <c r="B124" t="s">
        <v>29</v>
      </c>
      <c r="C124">
        <v>20</v>
      </c>
      <c r="D124" t="s">
        <v>12</v>
      </c>
      <c r="E124">
        <v>84</v>
      </c>
      <c r="F124">
        <v>87</v>
      </c>
      <c r="G124">
        <v>53</v>
      </c>
      <c r="H124">
        <v>98</v>
      </c>
      <c r="I124" s="1">
        <v>45530</v>
      </c>
      <c r="J124">
        <f t="shared" si="7"/>
        <v>26</v>
      </c>
      <c r="K124">
        <f t="shared" si="8"/>
        <v>8</v>
      </c>
      <c r="L124">
        <f t="shared" si="9"/>
        <v>2024</v>
      </c>
      <c r="M124" t="str">
        <f t="shared" si="10"/>
        <v>A</v>
      </c>
      <c r="N124" t="str">
        <f t="shared" si="11"/>
        <v>A</v>
      </c>
      <c r="O124" t="str">
        <f t="shared" si="12"/>
        <v>C</v>
      </c>
      <c r="S124">
        <f t="shared" si="13"/>
        <v>87</v>
      </c>
    </row>
    <row r="125" spans="1:19" x14ac:dyDescent="0.35">
      <c r="A125" t="s">
        <v>145</v>
      </c>
      <c r="B125" t="s">
        <v>10</v>
      </c>
      <c r="C125">
        <v>21</v>
      </c>
      <c r="D125" t="s">
        <v>26</v>
      </c>
      <c r="E125">
        <v>50</v>
      </c>
      <c r="F125">
        <v>57</v>
      </c>
      <c r="G125">
        <v>67</v>
      </c>
      <c r="H125">
        <v>56</v>
      </c>
      <c r="I125" s="1">
        <v>45439</v>
      </c>
      <c r="J125">
        <f t="shared" si="7"/>
        <v>27</v>
      </c>
      <c r="K125">
        <f t="shared" si="8"/>
        <v>5</v>
      </c>
      <c r="L125">
        <f t="shared" si="9"/>
        <v>2024</v>
      </c>
      <c r="M125" t="str">
        <f t="shared" si="10"/>
        <v>C</v>
      </c>
      <c r="N125" t="str">
        <f t="shared" si="11"/>
        <v>C</v>
      </c>
      <c r="O125" t="str">
        <f t="shared" si="12"/>
        <v>B</v>
      </c>
      <c r="S125">
        <f t="shared" si="13"/>
        <v>57</v>
      </c>
    </row>
    <row r="126" spans="1:19" x14ac:dyDescent="0.35">
      <c r="A126" t="s">
        <v>146</v>
      </c>
      <c r="B126" t="s">
        <v>18</v>
      </c>
      <c r="C126">
        <v>20</v>
      </c>
      <c r="D126" t="s">
        <v>26</v>
      </c>
      <c r="E126">
        <v>68</v>
      </c>
      <c r="F126">
        <v>87</v>
      </c>
      <c r="G126">
        <v>64</v>
      </c>
      <c r="H126">
        <v>50</v>
      </c>
      <c r="I126" s="1">
        <v>45518</v>
      </c>
      <c r="J126">
        <f t="shared" si="7"/>
        <v>14</v>
      </c>
      <c r="K126">
        <f t="shared" si="8"/>
        <v>8</v>
      </c>
      <c r="L126">
        <f t="shared" si="9"/>
        <v>2024</v>
      </c>
      <c r="M126" t="str">
        <f t="shared" si="10"/>
        <v>B</v>
      </c>
      <c r="N126" t="str">
        <f t="shared" si="11"/>
        <v>A</v>
      </c>
      <c r="O126" t="str">
        <f t="shared" si="12"/>
        <v>B</v>
      </c>
      <c r="S126">
        <f t="shared" si="13"/>
        <v>87</v>
      </c>
    </row>
    <row r="127" spans="1:19" x14ac:dyDescent="0.35">
      <c r="A127" t="s">
        <v>147</v>
      </c>
      <c r="B127" t="s">
        <v>23</v>
      </c>
      <c r="C127">
        <v>19</v>
      </c>
      <c r="D127" t="s">
        <v>26</v>
      </c>
      <c r="E127">
        <v>95</v>
      </c>
      <c r="F127">
        <v>71</v>
      </c>
      <c r="G127">
        <v>78</v>
      </c>
      <c r="H127">
        <v>81</v>
      </c>
      <c r="I127" s="1">
        <v>45535</v>
      </c>
      <c r="J127">
        <f t="shared" si="7"/>
        <v>31</v>
      </c>
      <c r="K127">
        <f t="shared" si="8"/>
        <v>8</v>
      </c>
      <c r="L127">
        <f t="shared" si="9"/>
        <v>2024</v>
      </c>
      <c r="M127" t="str">
        <f t="shared" si="10"/>
        <v>A</v>
      </c>
      <c r="N127" t="str">
        <f t="shared" si="11"/>
        <v>A</v>
      </c>
      <c r="O127" t="str">
        <f t="shared" si="12"/>
        <v>A</v>
      </c>
      <c r="S127">
        <f t="shared" si="13"/>
        <v>71</v>
      </c>
    </row>
    <row r="128" spans="1:19" x14ac:dyDescent="0.35">
      <c r="A128" t="s">
        <v>148</v>
      </c>
      <c r="B128" t="s">
        <v>29</v>
      </c>
      <c r="C128">
        <v>20</v>
      </c>
      <c r="D128" t="s">
        <v>12</v>
      </c>
      <c r="E128">
        <v>75</v>
      </c>
      <c r="F128">
        <v>51</v>
      </c>
      <c r="G128">
        <v>98</v>
      </c>
      <c r="H128">
        <v>62</v>
      </c>
      <c r="I128" s="1">
        <v>45628</v>
      </c>
      <c r="J128">
        <f t="shared" si="7"/>
        <v>2</v>
      </c>
      <c r="K128">
        <f t="shared" si="8"/>
        <v>12</v>
      </c>
      <c r="L128">
        <f t="shared" si="9"/>
        <v>2024</v>
      </c>
      <c r="M128" t="str">
        <f t="shared" si="10"/>
        <v>A</v>
      </c>
      <c r="N128" t="str">
        <f t="shared" si="11"/>
        <v>C</v>
      </c>
      <c r="O128" t="str">
        <f t="shared" si="12"/>
        <v>A</v>
      </c>
      <c r="S128">
        <f t="shared" si="13"/>
        <v>51</v>
      </c>
    </row>
    <row r="129" spans="1:19" x14ac:dyDescent="0.35">
      <c r="A129" t="s">
        <v>149</v>
      </c>
      <c r="B129" t="s">
        <v>53</v>
      </c>
      <c r="C129">
        <v>20</v>
      </c>
      <c r="D129" t="s">
        <v>26</v>
      </c>
      <c r="E129">
        <v>64</v>
      </c>
      <c r="F129">
        <v>35</v>
      </c>
      <c r="G129">
        <v>91</v>
      </c>
      <c r="H129">
        <v>79</v>
      </c>
      <c r="I129" s="1">
        <v>45656</v>
      </c>
      <c r="J129">
        <f t="shared" si="7"/>
        <v>30</v>
      </c>
      <c r="K129">
        <f t="shared" si="8"/>
        <v>12</v>
      </c>
      <c r="L129">
        <f t="shared" si="9"/>
        <v>2024</v>
      </c>
      <c r="M129" t="str">
        <f t="shared" si="10"/>
        <v>B</v>
      </c>
      <c r="N129" t="str">
        <f t="shared" si="11"/>
        <v>F</v>
      </c>
      <c r="O129" t="str">
        <f t="shared" si="12"/>
        <v>A</v>
      </c>
      <c r="S129">
        <f t="shared" si="13"/>
        <v>35</v>
      </c>
    </row>
    <row r="130" spans="1:19" x14ac:dyDescent="0.35">
      <c r="A130" t="s">
        <v>150</v>
      </c>
      <c r="B130" t="s">
        <v>15</v>
      </c>
      <c r="C130">
        <v>20</v>
      </c>
      <c r="D130" t="s">
        <v>12</v>
      </c>
      <c r="E130">
        <v>60</v>
      </c>
      <c r="F130">
        <v>85</v>
      </c>
      <c r="G130">
        <v>89</v>
      </c>
      <c r="H130">
        <v>72</v>
      </c>
      <c r="I130" s="1">
        <v>45492</v>
      </c>
      <c r="J130">
        <f t="shared" si="7"/>
        <v>19</v>
      </c>
      <c r="K130">
        <f t="shared" si="8"/>
        <v>7</v>
      </c>
      <c r="L130">
        <f t="shared" si="9"/>
        <v>2024</v>
      </c>
      <c r="M130" t="str">
        <f t="shared" si="10"/>
        <v>B</v>
      </c>
      <c r="N130" t="str">
        <f t="shared" si="11"/>
        <v>A</v>
      </c>
      <c r="O130" t="str">
        <f t="shared" si="12"/>
        <v>A</v>
      </c>
      <c r="S130">
        <f t="shared" si="13"/>
        <v>85</v>
      </c>
    </row>
    <row r="131" spans="1:19" x14ac:dyDescent="0.35">
      <c r="A131" t="s">
        <v>151</v>
      </c>
      <c r="B131" t="s">
        <v>15</v>
      </c>
      <c r="C131">
        <v>21</v>
      </c>
      <c r="D131" t="s">
        <v>12</v>
      </c>
      <c r="E131">
        <v>100</v>
      </c>
      <c r="F131">
        <v>79</v>
      </c>
      <c r="G131">
        <v>79</v>
      </c>
      <c r="H131">
        <v>100</v>
      </c>
      <c r="I131" s="1">
        <v>45445</v>
      </c>
      <c r="J131">
        <f t="shared" ref="J131:J194" si="14">DAY(I:I)</f>
        <v>2</v>
      </c>
      <c r="K131">
        <f t="shared" ref="K131:K194" si="15">MONTH(I:I)</f>
        <v>6</v>
      </c>
      <c r="L131">
        <f t="shared" ref="L131:L194" si="16">YEAR(I:I)</f>
        <v>2024</v>
      </c>
      <c r="M131" t="str">
        <f t="shared" ref="M131:M194" si="17">IF(AND(E131&gt;=70,E131&lt;=100),"A",IF(AND(E131&gt;=60,E131&lt;=69),"B",IF(AND(E131&gt;=50,E131&lt;=59),"C",IF(AND(E131&gt;=40,E131&lt;=49),"D","F"))))</f>
        <v>A</v>
      </c>
      <c r="N131" t="str">
        <f t="shared" ref="N131:N194" si="18">IF(AND(F131&gt;=70,F131&lt;=100),"A",IF(AND(F131&gt;=60,F131&lt;=69),"B",IF(AND(F131&gt;=50,F131&lt;=59),"C",IF(AND(F131&gt;=40,F131&lt;=49),"D","F"))))</f>
        <v>A</v>
      </c>
      <c r="O131" t="str">
        <f t="shared" ref="O131:O194" si="19">IF(AND(G131&gt;=70,G131&lt;=100),"A",IF(AND(G131&gt;=60,G131&lt;=69),"B",IF(AND(G131&gt;=50,G131&lt;=59),"C",IF(AND(G131&gt;=40,G131&lt;=49),"D","F"))))</f>
        <v>A</v>
      </c>
      <c r="S131">
        <f t="shared" ref="S131:S194" si="20">IF(F131&lt;0,0,F131)</f>
        <v>79</v>
      </c>
    </row>
    <row r="132" spans="1:19" x14ac:dyDescent="0.35">
      <c r="A132" t="s">
        <v>152</v>
      </c>
      <c r="B132" t="s">
        <v>15</v>
      </c>
      <c r="C132">
        <v>20</v>
      </c>
      <c r="D132" t="s">
        <v>12</v>
      </c>
      <c r="E132">
        <v>96</v>
      </c>
      <c r="F132">
        <v>38</v>
      </c>
      <c r="G132">
        <v>38</v>
      </c>
      <c r="H132">
        <v>68</v>
      </c>
      <c r="I132" s="1">
        <v>45364</v>
      </c>
      <c r="J132">
        <f t="shared" si="14"/>
        <v>13</v>
      </c>
      <c r="K132">
        <f t="shared" si="15"/>
        <v>3</v>
      </c>
      <c r="L132">
        <f t="shared" si="16"/>
        <v>2024</v>
      </c>
      <c r="M132" t="str">
        <f t="shared" si="17"/>
        <v>A</v>
      </c>
      <c r="N132" t="str">
        <f t="shared" si="18"/>
        <v>F</v>
      </c>
      <c r="O132" t="str">
        <f t="shared" si="19"/>
        <v>F</v>
      </c>
      <c r="S132">
        <f t="shared" si="20"/>
        <v>38</v>
      </c>
    </row>
    <row r="133" spans="1:19" x14ac:dyDescent="0.35">
      <c r="A133" t="s">
        <v>153</v>
      </c>
      <c r="B133" t="s">
        <v>18</v>
      </c>
      <c r="C133">
        <v>21</v>
      </c>
      <c r="D133" t="s">
        <v>26</v>
      </c>
      <c r="E133">
        <v>75</v>
      </c>
      <c r="F133">
        <v>96</v>
      </c>
      <c r="G133">
        <v>63</v>
      </c>
      <c r="H133">
        <v>81</v>
      </c>
      <c r="I133" s="1">
        <v>45492</v>
      </c>
      <c r="J133">
        <f t="shared" si="14"/>
        <v>19</v>
      </c>
      <c r="K133">
        <f t="shared" si="15"/>
        <v>7</v>
      </c>
      <c r="L133">
        <f t="shared" si="16"/>
        <v>2024</v>
      </c>
      <c r="M133" t="str">
        <f t="shared" si="17"/>
        <v>A</v>
      </c>
      <c r="N133" t="str">
        <f t="shared" si="18"/>
        <v>A</v>
      </c>
      <c r="O133" t="str">
        <f t="shared" si="19"/>
        <v>B</v>
      </c>
      <c r="S133">
        <f t="shared" si="20"/>
        <v>96</v>
      </c>
    </row>
    <row r="134" spans="1:19" x14ac:dyDescent="0.35">
      <c r="A134" t="s">
        <v>154</v>
      </c>
      <c r="B134" t="s">
        <v>53</v>
      </c>
      <c r="C134">
        <v>18</v>
      </c>
      <c r="D134" t="s">
        <v>26</v>
      </c>
      <c r="E134">
        <v>49</v>
      </c>
      <c r="F134">
        <v>99</v>
      </c>
      <c r="G134">
        <v>64</v>
      </c>
      <c r="H134">
        <v>79</v>
      </c>
      <c r="I134" s="1">
        <v>45587</v>
      </c>
      <c r="J134">
        <f t="shared" si="14"/>
        <v>22</v>
      </c>
      <c r="K134">
        <f t="shared" si="15"/>
        <v>10</v>
      </c>
      <c r="L134">
        <f t="shared" si="16"/>
        <v>2024</v>
      </c>
      <c r="M134" t="str">
        <f t="shared" si="17"/>
        <v>D</v>
      </c>
      <c r="N134" t="str">
        <f t="shared" si="18"/>
        <v>A</v>
      </c>
      <c r="O134" t="str">
        <f t="shared" si="19"/>
        <v>B</v>
      </c>
      <c r="S134">
        <f t="shared" si="20"/>
        <v>99</v>
      </c>
    </row>
    <row r="135" spans="1:19" x14ac:dyDescent="0.35">
      <c r="A135" t="s">
        <v>155</v>
      </c>
      <c r="B135" t="s">
        <v>18</v>
      </c>
      <c r="C135">
        <v>18</v>
      </c>
      <c r="D135" t="s">
        <v>26</v>
      </c>
      <c r="E135">
        <v>76</v>
      </c>
      <c r="F135">
        <v>66</v>
      </c>
      <c r="G135">
        <v>30</v>
      </c>
      <c r="H135">
        <v>78</v>
      </c>
      <c r="I135" s="1">
        <v>45308</v>
      </c>
      <c r="J135">
        <f t="shared" si="14"/>
        <v>17</v>
      </c>
      <c r="K135">
        <f t="shared" si="15"/>
        <v>1</v>
      </c>
      <c r="L135">
        <f t="shared" si="16"/>
        <v>2024</v>
      </c>
      <c r="M135" t="str">
        <f t="shared" si="17"/>
        <v>A</v>
      </c>
      <c r="N135" t="str">
        <f t="shared" si="18"/>
        <v>B</v>
      </c>
      <c r="O135" t="str">
        <f t="shared" si="19"/>
        <v>F</v>
      </c>
      <c r="S135">
        <f t="shared" si="20"/>
        <v>66</v>
      </c>
    </row>
    <row r="136" spans="1:19" x14ac:dyDescent="0.35">
      <c r="A136" t="s">
        <v>156</v>
      </c>
      <c r="B136" t="s">
        <v>10</v>
      </c>
      <c r="C136">
        <v>20</v>
      </c>
      <c r="D136" t="s">
        <v>26</v>
      </c>
      <c r="E136">
        <v>48</v>
      </c>
      <c r="F136">
        <v>68</v>
      </c>
      <c r="G136">
        <v>69</v>
      </c>
      <c r="H136">
        <v>98</v>
      </c>
      <c r="I136" s="1">
        <v>45420</v>
      </c>
      <c r="J136">
        <f t="shared" si="14"/>
        <v>8</v>
      </c>
      <c r="K136">
        <f t="shared" si="15"/>
        <v>5</v>
      </c>
      <c r="L136">
        <f t="shared" si="16"/>
        <v>2024</v>
      </c>
      <c r="M136" t="str">
        <f t="shared" si="17"/>
        <v>D</v>
      </c>
      <c r="N136" t="str">
        <f t="shared" si="18"/>
        <v>B</v>
      </c>
      <c r="O136" t="str">
        <f t="shared" si="19"/>
        <v>B</v>
      </c>
      <c r="S136">
        <f t="shared" si="20"/>
        <v>68</v>
      </c>
    </row>
    <row r="137" spans="1:19" x14ac:dyDescent="0.35">
      <c r="A137" t="s">
        <v>157</v>
      </c>
      <c r="B137" t="s">
        <v>18</v>
      </c>
      <c r="C137">
        <v>19</v>
      </c>
      <c r="D137" t="s">
        <v>26</v>
      </c>
      <c r="E137">
        <v>63</v>
      </c>
      <c r="F137">
        <v>73</v>
      </c>
      <c r="G137">
        <v>93</v>
      </c>
      <c r="H137">
        <v>94</v>
      </c>
      <c r="I137" s="1">
        <v>45508</v>
      </c>
      <c r="J137">
        <f t="shared" si="14"/>
        <v>4</v>
      </c>
      <c r="K137">
        <f t="shared" si="15"/>
        <v>8</v>
      </c>
      <c r="L137">
        <f t="shared" si="16"/>
        <v>2024</v>
      </c>
      <c r="M137" t="str">
        <f t="shared" si="17"/>
        <v>B</v>
      </c>
      <c r="N137" t="str">
        <f t="shared" si="18"/>
        <v>A</v>
      </c>
      <c r="O137" t="str">
        <f t="shared" si="19"/>
        <v>A</v>
      </c>
      <c r="S137">
        <f t="shared" si="20"/>
        <v>73</v>
      </c>
    </row>
    <row r="138" spans="1:19" x14ac:dyDescent="0.35">
      <c r="A138" t="s">
        <v>158</v>
      </c>
      <c r="B138" t="s">
        <v>53</v>
      </c>
      <c r="C138">
        <v>18</v>
      </c>
      <c r="D138" t="s">
        <v>26</v>
      </c>
      <c r="E138">
        <v>74</v>
      </c>
      <c r="F138">
        <v>60</v>
      </c>
      <c r="G138">
        <v>51</v>
      </c>
      <c r="H138">
        <v>78</v>
      </c>
      <c r="I138" s="1">
        <v>45352</v>
      </c>
      <c r="J138">
        <f t="shared" si="14"/>
        <v>1</v>
      </c>
      <c r="K138">
        <f t="shared" si="15"/>
        <v>3</v>
      </c>
      <c r="L138">
        <f t="shared" si="16"/>
        <v>2024</v>
      </c>
      <c r="M138" t="str">
        <f t="shared" si="17"/>
        <v>A</v>
      </c>
      <c r="N138" t="str">
        <f t="shared" si="18"/>
        <v>B</v>
      </c>
      <c r="O138" t="str">
        <f t="shared" si="19"/>
        <v>C</v>
      </c>
      <c r="S138">
        <f t="shared" si="20"/>
        <v>60</v>
      </c>
    </row>
    <row r="139" spans="1:19" x14ac:dyDescent="0.35">
      <c r="A139" t="s">
        <v>159</v>
      </c>
      <c r="B139" t="s">
        <v>53</v>
      </c>
      <c r="C139">
        <v>20</v>
      </c>
      <c r="D139" t="s">
        <v>26</v>
      </c>
      <c r="E139">
        <v>88</v>
      </c>
      <c r="F139">
        <v>68</v>
      </c>
      <c r="G139">
        <v>89</v>
      </c>
      <c r="H139">
        <v>79</v>
      </c>
      <c r="I139" s="1">
        <v>45395</v>
      </c>
      <c r="J139">
        <f t="shared" si="14"/>
        <v>13</v>
      </c>
      <c r="K139">
        <f t="shared" si="15"/>
        <v>4</v>
      </c>
      <c r="L139">
        <f t="shared" si="16"/>
        <v>2024</v>
      </c>
      <c r="M139" t="str">
        <f t="shared" si="17"/>
        <v>A</v>
      </c>
      <c r="N139" t="str">
        <f t="shared" si="18"/>
        <v>B</v>
      </c>
      <c r="O139" t="str">
        <f t="shared" si="19"/>
        <v>A</v>
      </c>
      <c r="S139">
        <f t="shared" si="20"/>
        <v>68</v>
      </c>
    </row>
    <row r="140" spans="1:19" x14ac:dyDescent="0.35">
      <c r="A140" t="s">
        <v>160</v>
      </c>
      <c r="B140" t="s">
        <v>10</v>
      </c>
      <c r="C140">
        <v>21</v>
      </c>
      <c r="D140" t="s">
        <v>26</v>
      </c>
      <c r="E140">
        <v>74</v>
      </c>
      <c r="F140">
        <v>88</v>
      </c>
      <c r="G140">
        <v>93</v>
      </c>
      <c r="H140">
        <v>65</v>
      </c>
      <c r="I140" s="1">
        <v>45333</v>
      </c>
      <c r="J140">
        <f t="shared" si="14"/>
        <v>11</v>
      </c>
      <c r="K140">
        <f t="shared" si="15"/>
        <v>2</v>
      </c>
      <c r="L140">
        <f t="shared" si="16"/>
        <v>2024</v>
      </c>
      <c r="M140" t="str">
        <f t="shared" si="17"/>
        <v>A</v>
      </c>
      <c r="N140" t="str">
        <f t="shared" si="18"/>
        <v>A</v>
      </c>
      <c r="O140" t="str">
        <f t="shared" si="19"/>
        <v>A</v>
      </c>
      <c r="S140">
        <f t="shared" si="20"/>
        <v>88</v>
      </c>
    </row>
    <row r="141" spans="1:19" x14ac:dyDescent="0.35">
      <c r="A141" t="s">
        <v>161</v>
      </c>
      <c r="B141" t="s">
        <v>53</v>
      </c>
      <c r="C141">
        <v>18</v>
      </c>
      <c r="D141" t="s">
        <v>26</v>
      </c>
      <c r="E141">
        <v>87</v>
      </c>
      <c r="F141">
        <v>37</v>
      </c>
      <c r="G141">
        <v>200</v>
      </c>
      <c r="H141">
        <v>89</v>
      </c>
      <c r="I141" s="1">
        <v>45316</v>
      </c>
      <c r="J141">
        <f t="shared" si="14"/>
        <v>25</v>
      </c>
      <c r="K141">
        <f t="shared" si="15"/>
        <v>1</v>
      </c>
      <c r="L141">
        <f t="shared" si="16"/>
        <v>2024</v>
      </c>
      <c r="M141" t="str">
        <f t="shared" si="17"/>
        <v>A</v>
      </c>
      <c r="N141" t="str">
        <f t="shared" si="18"/>
        <v>F</v>
      </c>
      <c r="O141" t="str">
        <f t="shared" si="19"/>
        <v>F</v>
      </c>
      <c r="S141">
        <f t="shared" si="20"/>
        <v>37</v>
      </c>
    </row>
    <row r="142" spans="1:19" x14ac:dyDescent="0.35">
      <c r="A142" t="s">
        <v>162</v>
      </c>
      <c r="B142" t="s">
        <v>23</v>
      </c>
      <c r="C142">
        <v>18</v>
      </c>
      <c r="D142" t="s">
        <v>26</v>
      </c>
      <c r="E142">
        <v>75</v>
      </c>
      <c r="F142">
        <v>84</v>
      </c>
      <c r="G142">
        <v>40</v>
      </c>
      <c r="H142">
        <v>68</v>
      </c>
      <c r="I142" s="1">
        <v>45330</v>
      </c>
      <c r="J142">
        <f t="shared" si="14"/>
        <v>8</v>
      </c>
      <c r="K142">
        <f t="shared" si="15"/>
        <v>2</v>
      </c>
      <c r="L142">
        <f t="shared" si="16"/>
        <v>2024</v>
      </c>
      <c r="M142" t="str">
        <f t="shared" si="17"/>
        <v>A</v>
      </c>
      <c r="N142" t="str">
        <f t="shared" si="18"/>
        <v>A</v>
      </c>
      <c r="O142" t="str">
        <f t="shared" si="19"/>
        <v>D</v>
      </c>
      <c r="S142">
        <f t="shared" si="20"/>
        <v>84</v>
      </c>
    </row>
    <row r="143" spans="1:19" x14ac:dyDescent="0.35">
      <c r="A143" t="s">
        <v>163</v>
      </c>
      <c r="B143" t="s">
        <v>53</v>
      </c>
      <c r="C143">
        <v>19</v>
      </c>
      <c r="D143" t="s">
        <v>26</v>
      </c>
      <c r="E143">
        <v>57</v>
      </c>
      <c r="F143">
        <v>46</v>
      </c>
      <c r="G143">
        <v>43</v>
      </c>
      <c r="H143">
        <v>67</v>
      </c>
      <c r="I143" s="1">
        <v>45582</v>
      </c>
      <c r="J143">
        <f t="shared" si="14"/>
        <v>17</v>
      </c>
      <c r="K143">
        <f t="shared" si="15"/>
        <v>10</v>
      </c>
      <c r="L143">
        <f t="shared" si="16"/>
        <v>2024</v>
      </c>
      <c r="M143" t="str">
        <f t="shared" si="17"/>
        <v>C</v>
      </c>
      <c r="N143" t="str">
        <f t="shared" si="18"/>
        <v>D</v>
      </c>
      <c r="O143" t="str">
        <f t="shared" si="19"/>
        <v>D</v>
      </c>
      <c r="S143">
        <f t="shared" si="20"/>
        <v>46</v>
      </c>
    </row>
    <row r="144" spans="1:19" x14ac:dyDescent="0.35">
      <c r="A144" t="s">
        <v>164</v>
      </c>
      <c r="B144" t="s">
        <v>15</v>
      </c>
      <c r="C144">
        <v>20</v>
      </c>
      <c r="D144" t="s">
        <v>12</v>
      </c>
      <c r="E144">
        <v>88</v>
      </c>
      <c r="F144">
        <v>99</v>
      </c>
      <c r="G144">
        <v>89</v>
      </c>
      <c r="H144">
        <v>50</v>
      </c>
      <c r="I144" s="1">
        <v>45422</v>
      </c>
      <c r="J144">
        <f t="shared" si="14"/>
        <v>10</v>
      </c>
      <c r="K144">
        <f t="shared" si="15"/>
        <v>5</v>
      </c>
      <c r="L144">
        <f t="shared" si="16"/>
        <v>2024</v>
      </c>
      <c r="M144" t="str">
        <f t="shared" si="17"/>
        <v>A</v>
      </c>
      <c r="N144" t="str">
        <f t="shared" si="18"/>
        <v>A</v>
      </c>
      <c r="O144" t="str">
        <f t="shared" si="19"/>
        <v>A</v>
      </c>
      <c r="S144">
        <f t="shared" si="20"/>
        <v>99</v>
      </c>
    </row>
    <row r="145" spans="1:19" x14ac:dyDescent="0.35">
      <c r="A145" t="s">
        <v>165</v>
      </c>
      <c r="B145" t="s">
        <v>23</v>
      </c>
      <c r="C145">
        <v>20</v>
      </c>
      <c r="D145" t="s">
        <v>26</v>
      </c>
      <c r="E145">
        <v>78</v>
      </c>
      <c r="F145">
        <v>88</v>
      </c>
      <c r="G145">
        <v>59</v>
      </c>
      <c r="H145">
        <v>63</v>
      </c>
      <c r="I145" s="1">
        <v>45520</v>
      </c>
      <c r="J145">
        <f t="shared" si="14"/>
        <v>16</v>
      </c>
      <c r="K145">
        <f t="shared" si="15"/>
        <v>8</v>
      </c>
      <c r="L145">
        <f t="shared" si="16"/>
        <v>2024</v>
      </c>
      <c r="M145" t="str">
        <f t="shared" si="17"/>
        <v>A</v>
      </c>
      <c r="N145" t="str">
        <f t="shared" si="18"/>
        <v>A</v>
      </c>
      <c r="O145" t="str">
        <f t="shared" si="19"/>
        <v>C</v>
      </c>
      <c r="S145">
        <f t="shared" si="20"/>
        <v>88</v>
      </c>
    </row>
    <row r="146" spans="1:19" x14ac:dyDescent="0.35">
      <c r="A146" t="s">
        <v>166</v>
      </c>
      <c r="B146" t="s">
        <v>23</v>
      </c>
      <c r="C146">
        <v>20</v>
      </c>
      <c r="D146" t="s">
        <v>26</v>
      </c>
      <c r="E146">
        <v>71</v>
      </c>
      <c r="F146">
        <v>39</v>
      </c>
      <c r="G146">
        <v>64</v>
      </c>
      <c r="H146">
        <v>100</v>
      </c>
      <c r="I146" s="1">
        <v>45399</v>
      </c>
      <c r="J146">
        <f t="shared" si="14"/>
        <v>17</v>
      </c>
      <c r="K146">
        <f t="shared" si="15"/>
        <v>4</v>
      </c>
      <c r="L146">
        <f t="shared" si="16"/>
        <v>2024</v>
      </c>
      <c r="M146" t="str">
        <f t="shared" si="17"/>
        <v>A</v>
      </c>
      <c r="N146" t="str">
        <f t="shared" si="18"/>
        <v>F</v>
      </c>
      <c r="O146" t="str">
        <f t="shared" si="19"/>
        <v>B</v>
      </c>
      <c r="S146">
        <f t="shared" si="20"/>
        <v>39</v>
      </c>
    </row>
    <row r="147" spans="1:19" x14ac:dyDescent="0.35">
      <c r="A147" t="s">
        <v>167</v>
      </c>
      <c r="B147" t="s">
        <v>10</v>
      </c>
      <c r="C147">
        <v>19</v>
      </c>
      <c r="D147" t="s">
        <v>26</v>
      </c>
      <c r="E147">
        <v>63</v>
      </c>
      <c r="F147">
        <v>91</v>
      </c>
      <c r="G147">
        <v>66</v>
      </c>
      <c r="H147">
        <v>96</v>
      </c>
      <c r="I147" s="1">
        <v>45463</v>
      </c>
      <c r="J147">
        <f t="shared" si="14"/>
        <v>20</v>
      </c>
      <c r="K147">
        <f t="shared" si="15"/>
        <v>6</v>
      </c>
      <c r="L147">
        <f t="shared" si="16"/>
        <v>2024</v>
      </c>
      <c r="M147" t="str">
        <f t="shared" si="17"/>
        <v>B</v>
      </c>
      <c r="N147" t="str">
        <f t="shared" si="18"/>
        <v>A</v>
      </c>
      <c r="O147" t="str">
        <f t="shared" si="19"/>
        <v>B</v>
      </c>
      <c r="S147">
        <f t="shared" si="20"/>
        <v>91</v>
      </c>
    </row>
    <row r="148" spans="1:19" x14ac:dyDescent="0.35">
      <c r="A148" t="s">
        <v>168</v>
      </c>
      <c r="B148" t="s">
        <v>21</v>
      </c>
      <c r="C148">
        <v>20</v>
      </c>
      <c r="D148" t="s">
        <v>12</v>
      </c>
      <c r="E148">
        <v>62</v>
      </c>
      <c r="F148">
        <v>51</v>
      </c>
      <c r="G148">
        <v>34</v>
      </c>
      <c r="H148">
        <v>99</v>
      </c>
      <c r="I148" s="1">
        <v>45393</v>
      </c>
      <c r="J148">
        <f t="shared" si="14"/>
        <v>11</v>
      </c>
      <c r="K148">
        <f t="shared" si="15"/>
        <v>4</v>
      </c>
      <c r="L148">
        <f t="shared" si="16"/>
        <v>2024</v>
      </c>
      <c r="M148" t="str">
        <f t="shared" si="17"/>
        <v>B</v>
      </c>
      <c r="N148" t="str">
        <f t="shared" si="18"/>
        <v>C</v>
      </c>
      <c r="O148" t="str">
        <f t="shared" si="19"/>
        <v>F</v>
      </c>
      <c r="S148">
        <f t="shared" si="20"/>
        <v>51</v>
      </c>
    </row>
    <row r="149" spans="1:19" x14ac:dyDescent="0.35">
      <c r="A149" t="s">
        <v>169</v>
      </c>
      <c r="B149" t="s">
        <v>21</v>
      </c>
      <c r="C149">
        <v>20</v>
      </c>
      <c r="D149" t="s">
        <v>12</v>
      </c>
      <c r="E149">
        <v>71</v>
      </c>
      <c r="F149">
        <v>81</v>
      </c>
      <c r="G149">
        <v>55</v>
      </c>
      <c r="H149">
        <v>51</v>
      </c>
      <c r="I149" s="1">
        <v>45645</v>
      </c>
      <c r="J149">
        <f t="shared" si="14"/>
        <v>19</v>
      </c>
      <c r="K149">
        <f t="shared" si="15"/>
        <v>12</v>
      </c>
      <c r="L149">
        <f t="shared" si="16"/>
        <v>2024</v>
      </c>
      <c r="M149" t="str">
        <f t="shared" si="17"/>
        <v>A</v>
      </c>
      <c r="N149" t="str">
        <f t="shared" si="18"/>
        <v>A</v>
      </c>
      <c r="O149" t="str">
        <f t="shared" si="19"/>
        <v>C</v>
      </c>
      <c r="S149">
        <f t="shared" si="20"/>
        <v>81</v>
      </c>
    </row>
    <row r="150" spans="1:19" x14ac:dyDescent="0.35">
      <c r="A150" t="s">
        <v>170</v>
      </c>
      <c r="B150" t="s">
        <v>53</v>
      </c>
      <c r="C150">
        <v>21</v>
      </c>
      <c r="D150" t="s">
        <v>26</v>
      </c>
      <c r="E150">
        <v>71</v>
      </c>
      <c r="F150">
        <v>57</v>
      </c>
      <c r="G150">
        <v>91</v>
      </c>
      <c r="H150">
        <v>77</v>
      </c>
      <c r="I150" s="1">
        <v>45303</v>
      </c>
      <c r="J150">
        <f t="shared" si="14"/>
        <v>12</v>
      </c>
      <c r="K150">
        <f t="shared" si="15"/>
        <v>1</v>
      </c>
      <c r="L150">
        <f t="shared" si="16"/>
        <v>2024</v>
      </c>
      <c r="M150" t="str">
        <f t="shared" si="17"/>
        <v>A</v>
      </c>
      <c r="N150" t="str">
        <f t="shared" si="18"/>
        <v>C</v>
      </c>
      <c r="O150" t="str">
        <f t="shared" si="19"/>
        <v>A</v>
      </c>
      <c r="S150">
        <f t="shared" si="20"/>
        <v>57</v>
      </c>
    </row>
    <row r="151" spans="1:19" x14ac:dyDescent="0.35">
      <c r="A151" t="s">
        <v>171</v>
      </c>
      <c r="B151" t="s">
        <v>23</v>
      </c>
      <c r="C151">
        <v>19</v>
      </c>
      <c r="D151" t="s">
        <v>26</v>
      </c>
      <c r="E151">
        <v>76</v>
      </c>
      <c r="F151">
        <v>48</v>
      </c>
      <c r="G151">
        <v>33</v>
      </c>
      <c r="H151">
        <v>98</v>
      </c>
      <c r="I151" s="1">
        <v>45566</v>
      </c>
      <c r="J151">
        <f t="shared" si="14"/>
        <v>1</v>
      </c>
      <c r="K151">
        <f t="shared" si="15"/>
        <v>10</v>
      </c>
      <c r="L151">
        <f t="shared" si="16"/>
        <v>2024</v>
      </c>
      <c r="M151" t="str">
        <f t="shared" si="17"/>
        <v>A</v>
      </c>
      <c r="N151" t="str">
        <f t="shared" si="18"/>
        <v>D</v>
      </c>
      <c r="O151" t="str">
        <f t="shared" si="19"/>
        <v>F</v>
      </c>
      <c r="S151">
        <f t="shared" si="20"/>
        <v>48</v>
      </c>
    </row>
    <row r="152" spans="1:19" x14ac:dyDescent="0.35">
      <c r="A152" t="s">
        <v>172</v>
      </c>
      <c r="B152" t="s">
        <v>21</v>
      </c>
      <c r="C152">
        <v>18</v>
      </c>
      <c r="D152" t="s">
        <v>12</v>
      </c>
      <c r="E152">
        <v>51</v>
      </c>
      <c r="F152">
        <v>100</v>
      </c>
      <c r="G152">
        <v>71</v>
      </c>
      <c r="H152">
        <v>99</v>
      </c>
      <c r="I152" s="1">
        <v>45392</v>
      </c>
      <c r="J152">
        <f t="shared" si="14"/>
        <v>10</v>
      </c>
      <c r="K152">
        <f t="shared" si="15"/>
        <v>4</v>
      </c>
      <c r="L152">
        <f t="shared" si="16"/>
        <v>2024</v>
      </c>
      <c r="M152" t="str">
        <f t="shared" si="17"/>
        <v>C</v>
      </c>
      <c r="N152" t="str">
        <f t="shared" si="18"/>
        <v>A</v>
      </c>
      <c r="O152" t="str">
        <f t="shared" si="19"/>
        <v>A</v>
      </c>
      <c r="S152">
        <f t="shared" si="20"/>
        <v>100</v>
      </c>
    </row>
    <row r="153" spans="1:19" x14ac:dyDescent="0.35">
      <c r="A153" t="s">
        <v>173</v>
      </c>
      <c r="B153" t="s">
        <v>21</v>
      </c>
      <c r="C153">
        <v>21</v>
      </c>
      <c r="D153" t="s">
        <v>12</v>
      </c>
      <c r="E153">
        <v>88</v>
      </c>
      <c r="F153">
        <v>85</v>
      </c>
      <c r="G153">
        <v>47</v>
      </c>
      <c r="H153">
        <v>79</v>
      </c>
      <c r="I153" s="1">
        <v>45335</v>
      </c>
      <c r="J153">
        <f t="shared" si="14"/>
        <v>13</v>
      </c>
      <c r="K153">
        <f t="shared" si="15"/>
        <v>2</v>
      </c>
      <c r="L153">
        <f t="shared" si="16"/>
        <v>2024</v>
      </c>
      <c r="M153" t="str">
        <f t="shared" si="17"/>
        <v>A</v>
      </c>
      <c r="N153" t="str">
        <f t="shared" si="18"/>
        <v>A</v>
      </c>
      <c r="O153" t="str">
        <f t="shared" si="19"/>
        <v>D</v>
      </c>
      <c r="S153">
        <f t="shared" si="20"/>
        <v>85</v>
      </c>
    </row>
    <row r="154" spans="1:19" x14ac:dyDescent="0.35">
      <c r="A154" t="s">
        <v>174</v>
      </c>
      <c r="B154" t="s">
        <v>53</v>
      </c>
      <c r="C154">
        <v>21</v>
      </c>
      <c r="D154" t="s">
        <v>26</v>
      </c>
      <c r="E154">
        <v>94</v>
      </c>
      <c r="F154">
        <v>72</v>
      </c>
      <c r="G154">
        <v>69</v>
      </c>
      <c r="H154">
        <v>87</v>
      </c>
      <c r="I154" s="1">
        <v>45596</v>
      </c>
      <c r="J154">
        <f t="shared" si="14"/>
        <v>31</v>
      </c>
      <c r="K154">
        <f t="shared" si="15"/>
        <v>10</v>
      </c>
      <c r="L154">
        <f t="shared" si="16"/>
        <v>2024</v>
      </c>
      <c r="M154" t="str">
        <f t="shared" si="17"/>
        <v>A</v>
      </c>
      <c r="N154" t="str">
        <f t="shared" si="18"/>
        <v>A</v>
      </c>
      <c r="O154" t="str">
        <f t="shared" si="19"/>
        <v>B</v>
      </c>
      <c r="S154">
        <f t="shared" si="20"/>
        <v>72</v>
      </c>
    </row>
    <row r="155" spans="1:19" x14ac:dyDescent="0.35">
      <c r="A155" t="s">
        <v>175</v>
      </c>
      <c r="B155" t="s">
        <v>21</v>
      </c>
      <c r="C155">
        <v>18</v>
      </c>
      <c r="D155" t="s">
        <v>12</v>
      </c>
      <c r="E155">
        <v>52</v>
      </c>
      <c r="F155">
        <v>98</v>
      </c>
      <c r="G155">
        <v>200</v>
      </c>
      <c r="H155">
        <v>100</v>
      </c>
      <c r="I155" s="1">
        <v>45308</v>
      </c>
      <c r="J155">
        <f t="shared" si="14"/>
        <v>17</v>
      </c>
      <c r="K155">
        <f t="shared" si="15"/>
        <v>1</v>
      </c>
      <c r="L155">
        <f t="shared" si="16"/>
        <v>2024</v>
      </c>
      <c r="M155" t="str">
        <f t="shared" si="17"/>
        <v>C</v>
      </c>
      <c r="N155" t="str">
        <f t="shared" si="18"/>
        <v>A</v>
      </c>
      <c r="O155" t="str">
        <f t="shared" si="19"/>
        <v>F</v>
      </c>
      <c r="S155">
        <f t="shared" si="20"/>
        <v>98</v>
      </c>
    </row>
    <row r="156" spans="1:19" x14ac:dyDescent="0.35">
      <c r="A156" t="s">
        <v>176</v>
      </c>
      <c r="B156" t="s">
        <v>18</v>
      </c>
      <c r="C156">
        <v>19</v>
      </c>
      <c r="D156" t="s">
        <v>26</v>
      </c>
      <c r="E156">
        <v>62</v>
      </c>
      <c r="F156">
        <v>72</v>
      </c>
      <c r="G156">
        <v>68</v>
      </c>
      <c r="H156">
        <v>53</v>
      </c>
      <c r="I156" s="1">
        <v>45621</v>
      </c>
      <c r="J156">
        <f t="shared" si="14"/>
        <v>25</v>
      </c>
      <c r="K156">
        <f t="shared" si="15"/>
        <v>11</v>
      </c>
      <c r="L156">
        <f t="shared" si="16"/>
        <v>2024</v>
      </c>
      <c r="M156" t="str">
        <f t="shared" si="17"/>
        <v>B</v>
      </c>
      <c r="N156" t="str">
        <f t="shared" si="18"/>
        <v>A</v>
      </c>
      <c r="O156" t="str">
        <f t="shared" si="19"/>
        <v>B</v>
      </c>
      <c r="S156">
        <f t="shared" si="20"/>
        <v>72</v>
      </c>
    </row>
    <row r="157" spans="1:19" x14ac:dyDescent="0.35">
      <c r="A157" t="s">
        <v>177</v>
      </c>
      <c r="B157" t="s">
        <v>29</v>
      </c>
      <c r="C157">
        <v>18</v>
      </c>
      <c r="D157" t="s">
        <v>12</v>
      </c>
      <c r="E157">
        <v>64</v>
      </c>
      <c r="F157">
        <v>84</v>
      </c>
      <c r="G157">
        <v>43</v>
      </c>
      <c r="H157">
        <v>50</v>
      </c>
      <c r="I157" s="1">
        <v>45348</v>
      </c>
      <c r="J157">
        <f t="shared" si="14"/>
        <v>26</v>
      </c>
      <c r="K157">
        <f t="shared" si="15"/>
        <v>2</v>
      </c>
      <c r="L157">
        <f t="shared" si="16"/>
        <v>2024</v>
      </c>
      <c r="M157" t="str">
        <f t="shared" si="17"/>
        <v>B</v>
      </c>
      <c r="N157" t="str">
        <f t="shared" si="18"/>
        <v>A</v>
      </c>
      <c r="O157" t="str">
        <f t="shared" si="19"/>
        <v>D</v>
      </c>
      <c r="S157">
        <f t="shared" si="20"/>
        <v>84</v>
      </c>
    </row>
    <row r="158" spans="1:19" x14ac:dyDescent="0.35">
      <c r="A158" t="s">
        <v>178</v>
      </c>
      <c r="B158" t="s">
        <v>10</v>
      </c>
      <c r="C158">
        <v>20</v>
      </c>
      <c r="D158" t="s">
        <v>26</v>
      </c>
      <c r="E158">
        <v>74</v>
      </c>
      <c r="F158">
        <v>64</v>
      </c>
      <c r="G158">
        <v>61</v>
      </c>
      <c r="H158">
        <v>57</v>
      </c>
      <c r="I158" s="1">
        <v>45602</v>
      </c>
      <c r="J158">
        <f t="shared" si="14"/>
        <v>6</v>
      </c>
      <c r="K158">
        <f t="shared" si="15"/>
        <v>11</v>
      </c>
      <c r="L158">
        <f t="shared" si="16"/>
        <v>2024</v>
      </c>
      <c r="M158" t="str">
        <f t="shared" si="17"/>
        <v>A</v>
      </c>
      <c r="N158" t="str">
        <f t="shared" si="18"/>
        <v>B</v>
      </c>
      <c r="O158" t="str">
        <f t="shared" si="19"/>
        <v>B</v>
      </c>
      <c r="S158">
        <f t="shared" si="20"/>
        <v>64</v>
      </c>
    </row>
    <row r="159" spans="1:19" x14ac:dyDescent="0.35">
      <c r="A159" t="s">
        <v>179</v>
      </c>
      <c r="B159" t="s">
        <v>29</v>
      </c>
      <c r="C159">
        <v>21</v>
      </c>
      <c r="D159" t="s">
        <v>12</v>
      </c>
      <c r="E159">
        <v>80</v>
      </c>
      <c r="F159">
        <v>85</v>
      </c>
      <c r="G159">
        <v>80</v>
      </c>
      <c r="H159">
        <v>78</v>
      </c>
      <c r="I159" s="1">
        <v>45594</v>
      </c>
      <c r="J159">
        <f t="shared" si="14"/>
        <v>29</v>
      </c>
      <c r="K159">
        <f t="shared" si="15"/>
        <v>10</v>
      </c>
      <c r="L159">
        <f t="shared" si="16"/>
        <v>2024</v>
      </c>
      <c r="M159" t="str">
        <f t="shared" si="17"/>
        <v>A</v>
      </c>
      <c r="N159" t="str">
        <f t="shared" si="18"/>
        <v>A</v>
      </c>
      <c r="O159" t="str">
        <f t="shared" si="19"/>
        <v>A</v>
      </c>
      <c r="S159">
        <f t="shared" si="20"/>
        <v>85</v>
      </c>
    </row>
    <row r="160" spans="1:19" x14ac:dyDescent="0.35">
      <c r="A160" t="s">
        <v>180</v>
      </c>
      <c r="B160" t="s">
        <v>53</v>
      </c>
      <c r="C160">
        <v>22</v>
      </c>
      <c r="D160" t="s">
        <v>26</v>
      </c>
      <c r="E160">
        <v>69</v>
      </c>
      <c r="F160">
        <v>97</v>
      </c>
      <c r="G160">
        <v>67</v>
      </c>
      <c r="H160">
        <v>88</v>
      </c>
      <c r="I160" s="1">
        <v>45303</v>
      </c>
      <c r="J160">
        <f t="shared" si="14"/>
        <v>12</v>
      </c>
      <c r="K160">
        <f t="shared" si="15"/>
        <v>1</v>
      </c>
      <c r="L160">
        <f t="shared" si="16"/>
        <v>2024</v>
      </c>
      <c r="M160" t="str">
        <f t="shared" si="17"/>
        <v>B</v>
      </c>
      <c r="N160" t="str">
        <f t="shared" si="18"/>
        <v>A</v>
      </c>
      <c r="O160" t="str">
        <f t="shared" si="19"/>
        <v>B</v>
      </c>
      <c r="S160">
        <f t="shared" si="20"/>
        <v>97</v>
      </c>
    </row>
    <row r="161" spans="1:19" x14ac:dyDescent="0.35">
      <c r="A161" t="s">
        <v>181</v>
      </c>
      <c r="B161" t="s">
        <v>15</v>
      </c>
      <c r="C161">
        <v>22</v>
      </c>
      <c r="D161" t="s">
        <v>12</v>
      </c>
      <c r="E161">
        <v>56</v>
      </c>
      <c r="F161">
        <v>86</v>
      </c>
      <c r="G161">
        <v>52</v>
      </c>
      <c r="H161">
        <v>52</v>
      </c>
      <c r="I161" s="1">
        <v>45609</v>
      </c>
      <c r="J161">
        <f t="shared" si="14"/>
        <v>13</v>
      </c>
      <c r="K161">
        <f t="shared" si="15"/>
        <v>11</v>
      </c>
      <c r="L161">
        <f t="shared" si="16"/>
        <v>2024</v>
      </c>
      <c r="M161" t="str">
        <f t="shared" si="17"/>
        <v>C</v>
      </c>
      <c r="N161" t="str">
        <f t="shared" si="18"/>
        <v>A</v>
      </c>
      <c r="O161" t="str">
        <f t="shared" si="19"/>
        <v>C</v>
      </c>
      <c r="S161">
        <f t="shared" si="20"/>
        <v>86</v>
      </c>
    </row>
    <row r="162" spans="1:19" x14ac:dyDescent="0.35">
      <c r="A162" t="s">
        <v>182</v>
      </c>
      <c r="B162" t="s">
        <v>10</v>
      </c>
      <c r="C162">
        <v>20</v>
      </c>
      <c r="D162" t="s">
        <v>26</v>
      </c>
      <c r="E162">
        <v>88</v>
      </c>
      <c r="F162">
        <v>72</v>
      </c>
      <c r="G162">
        <v>92</v>
      </c>
      <c r="H162">
        <v>81</v>
      </c>
      <c r="I162" s="1">
        <v>45371</v>
      </c>
      <c r="J162">
        <f t="shared" si="14"/>
        <v>20</v>
      </c>
      <c r="K162">
        <f t="shared" si="15"/>
        <v>3</v>
      </c>
      <c r="L162">
        <f t="shared" si="16"/>
        <v>2024</v>
      </c>
      <c r="M162" t="str">
        <f t="shared" si="17"/>
        <v>A</v>
      </c>
      <c r="N162" t="str">
        <f t="shared" si="18"/>
        <v>A</v>
      </c>
      <c r="O162" t="str">
        <f t="shared" si="19"/>
        <v>A</v>
      </c>
      <c r="S162">
        <f t="shared" si="20"/>
        <v>72</v>
      </c>
    </row>
    <row r="163" spans="1:19" x14ac:dyDescent="0.35">
      <c r="A163" t="s">
        <v>183</v>
      </c>
      <c r="B163" t="s">
        <v>53</v>
      </c>
      <c r="C163">
        <v>20</v>
      </c>
      <c r="D163" t="s">
        <v>26</v>
      </c>
      <c r="E163">
        <v>71</v>
      </c>
      <c r="F163">
        <v>64</v>
      </c>
      <c r="G163">
        <v>44</v>
      </c>
      <c r="H163">
        <v>59</v>
      </c>
      <c r="I163" s="1">
        <v>45507</v>
      </c>
      <c r="J163">
        <f t="shared" si="14"/>
        <v>3</v>
      </c>
      <c r="K163">
        <f t="shared" si="15"/>
        <v>8</v>
      </c>
      <c r="L163">
        <f t="shared" si="16"/>
        <v>2024</v>
      </c>
      <c r="M163" t="str">
        <f t="shared" si="17"/>
        <v>A</v>
      </c>
      <c r="N163" t="str">
        <f t="shared" si="18"/>
        <v>B</v>
      </c>
      <c r="O163" t="str">
        <f t="shared" si="19"/>
        <v>D</v>
      </c>
      <c r="S163">
        <f t="shared" si="20"/>
        <v>64</v>
      </c>
    </row>
    <row r="164" spans="1:19" x14ac:dyDescent="0.35">
      <c r="A164" t="s">
        <v>184</v>
      </c>
      <c r="B164" t="s">
        <v>23</v>
      </c>
      <c r="C164">
        <v>18</v>
      </c>
      <c r="D164" t="s">
        <v>26</v>
      </c>
      <c r="E164">
        <v>59</v>
      </c>
      <c r="F164">
        <v>85</v>
      </c>
      <c r="G164">
        <v>54</v>
      </c>
      <c r="H164">
        <v>59</v>
      </c>
      <c r="I164" s="1">
        <v>45630</v>
      </c>
      <c r="J164">
        <f t="shared" si="14"/>
        <v>4</v>
      </c>
      <c r="K164">
        <f t="shared" si="15"/>
        <v>12</v>
      </c>
      <c r="L164">
        <f t="shared" si="16"/>
        <v>2024</v>
      </c>
      <c r="M164" t="str">
        <f t="shared" si="17"/>
        <v>C</v>
      </c>
      <c r="N164" t="str">
        <f t="shared" si="18"/>
        <v>A</v>
      </c>
      <c r="O164" t="str">
        <f t="shared" si="19"/>
        <v>C</v>
      </c>
      <c r="S164">
        <f t="shared" si="20"/>
        <v>85</v>
      </c>
    </row>
    <row r="165" spans="1:19" x14ac:dyDescent="0.35">
      <c r="A165" t="s">
        <v>185</v>
      </c>
      <c r="B165" t="s">
        <v>15</v>
      </c>
      <c r="C165">
        <v>18</v>
      </c>
      <c r="D165" t="s">
        <v>12</v>
      </c>
      <c r="E165">
        <v>87</v>
      </c>
      <c r="F165">
        <v>39</v>
      </c>
      <c r="G165">
        <v>46</v>
      </c>
      <c r="H165">
        <v>68</v>
      </c>
      <c r="I165" s="1">
        <v>45555</v>
      </c>
      <c r="J165">
        <f t="shared" si="14"/>
        <v>20</v>
      </c>
      <c r="K165">
        <f t="shared" si="15"/>
        <v>9</v>
      </c>
      <c r="L165">
        <f t="shared" si="16"/>
        <v>2024</v>
      </c>
      <c r="M165" t="str">
        <f t="shared" si="17"/>
        <v>A</v>
      </c>
      <c r="N165" t="str">
        <f t="shared" si="18"/>
        <v>F</v>
      </c>
      <c r="O165" t="str">
        <f t="shared" si="19"/>
        <v>D</v>
      </c>
      <c r="S165">
        <f t="shared" si="20"/>
        <v>39</v>
      </c>
    </row>
    <row r="166" spans="1:19" x14ac:dyDescent="0.35">
      <c r="A166" t="s">
        <v>186</v>
      </c>
      <c r="B166" t="s">
        <v>29</v>
      </c>
      <c r="C166">
        <v>20</v>
      </c>
      <c r="D166" t="s">
        <v>12</v>
      </c>
      <c r="E166">
        <v>64</v>
      </c>
      <c r="F166">
        <v>63</v>
      </c>
      <c r="G166">
        <v>95</v>
      </c>
      <c r="H166">
        <v>95</v>
      </c>
      <c r="I166" s="1">
        <v>45440</v>
      </c>
      <c r="J166">
        <f t="shared" si="14"/>
        <v>28</v>
      </c>
      <c r="K166">
        <f t="shared" si="15"/>
        <v>5</v>
      </c>
      <c r="L166">
        <f t="shared" si="16"/>
        <v>2024</v>
      </c>
      <c r="M166" t="str">
        <f t="shared" si="17"/>
        <v>B</v>
      </c>
      <c r="N166" t="str">
        <f t="shared" si="18"/>
        <v>B</v>
      </c>
      <c r="O166" t="str">
        <f t="shared" si="19"/>
        <v>A</v>
      </c>
      <c r="S166">
        <f t="shared" si="20"/>
        <v>63</v>
      </c>
    </row>
    <row r="167" spans="1:19" x14ac:dyDescent="0.35">
      <c r="A167" t="s">
        <v>187</v>
      </c>
      <c r="B167" t="s">
        <v>53</v>
      </c>
      <c r="C167">
        <v>20</v>
      </c>
      <c r="D167" t="s">
        <v>26</v>
      </c>
      <c r="E167">
        <v>61</v>
      </c>
      <c r="F167">
        <v>38</v>
      </c>
      <c r="G167">
        <v>82</v>
      </c>
      <c r="H167">
        <v>83</v>
      </c>
      <c r="I167" s="1">
        <v>45372</v>
      </c>
      <c r="J167">
        <f t="shared" si="14"/>
        <v>21</v>
      </c>
      <c r="K167">
        <f t="shared" si="15"/>
        <v>3</v>
      </c>
      <c r="L167">
        <f t="shared" si="16"/>
        <v>2024</v>
      </c>
      <c r="M167" t="str">
        <f t="shared" si="17"/>
        <v>B</v>
      </c>
      <c r="N167" t="str">
        <f t="shared" si="18"/>
        <v>F</v>
      </c>
      <c r="O167" t="str">
        <f t="shared" si="19"/>
        <v>A</v>
      </c>
      <c r="S167">
        <f t="shared" si="20"/>
        <v>38</v>
      </c>
    </row>
    <row r="168" spans="1:19" x14ac:dyDescent="0.35">
      <c r="A168" t="s">
        <v>188</v>
      </c>
      <c r="B168" t="s">
        <v>23</v>
      </c>
      <c r="C168">
        <v>20</v>
      </c>
      <c r="D168" t="s">
        <v>26</v>
      </c>
      <c r="E168">
        <v>52</v>
      </c>
      <c r="F168">
        <v>44</v>
      </c>
      <c r="G168">
        <v>80</v>
      </c>
      <c r="H168">
        <v>82</v>
      </c>
      <c r="I168" s="1">
        <v>45506</v>
      </c>
      <c r="J168">
        <f t="shared" si="14"/>
        <v>2</v>
      </c>
      <c r="K168">
        <f t="shared" si="15"/>
        <v>8</v>
      </c>
      <c r="L168">
        <f t="shared" si="16"/>
        <v>2024</v>
      </c>
      <c r="M168" t="str">
        <f t="shared" si="17"/>
        <v>C</v>
      </c>
      <c r="N168" t="str">
        <f t="shared" si="18"/>
        <v>D</v>
      </c>
      <c r="O168" t="str">
        <f t="shared" si="19"/>
        <v>A</v>
      </c>
      <c r="S168">
        <f t="shared" si="20"/>
        <v>44</v>
      </c>
    </row>
    <row r="169" spans="1:19" x14ac:dyDescent="0.35">
      <c r="A169" t="s">
        <v>189</v>
      </c>
      <c r="B169" t="s">
        <v>10</v>
      </c>
      <c r="C169">
        <v>21</v>
      </c>
      <c r="D169" t="s">
        <v>26</v>
      </c>
      <c r="E169">
        <v>98</v>
      </c>
      <c r="F169">
        <v>90</v>
      </c>
      <c r="G169">
        <v>68</v>
      </c>
      <c r="H169">
        <v>72</v>
      </c>
      <c r="I169" s="1">
        <v>45489</v>
      </c>
      <c r="J169">
        <f t="shared" si="14"/>
        <v>16</v>
      </c>
      <c r="K169">
        <f t="shared" si="15"/>
        <v>7</v>
      </c>
      <c r="L169">
        <f t="shared" si="16"/>
        <v>2024</v>
      </c>
      <c r="M169" t="str">
        <f t="shared" si="17"/>
        <v>A</v>
      </c>
      <c r="N169" t="str">
        <f t="shared" si="18"/>
        <v>A</v>
      </c>
      <c r="O169" t="str">
        <f t="shared" si="19"/>
        <v>B</v>
      </c>
      <c r="S169">
        <f t="shared" si="20"/>
        <v>90</v>
      </c>
    </row>
    <row r="170" spans="1:19" x14ac:dyDescent="0.35">
      <c r="A170" t="s">
        <v>190</v>
      </c>
      <c r="B170" t="s">
        <v>10</v>
      </c>
      <c r="C170">
        <v>20</v>
      </c>
      <c r="D170" t="s">
        <v>26</v>
      </c>
      <c r="E170">
        <v>58</v>
      </c>
      <c r="F170">
        <v>51</v>
      </c>
      <c r="G170">
        <v>80</v>
      </c>
      <c r="H170">
        <v>77</v>
      </c>
      <c r="I170" s="1">
        <v>45491</v>
      </c>
      <c r="J170">
        <f t="shared" si="14"/>
        <v>18</v>
      </c>
      <c r="K170">
        <f t="shared" si="15"/>
        <v>7</v>
      </c>
      <c r="L170">
        <f t="shared" si="16"/>
        <v>2024</v>
      </c>
      <c r="M170" t="str">
        <f t="shared" si="17"/>
        <v>C</v>
      </c>
      <c r="N170" t="str">
        <f t="shared" si="18"/>
        <v>C</v>
      </c>
      <c r="O170" t="str">
        <f t="shared" si="19"/>
        <v>A</v>
      </c>
      <c r="S170">
        <f t="shared" si="20"/>
        <v>51</v>
      </c>
    </row>
    <row r="171" spans="1:19" x14ac:dyDescent="0.35">
      <c r="A171" t="s">
        <v>191</v>
      </c>
      <c r="B171" t="s">
        <v>41</v>
      </c>
      <c r="C171">
        <v>18</v>
      </c>
      <c r="D171" t="s">
        <v>12</v>
      </c>
      <c r="E171">
        <v>88</v>
      </c>
      <c r="F171">
        <v>51</v>
      </c>
      <c r="G171">
        <v>99</v>
      </c>
      <c r="H171">
        <v>81</v>
      </c>
      <c r="I171" s="1">
        <v>45316</v>
      </c>
      <c r="J171">
        <f t="shared" si="14"/>
        <v>25</v>
      </c>
      <c r="K171">
        <f t="shared" si="15"/>
        <v>1</v>
      </c>
      <c r="L171">
        <f t="shared" si="16"/>
        <v>2024</v>
      </c>
      <c r="M171" t="str">
        <f t="shared" si="17"/>
        <v>A</v>
      </c>
      <c r="N171" t="str">
        <f t="shared" si="18"/>
        <v>C</v>
      </c>
      <c r="O171" t="str">
        <f t="shared" si="19"/>
        <v>A</v>
      </c>
      <c r="S171">
        <f t="shared" si="20"/>
        <v>51</v>
      </c>
    </row>
    <row r="172" spans="1:19" x14ac:dyDescent="0.35">
      <c r="A172" t="s">
        <v>192</v>
      </c>
      <c r="B172" t="s">
        <v>23</v>
      </c>
      <c r="C172">
        <v>21</v>
      </c>
      <c r="D172" t="s">
        <v>26</v>
      </c>
      <c r="E172">
        <v>75</v>
      </c>
      <c r="F172">
        <v>68</v>
      </c>
      <c r="G172">
        <v>35</v>
      </c>
      <c r="H172">
        <v>99</v>
      </c>
      <c r="I172" s="1">
        <v>45380</v>
      </c>
      <c r="J172">
        <f t="shared" si="14"/>
        <v>29</v>
      </c>
      <c r="K172">
        <f t="shared" si="15"/>
        <v>3</v>
      </c>
      <c r="L172">
        <f t="shared" si="16"/>
        <v>2024</v>
      </c>
      <c r="M172" t="str">
        <f t="shared" si="17"/>
        <v>A</v>
      </c>
      <c r="N172" t="str">
        <f t="shared" si="18"/>
        <v>B</v>
      </c>
      <c r="O172" t="str">
        <f t="shared" si="19"/>
        <v>F</v>
      </c>
      <c r="S172">
        <f t="shared" si="20"/>
        <v>68</v>
      </c>
    </row>
    <row r="173" spans="1:19" x14ac:dyDescent="0.35">
      <c r="A173" t="s">
        <v>193</v>
      </c>
      <c r="B173" t="s">
        <v>18</v>
      </c>
      <c r="C173">
        <v>20</v>
      </c>
      <c r="D173" t="s">
        <v>26</v>
      </c>
      <c r="E173">
        <v>51</v>
      </c>
      <c r="F173">
        <v>40</v>
      </c>
      <c r="G173">
        <v>96</v>
      </c>
      <c r="H173">
        <v>56</v>
      </c>
      <c r="I173" s="1">
        <v>45559</v>
      </c>
      <c r="J173">
        <f t="shared" si="14"/>
        <v>24</v>
      </c>
      <c r="K173">
        <f t="shared" si="15"/>
        <v>9</v>
      </c>
      <c r="L173">
        <f t="shared" si="16"/>
        <v>2024</v>
      </c>
      <c r="M173" t="str">
        <f t="shared" si="17"/>
        <v>C</v>
      </c>
      <c r="N173" t="str">
        <f t="shared" si="18"/>
        <v>D</v>
      </c>
      <c r="O173" t="str">
        <f t="shared" si="19"/>
        <v>A</v>
      </c>
      <c r="S173">
        <f t="shared" si="20"/>
        <v>40</v>
      </c>
    </row>
    <row r="174" spans="1:19" x14ac:dyDescent="0.35">
      <c r="A174" t="s">
        <v>194</v>
      </c>
      <c r="B174" t="s">
        <v>21</v>
      </c>
      <c r="C174">
        <v>18</v>
      </c>
      <c r="D174" t="s">
        <v>12</v>
      </c>
      <c r="E174">
        <v>100</v>
      </c>
      <c r="F174">
        <v>87</v>
      </c>
      <c r="G174">
        <v>36</v>
      </c>
      <c r="H174">
        <v>78</v>
      </c>
      <c r="I174" s="1">
        <v>45434</v>
      </c>
      <c r="J174">
        <f t="shared" si="14"/>
        <v>22</v>
      </c>
      <c r="K174">
        <f t="shared" si="15"/>
        <v>5</v>
      </c>
      <c r="L174">
        <f t="shared" si="16"/>
        <v>2024</v>
      </c>
      <c r="M174" t="str">
        <f t="shared" si="17"/>
        <v>A</v>
      </c>
      <c r="N174" t="str">
        <f t="shared" si="18"/>
        <v>A</v>
      </c>
      <c r="O174" t="str">
        <f t="shared" si="19"/>
        <v>F</v>
      </c>
      <c r="S174">
        <f t="shared" si="20"/>
        <v>87</v>
      </c>
    </row>
    <row r="175" spans="1:19" x14ac:dyDescent="0.35">
      <c r="A175" t="s">
        <v>195</v>
      </c>
      <c r="B175" t="s">
        <v>15</v>
      </c>
      <c r="C175">
        <v>21</v>
      </c>
      <c r="D175" t="s">
        <v>12</v>
      </c>
      <c r="E175">
        <v>80</v>
      </c>
      <c r="F175">
        <v>100</v>
      </c>
      <c r="G175">
        <v>80</v>
      </c>
      <c r="H175">
        <v>57</v>
      </c>
      <c r="I175" s="1">
        <v>45350</v>
      </c>
      <c r="J175">
        <f t="shared" si="14"/>
        <v>28</v>
      </c>
      <c r="K175">
        <f t="shared" si="15"/>
        <v>2</v>
      </c>
      <c r="L175">
        <f t="shared" si="16"/>
        <v>2024</v>
      </c>
      <c r="M175" t="str">
        <f t="shared" si="17"/>
        <v>A</v>
      </c>
      <c r="N175" t="str">
        <f t="shared" si="18"/>
        <v>A</v>
      </c>
      <c r="O175" t="str">
        <f t="shared" si="19"/>
        <v>A</v>
      </c>
      <c r="S175">
        <f t="shared" si="20"/>
        <v>100</v>
      </c>
    </row>
    <row r="176" spans="1:19" x14ac:dyDescent="0.35">
      <c r="A176" t="s">
        <v>196</v>
      </c>
      <c r="B176" t="s">
        <v>23</v>
      </c>
      <c r="C176">
        <v>20</v>
      </c>
      <c r="D176" t="s">
        <v>26</v>
      </c>
      <c r="E176">
        <v>58</v>
      </c>
      <c r="F176">
        <v>77</v>
      </c>
      <c r="G176">
        <v>200</v>
      </c>
      <c r="H176">
        <v>50</v>
      </c>
      <c r="I176" s="1">
        <v>45656</v>
      </c>
      <c r="J176">
        <f t="shared" si="14"/>
        <v>30</v>
      </c>
      <c r="K176">
        <f t="shared" si="15"/>
        <v>12</v>
      </c>
      <c r="L176">
        <f t="shared" si="16"/>
        <v>2024</v>
      </c>
      <c r="M176" t="str">
        <f t="shared" si="17"/>
        <v>C</v>
      </c>
      <c r="N176" t="str">
        <f t="shared" si="18"/>
        <v>A</v>
      </c>
      <c r="O176" t="str">
        <f t="shared" si="19"/>
        <v>F</v>
      </c>
      <c r="S176">
        <f t="shared" si="20"/>
        <v>77</v>
      </c>
    </row>
    <row r="177" spans="1:19" x14ac:dyDescent="0.35">
      <c r="A177" t="s">
        <v>197</v>
      </c>
      <c r="B177" t="s">
        <v>41</v>
      </c>
      <c r="C177">
        <v>21</v>
      </c>
      <c r="D177" t="s">
        <v>12</v>
      </c>
      <c r="E177">
        <v>51</v>
      </c>
      <c r="F177">
        <v>57</v>
      </c>
      <c r="G177">
        <v>71</v>
      </c>
      <c r="H177">
        <v>52</v>
      </c>
      <c r="I177" s="1">
        <v>45317</v>
      </c>
      <c r="J177">
        <f t="shared" si="14"/>
        <v>26</v>
      </c>
      <c r="K177">
        <f t="shared" si="15"/>
        <v>1</v>
      </c>
      <c r="L177">
        <f t="shared" si="16"/>
        <v>2024</v>
      </c>
      <c r="M177" t="str">
        <f t="shared" si="17"/>
        <v>C</v>
      </c>
      <c r="N177" t="str">
        <f t="shared" si="18"/>
        <v>C</v>
      </c>
      <c r="O177" t="str">
        <f t="shared" si="19"/>
        <v>A</v>
      </c>
      <c r="S177">
        <f t="shared" si="20"/>
        <v>57</v>
      </c>
    </row>
    <row r="178" spans="1:19" x14ac:dyDescent="0.35">
      <c r="A178" t="s">
        <v>198</v>
      </c>
      <c r="B178" t="s">
        <v>21</v>
      </c>
      <c r="C178">
        <v>20</v>
      </c>
      <c r="D178" t="s">
        <v>12</v>
      </c>
      <c r="E178">
        <v>48</v>
      </c>
      <c r="F178">
        <v>89</v>
      </c>
      <c r="G178">
        <v>93</v>
      </c>
      <c r="H178">
        <v>73</v>
      </c>
      <c r="I178" s="1">
        <v>45338</v>
      </c>
      <c r="J178">
        <f t="shared" si="14"/>
        <v>16</v>
      </c>
      <c r="K178">
        <f t="shared" si="15"/>
        <v>2</v>
      </c>
      <c r="L178">
        <f t="shared" si="16"/>
        <v>2024</v>
      </c>
      <c r="M178" t="str">
        <f t="shared" si="17"/>
        <v>D</v>
      </c>
      <c r="N178" t="str">
        <f t="shared" si="18"/>
        <v>A</v>
      </c>
      <c r="O178" t="str">
        <f t="shared" si="19"/>
        <v>A</v>
      </c>
      <c r="S178">
        <f t="shared" si="20"/>
        <v>89</v>
      </c>
    </row>
    <row r="179" spans="1:19" x14ac:dyDescent="0.35">
      <c r="A179" t="s">
        <v>199</v>
      </c>
      <c r="B179" t="s">
        <v>21</v>
      </c>
      <c r="C179">
        <v>20</v>
      </c>
      <c r="D179" t="s">
        <v>12</v>
      </c>
      <c r="E179">
        <v>46</v>
      </c>
      <c r="F179">
        <v>50</v>
      </c>
      <c r="G179">
        <v>44</v>
      </c>
      <c r="H179">
        <v>72</v>
      </c>
      <c r="I179" s="1">
        <v>45579</v>
      </c>
      <c r="J179">
        <f t="shared" si="14"/>
        <v>14</v>
      </c>
      <c r="K179">
        <f t="shared" si="15"/>
        <v>10</v>
      </c>
      <c r="L179">
        <f t="shared" si="16"/>
        <v>2024</v>
      </c>
      <c r="M179" t="str">
        <f t="shared" si="17"/>
        <v>D</v>
      </c>
      <c r="N179" t="str">
        <f t="shared" si="18"/>
        <v>C</v>
      </c>
      <c r="O179" t="str">
        <f t="shared" si="19"/>
        <v>D</v>
      </c>
      <c r="S179">
        <f t="shared" si="20"/>
        <v>50</v>
      </c>
    </row>
    <row r="180" spans="1:19" x14ac:dyDescent="0.35">
      <c r="A180" t="s">
        <v>200</v>
      </c>
      <c r="B180" t="s">
        <v>53</v>
      </c>
      <c r="C180">
        <v>20</v>
      </c>
      <c r="D180" t="s">
        <v>26</v>
      </c>
      <c r="E180">
        <v>67</v>
      </c>
      <c r="F180">
        <v>42</v>
      </c>
      <c r="G180">
        <v>58</v>
      </c>
      <c r="H180">
        <v>57</v>
      </c>
      <c r="I180" s="1">
        <v>45557</v>
      </c>
      <c r="J180">
        <f t="shared" si="14"/>
        <v>22</v>
      </c>
      <c r="K180">
        <f t="shared" si="15"/>
        <v>9</v>
      </c>
      <c r="L180">
        <f t="shared" si="16"/>
        <v>2024</v>
      </c>
      <c r="M180" t="str">
        <f t="shared" si="17"/>
        <v>B</v>
      </c>
      <c r="N180" t="str">
        <f t="shared" si="18"/>
        <v>D</v>
      </c>
      <c r="O180" t="str">
        <f t="shared" si="19"/>
        <v>C</v>
      </c>
      <c r="S180">
        <f t="shared" si="20"/>
        <v>42</v>
      </c>
    </row>
    <row r="181" spans="1:19" x14ac:dyDescent="0.35">
      <c r="A181" t="s">
        <v>201</v>
      </c>
      <c r="B181" t="s">
        <v>21</v>
      </c>
      <c r="C181">
        <v>18</v>
      </c>
      <c r="D181" t="s">
        <v>12</v>
      </c>
      <c r="E181">
        <v>53</v>
      </c>
      <c r="F181">
        <v>38</v>
      </c>
      <c r="G181">
        <v>62</v>
      </c>
      <c r="H181">
        <v>96</v>
      </c>
      <c r="I181" s="1">
        <v>45307</v>
      </c>
      <c r="J181">
        <f t="shared" si="14"/>
        <v>16</v>
      </c>
      <c r="K181">
        <f t="shared" si="15"/>
        <v>1</v>
      </c>
      <c r="L181">
        <f t="shared" si="16"/>
        <v>2024</v>
      </c>
      <c r="M181" t="str">
        <f t="shared" si="17"/>
        <v>C</v>
      </c>
      <c r="N181" t="str">
        <f t="shared" si="18"/>
        <v>F</v>
      </c>
      <c r="O181" t="str">
        <f t="shared" si="19"/>
        <v>B</v>
      </c>
      <c r="S181">
        <f t="shared" si="20"/>
        <v>38</v>
      </c>
    </row>
    <row r="182" spans="1:19" x14ac:dyDescent="0.35">
      <c r="A182" t="s">
        <v>202</v>
      </c>
      <c r="B182" t="s">
        <v>18</v>
      </c>
      <c r="C182">
        <v>20</v>
      </c>
      <c r="D182" t="s">
        <v>26</v>
      </c>
      <c r="E182">
        <v>70</v>
      </c>
      <c r="F182">
        <v>38</v>
      </c>
      <c r="G182">
        <v>56</v>
      </c>
      <c r="H182">
        <v>86</v>
      </c>
      <c r="I182" s="1">
        <v>45490</v>
      </c>
      <c r="J182">
        <f t="shared" si="14"/>
        <v>17</v>
      </c>
      <c r="K182">
        <f t="shared" si="15"/>
        <v>7</v>
      </c>
      <c r="L182">
        <f t="shared" si="16"/>
        <v>2024</v>
      </c>
      <c r="M182" t="str">
        <f t="shared" si="17"/>
        <v>A</v>
      </c>
      <c r="N182" t="str">
        <f t="shared" si="18"/>
        <v>F</v>
      </c>
      <c r="O182" t="str">
        <f t="shared" si="19"/>
        <v>C</v>
      </c>
      <c r="S182">
        <f t="shared" si="20"/>
        <v>38</v>
      </c>
    </row>
    <row r="183" spans="1:19" x14ac:dyDescent="0.35">
      <c r="A183" t="s">
        <v>203</v>
      </c>
      <c r="B183" t="s">
        <v>10</v>
      </c>
      <c r="C183">
        <v>18</v>
      </c>
      <c r="D183" t="s">
        <v>26</v>
      </c>
      <c r="E183">
        <v>91</v>
      </c>
      <c r="F183">
        <v>90</v>
      </c>
      <c r="G183">
        <v>65</v>
      </c>
      <c r="H183">
        <v>52</v>
      </c>
      <c r="I183" s="1">
        <v>45573</v>
      </c>
      <c r="J183">
        <f t="shared" si="14"/>
        <v>8</v>
      </c>
      <c r="K183">
        <f t="shared" si="15"/>
        <v>10</v>
      </c>
      <c r="L183">
        <f t="shared" si="16"/>
        <v>2024</v>
      </c>
      <c r="M183" t="str">
        <f t="shared" si="17"/>
        <v>A</v>
      </c>
      <c r="N183" t="str">
        <f t="shared" si="18"/>
        <v>A</v>
      </c>
      <c r="O183" t="str">
        <f t="shared" si="19"/>
        <v>B</v>
      </c>
      <c r="S183">
        <f t="shared" si="20"/>
        <v>90</v>
      </c>
    </row>
    <row r="184" spans="1:19" x14ac:dyDescent="0.35">
      <c r="A184" t="s">
        <v>204</v>
      </c>
      <c r="B184" t="s">
        <v>41</v>
      </c>
      <c r="C184">
        <v>22</v>
      </c>
      <c r="D184" t="s">
        <v>12</v>
      </c>
      <c r="E184">
        <v>58</v>
      </c>
      <c r="F184">
        <v>59</v>
      </c>
      <c r="G184">
        <v>58</v>
      </c>
      <c r="H184">
        <v>100</v>
      </c>
      <c r="I184" s="1">
        <v>45377</v>
      </c>
      <c r="J184">
        <f t="shared" si="14"/>
        <v>26</v>
      </c>
      <c r="K184">
        <f t="shared" si="15"/>
        <v>3</v>
      </c>
      <c r="L184">
        <f t="shared" si="16"/>
        <v>2024</v>
      </c>
      <c r="M184" t="str">
        <f t="shared" si="17"/>
        <v>C</v>
      </c>
      <c r="N184" t="str">
        <f t="shared" si="18"/>
        <v>C</v>
      </c>
      <c r="O184" t="str">
        <f t="shared" si="19"/>
        <v>C</v>
      </c>
      <c r="S184">
        <f t="shared" si="20"/>
        <v>59</v>
      </c>
    </row>
    <row r="185" spans="1:19" x14ac:dyDescent="0.35">
      <c r="A185" t="s">
        <v>205</v>
      </c>
      <c r="B185" t="s">
        <v>21</v>
      </c>
      <c r="C185">
        <v>19</v>
      </c>
      <c r="D185" t="s">
        <v>12</v>
      </c>
      <c r="E185">
        <v>97</v>
      </c>
      <c r="F185">
        <v>0</v>
      </c>
      <c r="G185">
        <v>67</v>
      </c>
      <c r="H185">
        <v>82</v>
      </c>
      <c r="I185" s="1">
        <v>45541</v>
      </c>
      <c r="J185">
        <f t="shared" si="14"/>
        <v>6</v>
      </c>
      <c r="K185">
        <f t="shared" si="15"/>
        <v>9</v>
      </c>
      <c r="L185">
        <f t="shared" si="16"/>
        <v>2024</v>
      </c>
      <c r="M185" t="str">
        <f t="shared" si="17"/>
        <v>A</v>
      </c>
      <c r="N185" t="str">
        <f t="shared" si="18"/>
        <v>F</v>
      </c>
      <c r="O185" t="str">
        <f t="shared" si="19"/>
        <v>B</v>
      </c>
      <c r="S185">
        <f t="shared" si="20"/>
        <v>0</v>
      </c>
    </row>
    <row r="186" spans="1:19" x14ac:dyDescent="0.35">
      <c r="A186" t="s">
        <v>206</v>
      </c>
      <c r="B186" t="s">
        <v>53</v>
      </c>
      <c r="C186">
        <v>20</v>
      </c>
      <c r="D186" t="s">
        <v>26</v>
      </c>
      <c r="E186">
        <v>86</v>
      </c>
      <c r="F186">
        <v>0</v>
      </c>
      <c r="G186">
        <v>86</v>
      </c>
      <c r="H186">
        <v>77</v>
      </c>
      <c r="I186" s="1">
        <v>45561</v>
      </c>
      <c r="J186">
        <f t="shared" si="14"/>
        <v>26</v>
      </c>
      <c r="K186">
        <f t="shared" si="15"/>
        <v>9</v>
      </c>
      <c r="L186">
        <f t="shared" si="16"/>
        <v>2024</v>
      </c>
      <c r="M186" t="str">
        <f t="shared" si="17"/>
        <v>A</v>
      </c>
      <c r="N186" t="str">
        <f t="shared" si="18"/>
        <v>F</v>
      </c>
      <c r="O186" t="str">
        <f t="shared" si="19"/>
        <v>A</v>
      </c>
      <c r="S186">
        <f t="shared" si="20"/>
        <v>0</v>
      </c>
    </row>
    <row r="187" spans="1:19" x14ac:dyDescent="0.35">
      <c r="A187" t="s">
        <v>207</v>
      </c>
      <c r="B187" t="s">
        <v>18</v>
      </c>
      <c r="C187">
        <v>19</v>
      </c>
      <c r="D187" t="s">
        <v>26</v>
      </c>
      <c r="E187">
        <v>55</v>
      </c>
      <c r="F187">
        <v>61</v>
      </c>
      <c r="G187">
        <v>56</v>
      </c>
      <c r="H187">
        <v>96</v>
      </c>
      <c r="I187" s="1">
        <v>45626</v>
      </c>
      <c r="J187">
        <f t="shared" si="14"/>
        <v>30</v>
      </c>
      <c r="K187">
        <f t="shared" si="15"/>
        <v>11</v>
      </c>
      <c r="L187">
        <f t="shared" si="16"/>
        <v>2024</v>
      </c>
      <c r="M187" t="str">
        <f t="shared" si="17"/>
        <v>C</v>
      </c>
      <c r="N187" t="str">
        <f t="shared" si="18"/>
        <v>B</v>
      </c>
      <c r="O187" t="str">
        <f t="shared" si="19"/>
        <v>C</v>
      </c>
      <c r="S187">
        <f t="shared" si="20"/>
        <v>61</v>
      </c>
    </row>
    <row r="188" spans="1:19" x14ac:dyDescent="0.35">
      <c r="A188" t="s">
        <v>208</v>
      </c>
      <c r="B188" t="s">
        <v>29</v>
      </c>
      <c r="C188">
        <v>19</v>
      </c>
      <c r="D188" t="s">
        <v>12</v>
      </c>
      <c r="E188">
        <v>92</v>
      </c>
      <c r="F188">
        <v>66</v>
      </c>
      <c r="G188">
        <v>84</v>
      </c>
      <c r="H188">
        <v>57</v>
      </c>
      <c r="I188" s="1">
        <v>45408</v>
      </c>
      <c r="J188">
        <f t="shared" si="14"/>
        <v>26</v>
      </c>
      <c r="K188">
        <f t="shared" si="15"/>
        <v>4</v>
      </c>
      <c r="L188">
        <f t="shared" si="16"/>
        <v>2024</v>
      </c>
      <c r="M188" t="str">
        <f t="shared" si="17"/>
        <v>A</v>
      </c>
      <c r="N188" t="str">
        <f t="shared" si="18"/>
        <v>B</v>
      </c>
      <c r="O188" t="str">
        <f t="shared" si="19"/>
        <v>A</v>
      </c>
      <c r="S188">
        <f t="shared" si="20"/>
        <v>66</v>
      </c>
    </row>
    <row r="189" spans="1:19" x14ac:dyDescent="0.35">
      <c r="A189" t="s">
        <v>209</v>
      </c>
      <c r="B189" t="s">
        <v>10</v>
      </c>
      <c r="C189">
        <v>20</v>
      </c>
      <c r="D189" t="s">
        <v>26</v>
      </c>
      <c r="E189">
        <v>44</v>
      </c>
      <c r="F189">
        <v>84</v>
      </c>
      <c r="G189">
        <v>62</v>
      </c>
      <c r="H189">
        <v>83</v>
      </c>
      <c r="I189" s="1">
        <v>45298</v>
      </c>
      <c r="J189">
        <f t="shared" si="14"/>
        <v>7</v>
      </c>
      <c r="K189">
        <f t="shared" si="15"/>
        <v>1</v>
      </c>
      <c r="L189">
        <f t="shared" si="16"/>
        <v>2024</v>
      </c>
      <c r="M189" t="str">
        <f t="shared" si="17"/>
        <v>D</v>
      </c>
      <c r="N189" t="str">
        <f t="shared" si="18"/>
        <v>A</v>
      </c>
      <c r="O189" t="str">
        <f t="shared" si="19"/>
        <v>B</v>
      </c>
      <c r="S189">
        <f t="shared" si="20"/>
        <v>84</v>
      </c>
    </row>
    <row r="190" spans="1:19" x14ac:dyDescent="0.35">
      <c r="A190" t="s">
        <v>210</v>
      </c>
      <c r="B190" t="s">
        <v>10</v>
      </c>
      <c r="C190">
        <v>20</v>
      </c>
      <c r="D190" t="s">
        <v>26</v>
      </c>
      <c r="E190">
        <v>74</v>
      </c>
      <c r="F190">
        <v>95</v>
      </c>
      <c r="G190">
        <v>97</v>
      </c>
      <c r="H190">
        <v>84</v>
      </c>
      <c r="I190" s="1">
        <v>45428</v>
      </c>
      <c r="J190">
        <f t="shared" si="14"/>
        <v>16</v>
      </c>
      <c r="K190">
        <f t="shared" si="15"/>
        <v>5</v>
      </c>
      <c r="L190">
        <f t="shared" si="16"/>
        <v>2024</v>
      </c>
      <c r="M190" t="str">
        <f t="shared" si="17"/>
        <v>A</v>
      </c>
      <c r="N190" t="str">
        <f t="shared" si="18"/>
        <v>A</v>
      </c>
      <c r="O190" t="str">
        <f t="shared" si="19"/>
        <v>A</v>
      </c>
      <c r="S190">
        <f t="shared" si="20"/>
        <v>95</v>
      </c>
    </row>
    <row r="191" spans="1:19" x14ac:dyDescent="0.35">
      <c r="A191" t="s">
        <v>211</v>
      </c>
      <c r="B191" t="s">
        <v>41</v>
      </c>
      <c r="C191">
        <v>22</v>
      </c>
      <c r="D191" t="s">
        <v>12</v>
      </c>
      <c r="E191">
        <v>51</v>
      </c>
      <c r="F191">
        <v>85</v>
      </c>
      <c r="G191">
        <v>95</v>
      </c>
      <c r="H191">
        <v>81</v>
      </c>
      <c r="I191" s="1">
        <v>45467</v>
      </c>
      <c r="J191">
        <f t="shared" si="14"/>
        <v>24</v>
      </c>
      <c r="K191">
        <f t="shared" si="15"/>
        <v>6</v>
      </c>
      <c r="L191">
        <f t="shared" si="16"/>
        <v>2024</v>
      </c>
      <c r="M191" t="str">
        <f t="shared" si="17"/>
        <v>C</v>
      </c>
      <c r="N191" t="str">
        <f t="shared" si="18"/>
        <v>A</v>
      </c>
      <c r="O191" t="str">
        <f t="shared" si="19"/>
        <v>A</v>
      </c>
      <c r="S191">
        <f t="shared" si="20"/>
        <v>85</v>
      </c>
    </row>
    <row r="192" spans="1:19" x14ac:dyDescent="0.35">
      <c r="A192" t="s">
        <v>212</v>
      </c>
      <c r="B192" t="s">
        <v>10</v>
      </c>
      <c r="C192">
        <v>18</v>
      </c>
      <c r="D192" t="s">
        <v>26</v>
      </c>
      <c r="E192">
        <v>64</v>
      </c>
      <c r="F192">
        <v>53</v>
      </c>
      <c r="G192">
        <v>39</v>
      </c>
      <c r="H192">
        <v>73</v>
      </c>
      <c r="I192" s="1">
        <v>45619</v>
      </c>
      <c r="J192">
        <f t="shared" si="14"/>
        <v>23</v>
      </c>
      <c r="K192">
        <f t="shared" si="15"/>
        <v>11</v>
      </c>
      <c r="L192">
        <f t="shared" si="16"/>
        <v>2024</v>
      </c>
      <c r="M192" t="str">
        <f t="shared" si="17"/>
        <v>B</v>
      </c>
      <c r="N192" t="str">
        <f t="shared" si="18"/>
        <v>C</v>
      </c>
      <c r="O192" t="str">
        <f t="shared" si="19"/>
        <v>F</v>
      </c>
      <c r="S192">
        <f t="shared" si="20"/>
        <v>53</v>
      </c>
    </row>
    <row r="193" spans="1:19" x14ac:dyDescent="0.35">
      <c r="A193" t="s">
        <v>213</v>
      </c>
      <c r="B193" t="s">
        <v>21</v>
      </c>
      <c r="C193">
        <v>21</v>
      </c>
      <c r="D193" t="s">
        <v>12</v>
      </c>
      <c r="E193">
        <v>91</v>
      </c>
      <c r="F193">
        <v>55</v>
      </c>
      <c r="G193">
        <v>34</v>
      </c>
      <c r="H193">
        <v>63</v>
      </c>
      <c r="I193" s="1">
        <v>45606</v>
      </c>
      <c r="J193">
        <f t="shared" si="14"/>
        <v>10</v>
      </c>
      <c r="K193">
        <f t="shared" si="15"/>
        <v>11</v>
      </c>
      <c r="L193">
        <f t="shared" si="16"/>
        <v>2024</v>
      </c>
      <c r="M193" t="str">
        <f t="shared" si="17"/>
        <v>A</v>
      </c>
      <c r="N193" t="str">
        <f t="shared" si="18"/>
        <v>C</v>
      </c>
      <c r="O193" t="str">
        <f t="shared" si="19"/>
        <v>F</v>
      </c>
      <c r="S193">
        <f t="shared" si="20"/>
        <v>55</v>
      </c>
    </row>
    <row r="194" spans="1:19" x14ac:dyDescent="0.35">
      <c r="A194" t="s">
        <v>214</v>
      </c>
      <c r="B194" t="s">
        <v>53</v>
      </c>
      <c r="C194">
        <v>18</v>
      </c>
      <c r="D194" t="s">
        <v>26</v>
      </c>
      <c r="E194">
        <v>98</v>
      </c>
      <c r="F194">
        <v>39</v>
      </c>
      <c r="G194">
        <v>67</v>
      </c>
      <c r="H194">
        <v>81</v>
      </c>
      <c r="I194" s="1">
        <v>45506</v>
      </c>
      <c r="J194">
        <f t="shared" si="14"/>
        <v>2</v>
      </c>
      <c r="K194">
        <f t="shared" si="15"/>
        <v>8</v>
      </c>
      <c r="L194">
        <f t="shared" si="16"/>
        <v>2024</v>
      </c>
      <c r="M194" t="str">
        <f t="shared" si="17"/>
        <v>A</v>
      </c>
      <c r="N194" t="str">
        <f t="shared" si="18"/>
        <v>F</v>
      </c>
      <c r="O194" t="str">
        <f t="shared" si="19"/>
        <v>B</v>
      </c>
      <c r="S194">
        <f t="shared" si="20"/>
        <v>39</v>
      </c>
    </row>
    <row r="195" spans="1:19" x14ac:dyDescent="0.35">
      <c r="A195" t="s">
        <v>215</v>
      </c>
      <c r="B195" t="s">
        <v>10</v>
      </c>
      <c r="C195">
        <v>21</v>
      </c>
      <c r="D195" t="s">
        <v>26</v>
      </c>
      <c r="E195">
        <v>60</v>
      </c>
      <c r="F195">
        <v>76</v>
      </c>
      <c r="G195">
        <v>42</v>
      </c>
      <c r="H195">
        <v>95</v>
      </c>
      <c r="I195" s="1">
        <v>45373</v>
      </c>
      <c r="J195">
        <f t="shared" ref="J195:J201" si="21">DAY(I:I)</f>
        <v>22</v>
      </c>
      <c r="K195">
        <f t="shared" ref="K195:K201" si="22">MONTH(I:I)</f>
        <v>3</v>
      </c>
      <c r="L195">
        <f t="shared" ref="L195:L201" si="23">YEAR(I:I)</f>
        <v>2024</v>
      </c>
      <c r="M195" t="str">
        <f t="shared" ref="M195:M201" si="24">IF(AND(E195&gt;=70,E195&lt;=100),"A",IF(AND(E195&gt;=60,E195&lt;=69),"B",IF(AND(E195&gt;=50,E195&lt;=59),"C",IF(AND(E195&gt;=40,E195&lt;=49),"D","F"))))</f>
        <v>B</v>
      </c>
      <c r="N195" t="str">
        <f t="shared" ref="N195:N201" si="25">IF(AND(F195&gt;=70,F195&lt;=100),"A",IF(AND(F195&gt;=60,F195&lt;=69),"B",IF(AND(F195&gt;=50,F195&lt;=59),"C",IF(AND(F195&gt;=40,F195&lt;=49),"D","F"))))</f>
        <v>A</v>
      </c>
      <c r="O195" t="str">
        <f t="shared" ref="O195:O201" si="26">IF(AND(G195&gt;=70,G195&lt;=100),"A",IF(AND(G195&gt;=60,G195&lt;=69),"B",IF(AND(G195&gt;=50,G195&lt;=59),"C",IF(AND(G195&gt;=40,G195&lt;=49),"D","F"))))</f>
        <v>D</v>
      </c>
      <c r="S195">
        <f t="shared" ref="S195:S201" si="27">IF(F195&lt;0,0,F195)</f>
        <v>76</v>
      </c>
    </row>
    <row r="196" spans="1:19" x14ac:dyDescent="0.35">
      <c r="A196" t="s">
        <v>216</v>
      </c>
      <c r="B196" t="s">
        <v>10</v>
      </c>
      <c r="C196">
        <v>18</v>
      </c>
      <c r="D196" t="s">
        <v>26</v>
      </c>
      <c r="E196">
        <v>75</v>
      </c>
      <c r="F196">
        <v>95</v>
      </c>
      <c r="G196">
        <v>60</v>
      </c>
      <c r="H196">
        <v>92</v>
      </c>
      <c r="I196" s="1">
        <v>45514</v>
      </c>
      <c r="J196">
        <f t="shared" si="21"/>
        <v>10</v>
      </c>
      <c r="K196">
        <f t="shared" si="22"/>
        <v>8</v>
      </c>
      <c r="L196">
        <f t="shared" si="23"/>
        <v>2024</v>
      </c>
      <c r="M196" t="str">
        <f t="shared" si="24"/>
        <v>A</v>
      </c>
      <c r="N196" t="str">
        <f t="shared" si="25"/>
        <v>A</v>
      </c>
      <c r="O196" t="str">
        <f t="shared" si="26"/>
        <v>B</v>
      </c>
      <c r="S196">
        <f t="shared" si="27"/>
        <v>95</v>
      </c>
    </row>
    <row r="197" spans="1:19" x14ac:dyDescent="0.35">
      <c r="A197" t="s">
        <v>217</v>
      </c>
      <c r="B197" t="s">
        <v>29</v>
      </c>
      <c r="C197">
        <v>20</v>
      </c>
      <c r="D197" t="s">
        <v>12</v>
      </c>
      <c r="E197">
        <v>92</v>
      </c>
      <c r="F197">
        <v>56</v>
      </c>
      <c r="G197">
        <v>76</v>
      </c>
      <c r="H197">
        <v>65</v>
      </c>
      <c r="I197" s="1">
        <v>45394</v>
      </c>
      <c r="J197">
        <f t="shared" si="21"/>
        <v>12</v>
      </c>
      <c r="K197">
        <f t="shared" si="22"/>
        <v>4</v>
      </c>
      <c r="L197">
        <f t="shared" si="23"/>
        <v>2024</v>
      </c>
      <c r="M197" t="str">
        <f t="shared" si="24"/>
        <v>A</v>
      </c>
      <c r="N197" t="str">
        <f t="shared" si="25"/>
        <v>C</v>
      </c>
      <c r="O197" t="str">
        <f t="shared" si="26"/>
        <v>A</v>
      </c>
      <c r="S197">
        <f t="shared" si="27"/>
        <v>56</v>
      </c>
    </row>
    <row r="198" spans="1:19" x14ac:dyDescent="0.35">
      <c r="A198" t="s">
        <v>218</v>
      </c>
      <c r="B198" t="s">
        <v>29</v>
      </c>
      <c r="C198">
        <v>22</v>
      </c>
      <c r="D198" t="s">
        <v>12</v>
      </c>
      <c r="E198">
        <v>62</v>
      </c>
      <c r="F198">
        <v>55</v>
      </c>
      <c r="G198">
        <v>81</v>
      </c>
      <c r="H198">
        <v>53</v>
      </c>
      <c r="I198" s="1">
        <v>45564</v>
      </c>
      <c r="J198">
        <f t="shared" si="21"/>
        <v>29</v>
      </c>
      <c r="K198">
        <f t="shared" si="22"/>
        <v>9</v>
      </c>
      <c r="L198">
        <f t="shared" si="23"/>
        <v>2024</v>
      </c>
      <c r="M198" t="str">
        <f t="shared" si="24"/>
        <v>B</v>
      </c>
      <c r="N198" t="str">
        <f t="shared" si="25"/>
        <v>C</v>
      </c>
      <c r="O198" t="str">
        <f t="shared" si="26"/>
        <v>A</v>
      </c>
      <c r="S198">
        <f t="shared" si="27"/>
        <v>55</v>
      </c>
    </row>
    <row r="199" spans="1:19" x14ac:dyDescent="0.35">
      <c r="A199" t="s">
        <v>219</v>
      </c>
      <c r="B199" t="s">
        <v>15</v>
      </c>
      <c r="C199">
        <v>21</v>
      </c>
      <c r="D199" t="s">
        <v>12</v>
      </c>
      <c r="E199">
        <v>55</v>
      </c>
      <c r="F199">
        <v>35</v>
      </c>
      <c r="G199">
        <v>85</v>
      </c>
      <c r="H199">
        <v>76</v>
      </c>
      <c r="I199" s="1">
        <v>45305</v>
      </c>
      <c r="J199">
        <f t="shared" si="21"/>
        <v>14</v>
      </c>
      <c r="K199">
        <f t="shared" si="22"/>
        <v>1</v>
      </c>
      <c r="L199">
        <f t="shared" si="23"/>
        <v>2024</v>
      </c>
      <c r="M199" t="str">
        <f t="shared" si="24"/>
        <v>C</v>
      </c>
      <c r="N199" t="str">
        <f t="shared" si="25"/>
        <v>F</v>
      </c>
      <c r="O199" t="str">
        <f t="shared" si="26"/>
        <v>A</v>
      </c>
      <c r="S199">
        <f t="shared" si="27"/>
        <v>35</v>
      </c>
    </row>
    <row r="200" spans="1:19" x14ac:dyDescent="0.35">
      <c r="A200" t="s">
        <v>220</v>
      </c>
      <c r="B200" t="s">
        <v>18</v>
      </c>
      <c r="C200">
        <v>20</v>
      </c>
      <c r="D200" t="s">
        <v>26</v>
      </c>
      <c r="E200">
        <v>96</v>
      </c>
      <c r="F200">
        <v>39</v>
      </c>
      <c r="G200">
        <v>44</v>
      </c>
      <c r="H200">
        <v>86</v>
      </c>
      <c r="I200" s="1">
        <v>45450</v>
      </c>
      <c r="J200">
        <f t="shared" si="21"/>
        <v>7</v>
      </c>
      <c r="K200">
        <f t="shared" si="22"/>
        <v>6</v>
      </c>
      <c r="L200">
        <f t="shared" si="23"/>
        <v>2024</v>
      </c>
      <c r="M200" t="str">
        <f t="shared" si="24"/>
        <v>A</v>
      </c>
      <c r="N200" t="str">
        <f t="shared" si="25"/>
        <v>F</v>
      </c>
      <c r="O200" t="str">
        <f t="shared" si="26"/>
        <v>D</v>
      </c>
      <c r="S200">
        <f t="shared" si="27"/>
        <v>39</v>
      </c>
    </row>
    <row r="201" spans="1:19" x14ac:dyDescent="0.35">
      <c r="A201" t="s">
        <v>221</v>
      </c>
      <c r="B201" t="s">
        <v>21</v>
      </c>
      <c r="C201">
        <v>20</v>
      </c>
      <c r="D201" t="s">
        <v>12</v>
      </c>
      <c r="E201">
        <v>78</v>
      </c>
      <c r="F201">
        <v>46</v>
      </c>
      <c r="G201">
        <v>58</v>
      </c>
      <c r="H201">
        <v>70</v>
      </c>
      <c r="I201" s="1">
        <v>45443</v>
      </c>
      <c r="J201">
        <f t="shared" si="21"/>
        <v>31</v>
      </c>
      <c r="K201">
        <f t="shared" si="22"/>
        <v>5</v>
      </c>
      <c r="L201">
        <f t="shared" si="23"/>
        <v>2024</v>
      </c>
      <c r="M201" t="str">
        <f t="shared" si="24"/>
        <v>A</v>
      </c>
      <c r="N201" t="str">
        <f t="shared" si="25"/>
        <v>D</v>
      </c>
      <c r="O201" t="str">
        <f t="shared" si="26"/>
        <v>C</v>
      </c>
      <c r="S201">
        <f t="shared" si="27"/>
        <v>46</v>
      </c>
    </row>
  </sheetData>
  <autoFilter ref="A1:S201" xr:uid="{5AB092B6-8E93-49D5-BCEA-0CE65FEFD9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3B08-1FB1-4E93-80E2-F0DF33806CB6}">
  <dimension ref="A1:P201"/>
  <sheetViews>
    <sheetView topLeftCell="K1" workbookViewId="0">
      <pane ySplit="1" topLeftCell="A2" activePane="bottomLeft" state="frozen"/>
      <selection pane="bottomLeft" activeCell="Q1" sqref="Q1"/>
    </sheetView>
  </sheetViews>
  <sheetFormatPr defaultRowHeight="14.5" x14ac:dyDescent="0.35"/>
  <cols>
    <col min="1" max="1" width="13.54296875" customWidth="1"/>
    <col min="4" max="4" width="8.7265625" style="6"/>
    <col min="5" max="5" width="15.453125" customWidth="1"/>
    <col min="6" max="6" width="19.08984375" customWidth="1"/>
    <col min="7" max="7" width="16.81640625" customWidth="1"/>
    <col min="8" max="8" width="24.26953125" style="5" bestFit="1" customWidth="1"/>
    <col min="9" max="9" width="14.90625" customWidth="1"/>
    <col min="10" max="10" width="13.6328125" customWidth="1"/>
    <col min="11" max="11" width="15.90625" bestFit="1" customWidth="1"/>
    <col min="12" max="16" width="13.6328125" customWidth="1"/>
  </cols>
  <sheetData>
    <row r="1" spans="1:16" s="2" customFormat="1" x14ac:dyDescent="0.35">
      <c r="A1" s="2" t="s">
        <v>0</v>
      </c>
      <c r="B1" s="2" t="s">
        <v>1</v>
      </c>
      <c r="C1" s="2" t="s">
        <v>2</v>
      </c>
      <c r="D1" s="7" t="s">
        <v>3</v>
      </c>
      <c r="E1" s="2" t="s">
        <v>4</v>
      </c>
      <c r="F1" s="2" t="s">
        <v>5</v>
      </c>
      <c r="G1" s="2" t="s">
        <v>6</v>
      </c>
      <c r="H1" s="8" t="s">
        <v>263</v>
      </c>
      <c r="I1" s="2" t="s">
        <v>7</v>
      </c>
      <c r="J1" s="2" t="s">
        <v>8</v>
      </c>
      <c r="K1" s="2" t="s">
        <v>228</v>
      </c>
      <c r="L1" s="2" t="s">
        <v>229</v>
      </c>
      <c r="M1" s="2" t="s">
        <v>230</v>
      </c>
      <c r="N1" s="2" t="s">
        <v>231</v>
      </c>
      <c r="O1" s="2" t="s">
        <v>232</v>
      </c>
      <c r="P1" s="2" t="s">
        <v>233</v>
      </c>
    </row>
    <row r="2" spans="1:16" x14ac:dyDescent="0.35">
      <c r="A2" t="s">
        <v>9</v>
      </c>
      <c r="B2" t="s">
        <v>10</v>
      </c>
      <c r="C2">
        <v>20</v>
      </c>
      <c r="D2" s="6" t="s">
        <v>26</v>
      </c>
      <c r="E2">
        <v>71</v>
      </c>
      <c r="F2">
        <v>87</v>
      </c>
      <c r="G2">
        <v>75</v>
      </c>
      <c r="H2" s="5">
        <f>AVERAGE(E2:G2)</f>
        <v>77.666666666666671</v>
      </c>
      <c r="I2">
        <v>57</v>
      </c>
      <c r="J2" s="1">
        <v>45514</v>
      </c>
      <c r="K2">
        <f>DAY(J:J)</f>
        <v>10</v>
      </c>
      <c r="L2">
        <f>MONTH(J:J)</f>
        <v>8</v>
      </c>
      <c r="M2">
        <f>YEAR(J:J)</f>
        <v>2024</v>
      </c>
      <c r="N2" t="str">
        <f t="shared" ref="N2:N33" si="0">IF(AND(E2&gt;=70,E2&lt;=100),"A",IF(AND(E2&gt;=60,E2&lt;=69),"B",IF(AND(E2&gt;=50,E2&lt;=59),"C",IF(AND(E2&gt;=40,E2&lt;=49),"D","F"))))</f>
        <v>A</v>
      </c>
      <c r="O2" t="str">
        <f t="shared" ref="O2:O33" si="1">IF(AND(F2&gt;=70,F2&lt;=100),"A",IF(AND(F2&gt;=60,F2&lt;=69),"B",IF(AND(F2&gt;=50,F2&lt;=59),"C",IF(AND(F2&gt;=40,F2&lt;=49),"D","F"))))</f>
        <v>A</v>
      </c>
      <c r="P2" t="str">
        <f t="shared" ref="P2:P33" si="2">IF(AND(G2&gt;=70,G2&lt;=100),"A",IF(AND(G2&gt;=60,G2&lt;=69),"B",IF(AND(G2&gt;=50,G2&lt;=59),"C",IF(AND(G2&gt;=40,G2&lt;=49),"D","F"))))</f>
        <v>A</v>
      </c>
    </row>
    <row r="3" spans="1:16" x14ac:dyDescent="0.35">
      <c r="A3" t="s">
        <v>14</v>
      </c>
      <c r="B3" t="s">
        <v>15</v>
      </c>
      <c r="C3">
        <v>20</v>
      </c>
      <c r="D3" s="6" t="s">
        <v>12</v>
      </c>
      <c r="E3">
        <v>93</v>
      </c>
      <c r="F3">
        <v>76</v>
      </c>
      <c r="G3">
        <v>63</v>
      </c>
      <c r="H3" s="5">
        <f t="shared" ref="H3:H66" si="3">AVERAGE(E3:G3)</f>
        <v>77.333333333333329</v>
      </c>
      <c r="I3">
        <v>54</v>
      </c>
      <c r="J3" s="1">
        <v>45602</v>
      </c>
      <c r="K3">
        <f t="shared" ref="K3:K66" si="4">DAY(J:J)</f>
        <v>6</v>
      </c>
      <c r="L3">
        <f t="shared" ref="L3:L66" si="5">MONTH(J:J)</f>
        <v>11</v>
      </c>
      <c r="M3">
        <f t="shared" ref="M3:M66" si="6">YEAR(J:J)</f>
        <v>2024</v>
      </c>
      <c r="N3" t="str">
        <f t="shared" si="0"/>
        <v>A</v>
      </c>
      <c r="O3" t="str">
        <f t="shared" si="1"/>
        <v>A</v>
      </c>
      <c r="P3" t="str">
        <f t="shared" si="2"/>
        <v>B</v>
      </c>
    </row>
    <row r="4" spans="1:16" x14ac:dyDescent="0.35">
      <c r="A4" t="s">
        <v>17</v>
      </c>
      <c r="B4" t="s">
        <v>18</v>
      </c>
      <c r="C4">
        <v>18</v>
      </c>
      <c r="D4" s="6" t="s">
        <v>26</v>
      </c>
      <c r="E4">
        <v>87</v>
      </c>
      <c r="F4">
        <v>92</v>
      </c>
      <c r="G4">
        <v>78</v>
      </c>
      <c r="H4" s="5">
        <f t="shared" si="3"/>
        <v>85.666666666666671</v>
      </c>
      <c r="I4">
        <v>78</v>
      </c>
      <c r="J4" s="1">
        <v>45298</v>
      </c>
      <c r="K4">
        <f t="shared" si="4"/>
        <v>7</v>
      </c>
      <c r="L4">
        <f t="shared" si="5"/>
        <v>1</v>
      </c>
      <c r="M4">
        <f t="shared" si="6"/>
        <v>2024</v>
      </c>
      <c r="N4" t="str">
        <f t="shared" si="0"/>
        <v>A</v>
      </c>
      <c r="O4" t="str">
        <f t="shared" si="1"/>
        <v>A</v>
      </c>
      <c r="P4" t="str">
        <f t="shared" si="2"/>
        <v>A</v>
      </c>
    </row>
    <row r="5" spans="1:16" x14ac:dyDescent="0.35">
      <c r="A5" t="s">
        <v>19</v>
      </c>
      <c r="B5" t="s">
        <v>10</v>
      </c>
      <c r="C5">
        <v>21</v>
      </c>
      <c r="D5" s="6" t="s">
        <v>26</v>
      </c>
      <c r="E5">
        <v>64</v>
      </c>
      <c r="F5">
        <v>73</v>
      </c>
      <c r="G5">
        <v>74</v>
      </c>
      <c r="H5" s="5">
        <f t="shared" si="3"/>
        <v>70.333333333333329</v>
      </c>
      <c r="I5">
        <v>96</v>
      </c>
      <c r="J5" s="1">
        <v>45621</v>
      </c>
      <c r="K5">
        <f t="shared" si="4"/>
        <v>25</v>
      </c>
      <c r="L5">
        <f t="shared" si="5"/>
        <v>11</v>
      </c>
      <c r="M5">
        <f t="shared" si="6"/>
        <v>2024</v>
      </c>
      <c r="N5" t="str">
        <f t="shared" si="0"/>
        <v>B</v>
      </c>
      <c r="O5" t="str">
        <f t="shared" si="1"/>
        <v>A</v>
      </c>
      <c r="P5" t="str">
        <f t="shared" si="2"/>
        <v>A</v>
      </c>
    </row>
    <row r="6" spans="1:16" x14ac:dyDescent="0.35">
      <c r="A6" t="s">
        <v>20</v>
      </c>
      <c r="B6" t="s">
        <v>21</v>
      </c>
      <c r="C6">
        <v>22</v>
      </c>
      <c r="D6" s="6" t="s">
        <v>12</v>
      </c>
      <c r="E6">
        <v>79</v>
      </c>
      <c r="F6">
        <v>48</v>
      </c>
      <c r="G6">
        <v>56</v>
      </c>
      <c r="H6" s="5">
        <f t="shared" si="3"/>
        <v>61</v>
      </c>
      <c r="I6">
        <v>53</v>
      </c>
      <c r="J6" s="1">
        <v>45554</v>
      </c>
      <c r="K6">
        <f t="shared" si="4"/>
        <v>19</v>
      </c>
      <c r="L6">
        <f t="shared" si="5"/>
        <v>9</v>
      </c>
      <c r="M6">
        <f t="shared" si="6"/>
        <v>2024</v>
      </c>
      <c r="N6" t="str">
        <f t="shared" si="0"/>
        <v>A</v>
      </c>
      <c r="O6" t="str">
        <f t="shared" si="1"/>
        <v>D</v>
      </c>
      <c r="P6" t="str">
        <f t="shared" si="2"/>
        <v>C</v>
      </c>
    </row>
    <row r="7" spans="1:16" x14ac:dyDescent="0.35">
      <c r="A7" t="s">
        <v>22</v>
      </c>
      <c r="B7" t="s">
        <v>23</v>
      </c>
      <c r="C7">
        <v>21</v>
      </c>
      <c r="D7" s="6" t="s">
        <v>26</v>
      </c>
      <c r="E7">
        <v>84</v>
      </c>
      <c r="F7">
        <v>39</v>
      </c>
      <c r="G7">
        <v>66</v>
      </c>
      <c r="H7" s="5">
        <f t="shared" si="3"/>
        <v>63</v>
      </c>
      <c r="I7">
        <v>61</v>
      </c>
      <c r="J7" s="1">
        <v>45452</v>
      </c>
      <c r="K7">
        <f t="shared" si="4"/>
        <v>9</v>
      </c>
      <c r="L7">
        <f t="shared" si="5"/>
        <v>6</v>
      </c>
      <c r="M7">
        <f t="shared" si="6"/>
        <v>2024</v>
      </c>
      <c r="N7" t="str">
        <f t="shared" si="0"/>
        <v>A</v>
      </c>
      <c r="O7" t="str">
        <f t="shared" si="1"/>
        <v>F</v>
      </c>
      <c r="P7" t="str">
        <f t="shared" si="2"/>
        <v>B</v>
      </c>
    </row>
    <row r="8" spans="1:16" x14ac:dyDescent="0.35">
      <c r="A8" t="s">
        <v>24</v>
      </c>
      <c r="B8" t="s">
        <v>18</v>
      </c>
      <c r="C8">
        <v>20</v>
      </c>
      <c r="D8" s="6" t="s">
        <v>26</v>
      </c>
      <c r="E8">
        <v>92</v>
      </c>
      <c r="F8">
        <v>69</v>
      </c>
      <c r="G8">
        <v>55</v>
      </c>
      <c r="H8" s="5">
        <f t="shared" si="3"/>
        <v>72</v>
      </c>
      <c r="I8">
        <v>94</v>
      </c>
      <c r="J8" s="1">
        <v>45442</v>
      </c>
      <c r="K8">
        <f t="shared" si="4"/>
        <v>30</v>
      </c>
      <c r="L8">
        <f t="shared" si="5"/>
        <v>5</v>
      </c>
      <c r="M8">
        <f t="shared" si="6"/>
        <v>2024</v>
      </c>
      <c r="N8" t="str">
        <f t="shared" si="0"/>
        <v>A</v>
      </c>
      <c r="O8" t="str">
        <f t="shared" si="1"/>
        <v>B</v>
      </c>
      <c r="P8" t="str">
        <f t="shared" si="2"/>
        <v>C</v>
      </c>
    </row>
    <row r="9" spans="1:16" x14ac:dyDescent="0.35">
      <c r="A9" t="s">
        <v>25</v>
      </c>
      <c r="B9" t="s">
        <v>18</v>
      </c>
      <c r="C9">
        <v>22</v>
      </c>
      <c r="D9" s="6" t="s">
        <v>26</v>
      </c>
      <c r="E9">
        <v>40</v>
      </c>
      <c r="F9">
        <v>52</v>
      </c>
      <c r="G9">
        <v>76</v>
      </c>
      <c r="H9" s="5">
        <f t="shared" si="3"/>
        <v>56</v>
      </c>
      <c r="I9">
        <v>51</v>
      </c>
      <c r="J9" s="1">
        <v>45376</v>
      </c>
      <c r="K9">
        <f t="shared" si="4"/>
        <v>25</v>
      </c>
      <c r="L9">
        <f t="shared" si="5"/>
        <v>3</v>
      </c>
      <c r="M9">
        <f t="shared" si="6"/>
        <v>2024</v>
      </c>
      <c r="N9" t="str">
        <f t="shared" si="0"/>
        <v>D</v>
      </c>
      <c r="O9" t="str">
        <f t="shared" si="1"/>
        <v>C</v>
      </c>
      <c r="P9" t="str">
        <f t="shared" si="2"/>
        <v>A</v>
      </c>
    </row>
    <row r="10" spans="1:16" x14ac:dyDescent="0.35">
      <c r="A10" t="s">
        <v>27</v>
      </c>
      <c r="B10" t="s">
        <v>10</v>
      </c>
      <c r="C10">
        <v>20</v>
      </c>
      <c r="D10" s="6" t="s">
        <v>26</v>
      </c>
      <c r="E10">
        <v>55</v>
      </c>
      <c r="F10">
        <v>43</v>
      </c>
      <c r="G10">
        <v>85</v>
      </c>
      <c r="H10" s="5">
        <f t="shared" si="3"/>
        <v>61</v>
      </c>
      <c r="I10">
        <v>76</v>
      </c>
      <c r="J10" s="1">
        <v>45438</v>
      </c>
      <c r="K10">
        <f t="shared" si="4"/>
        <v>26</v>
      </c>
      <c r="L10">
        <f t="shared" si="5"/>
        <v>5</v>
      </c>
      <c r="M10">
        <f t="shared" si="6"/>
        <v>2024</v>
      </c>
      <c r="N10" t="str">
        <f t="shared" si="0"/>
        <v>C</v>
      </c>
      <c r="O10" t="str">
        <f t="shared" si="1"/>
        <v>D</v>
      </c>
      <c r="P10" t="str">
        <f t="shared" si="2"/>
        <v>A</v>
      </c>
    </row>
    <row r="11" spans="1:16" x14ac:dyDescent="0.35">
      <c r="A11" t="s">
        <v>28</v>
      </c>
      <c r="B11" t="s">
        <v>29</v>
      </c>
      <c r="C11">
        <v>20</v>
      </c>
      <c r="D11" s="6" t="s">
        <v>12</v>
      </c>
      <c r="E11">
        <v>100</v>
      </c>
      <c r="F11">
        <v>92</v>
      </c>
      <c r="G11">
        <v>92</v>
      </c>
      <c r="H11" s="5">
        <f t="shared" si="3"/>
        <v>94.666666666666671</v>
      </c>
      <c r="I11">
        <v>80</v>
      </c>
      <c r="J11" s="1">
        <v>45403</v>
      </c>
      <c r="K11">
        <f t="shared" si="4"/>
        <v>21</v>
      </c>
      <c r="L11">
        <f t="shared" si="5"/>
        <v>4</v>
      </c>
      <c r="M11">
        <f t="shared" si="6"/>
        <v>2024</v>
      </c>
      <c r="N11" t="str">
        <f t="shared" si="0"/>
        <v>A</v>
      </c>
      <c r="O11" t="str">
        <f t="shared" si="1"/>
        <v>A</v>
      </c>
      <c r="P11" t="str">
        <f t="shared" si="2"/>
        <v>A</v>
      </c>
    </row>
    <row r="12" spans="1:16" x14ac:dyDescent="0.35">
      <c r="A12" t="s">
        <v>30</v>
      </c>
      <c r="B12" t="s">
        <v>21</v>
      </c>
      <c r="C12">
        <v>22</v>
      </c>
      <c r="D12" s="6" t="s">
        <v>12</v>
      </c>
      <c r="E12">
        <v>78</v>
      </c>
      <c r="F12">
        <v>51</v>
      </c>
      <c r="G12">
        <v>77</v>
      </c>
      <c r="H12" s="5">
        <f t="shared" si="3"/>
        <v>68.666666666666671</v>
      </c>
      <c r="I12">
        <v>100</v>
      </c>
      <c r="J12" s="1">
        <v>45327</v>
      </c>
      <c r="K12">
        <f t="shared" si="4"/>
        <v>5</v>
      </c>
      <c r="L12">
        <f t="shared" si="5"/>
        <v>2</v>
      </c>
      <c r="M12">
        <f t="shared" si="6"/>
        <v>2024</v>
      </c>
      <c r="N12" t="str">
        <f t="shared" si="0"/>
        <v>A</v>
      </c>
      <c r="O12" t="str">
        <f t="shared" si="1"/>
        <v>C</v>
      </c>
      <c r="P12" t="str">
        <f t="shared" si="2"/>
        <v>A</v>
      </c>
    </row>
    <row r="13" spans="1:16" x14ac:dyDescent="0.35">
      <c r="A13" t="s">
        <v>31</v>
      </c>
      <c r="B13" t="s">
        <v>10</v>
      </c>
      <c r="C13">
        <v>20</v>
      </c>
      <c r="D13" s="6" t="s">
        <v>26</v>
      </c>
      <c r="E13">
        <v>71</v>
      </c>
      <c r="F13">
        <v>41</v>
      </c>
      <c r="G13">
        <v>90</v>
      </c>
      <c r="H13" s="5">
        <f t="shared" si="3"/>
        <v>67.333333333333329</v>
      </c>
      <c r="I13">
        <v>100</v>
      </c>
      <c r="J13" s="1">
        <v>45576</v>
      </c>
      <c r="K13">
        <f t="shared" si="4"/>
        <v>11</v>
      </c>
      <c r="L13">
        <f t="shared" si="5"/>
        <v>10</v>
      </c>
      <c r="M13">
        <f t="shared" si="6"/>
        <v>2024</v>
      </c>
      <c r="N13" t="str">
        <f t="shared" si="0"/>
        <v>A</v>
      </c>
      <c r="O13" t="str">
        <f t="shared" si="1"/>
        <v>D</v>
      </c>
      <c r="P13" t="str">
        <f t="shared" si="2"/>
        <v>A</v>
      </c>
    </row>
    <row r="14" spans="1:16" x14ac:dyDescent="0.35">
      <c r="A14" t="s">
        <v>32</v>
      </c>
      <c r="B14" t="s">
        <v>21</v>
      </c>
      <c r="C14">
        <v>20</v>
      </c>
      <c r="D14" s="6" t="s">
        <v>12</v>
      </c>
      <c r="E14">
        <v>44</v>
      </c>
      <c r="F14">
        <v>80</v>
      </c>
      <c r="G14">
        <v>55</v>
      </c>
      <c r="H14" s="5">
        <f t="shared" si="3"/>
        <v>59.666666666666664</v>
      </c>
      <c r="I14">
        <v>85</v>
      </c>
      <c r="J14" s="1">
        <v>45479</v>
      </c>
      <c r="K14">
        <f t="shared" si="4"/>
        <v>6</v>
      </c>
      <c r="L14">
        <f t="shared" si="5"/>
        <v>7</v>
      </c>
      <c r="M14">
        <f t="shared" si="6"/>
        <v>2024</v>
      </c>
      <c r="N14" t="str">
        <f t="shared" si="0"/>
        <v>D</v>
      </c>
      <c r="O14" t="str">
        <f t="shared" si="1"/>
        <v>A</v>
      </c>
      <c r="P14" t="str">
        <f t="shared" si="2"/>
        <v>C</v>
      </c>
    </row>
    <row r="15" spans="1:16" x14ac:dyDescent="0.35">
      <c r="A15" t="s">
        <v>33</v>
      </c>
      <c r="B15" t="s">
        <v>21</v>
      </c>
      <c r="C15">
        <v>22</v>
      </c>
      <c r="D15" s="6" t="s">
        <v>12</v>
      </c>
      <c r="E15">
        <v>61</v>
      </c>
      <c r="F15">
        <v>47</v>
      </c>
      <c r="G15">
        <v>65</v>
      </c>
      <c r="H15" s="5">
        <f t="shared" si="3"/>
        <v>57.666666666666664</v>
      </c>
      <c r="I15">
        <v>85</v>
      </c>
      <c r="J15" s="1">
        <v>45373</v>
      </c>
      <c r="K15">
        <f t="shared" si="4"/>
        <v>22</v>
      </c>
      <c r="L15">
        <f t="shared" si="5"/>
        <v>3</v>
      </c>
      <c r="M15">
        <f t="shared" si="6"/>
        <v>2024</v>
      </c>
      <c r="N15" t="str">
        <f t="shared" si="0"/>
        <v>B</v>
      </c>
      <c r="O15" t="str">
        <f t="shared" si="1"/>
        <v>D</v>
      </c>
      <c r="P15" t="str">
        <f t="shared" si="2"/>
        <v>B</v>
      </c>
    </row>
    <row r="16" spans="1:16" x14ac:dyDescent="0.35">
      <c r="A16" t="s">
        <v>34</v>
      </c>
      <c r="B16" t="s">
        <v>23</v>
      </c>
      <c r="C16">
        <v>21</v>
      </c>
      <c r="D16" s="6" t="s">
        <v>26</v>
      </c>
      <c r="E16">
        <v>68</v>
      </c>
      <c r="F16">
        <v>74</v>
      </c>
      <c r="G16">
        <v>30</v>
      </c>
      <c r="H16" s="5">
        <f t="shared" si="3"/>
        <v>57.333333333333336</v>
      </c>
      <c r="I16">
        <v>75</v>
      </c>
      <c r="J16" s="1">
        <v>45293</v>
      </c>
      <c r="K16">
        <f t="shared" si="4"/>
        <v>2</v>
      </c>
      <c r="L16">
        <f t="shared" si="5"/>
        <v>1</v>
      </c>
      <c r="M16">
        <f t="shared" si="6"/>
        <v>2024</v>
      </c>
      <c r="N16" t="str">
        <f t="shared" si="0"/>
        <v>B</v>
      </c>
      <c r="O16" t="str">
        <f t="shared" si="1"/>
        <v>A</v>
      </c>
      <c r="P16" t="str">
        <f t="shared" si="2"/>
        <v>F</v>
      </c>
    </row>
    <row r="17" spans="1:16" x14ac:dyDescent="0.35">
      <c r="A17" t="s">
        <v>35</v>
      </c>
      <c r="B17" t="s">
        <v>18</v>
      </c>
      <c r="C17">
        <v>22</v>
      </c>
      <c r="D17" s="6" t="s">
        <v>26</v>
      </c>
      <c r="E17">
        <v>94</v>
      </c>
      <c r="F17">
        <v>76</v>
      </c>
      <c r="G17">
        <v>37</v>
      </c>
      <c r="H17" s="5">
        <f t="shared" si="3"/>
        <v>69</v>
      </c>
      <c r="I17">
        <v>92</v>
      </c>
      <c r="J17" s="1">
        <v>45594</v>
      </c>
      <c r="K17">
        <f t="shared" si="4"/>
        <v>29</v>
      </c>
      <c r="L17">
        <f t="shared" si="5"/>
        <v>10</v>
      </c>
      <c r="M17">
        <f t="shared" si="6"/>
        <v>2024</v>
      </c>
      <c r="N17" t="str">
        <f t="shared" si="0"/>
        <v>A</v>
      </c>
      <c r="O17" t="str">
        <f t="shared" si="1"/>
        <v>A</v>
      </c>
      <c r="P17" t="str">
        <f t="shared" si="2"/>
        <v>F</v>
      </c>
    </row>
    <row r="18" spans="1:16" x14ac:dyDescent="0.35">
      <c r="A18" t="s">
        <v>36</v>
      </c>
      <c r="B18" t="s">
        <v>15</v>
      </c>
      <c r="C18">
        <v>20</v>
      </c>
      <c r="D18" s="6" t="s">
        <v>12</v>
      </c>
      <c r="E18">
        <v>42</v>
      </c>
      <c r="F18">
        <v>43</v>
      </c>
      <c r="G18">
        <v>81</v>
      </c>
      <c r="H18" s="5">
        <f t="shared" si="3"/>
        <v>55.333333333333336</v>
      </c>
      <c r="I18">
        <v>76</v>
      </c>
      <c r="J18" s="1">
        <v>45488</v>
      </c>
      <c r="K18">
        <f t="shared" si="4"/>
        <v>15</v>
      </c>
      <c r="L18">
        <f t="shared" si="5"/>
        <v>7</v>
      </c>
      <c r="M18">
        <f t="shared" si="6"/>
        <v>2024</v>
      </c>
      <c r="N18" t="str">
        <f t="shared" si="0"/>
        <v>D</v>
      </c>
      <c r="O18" t="str">
        <f t="shared" si="1"/>
        <v>D</v>
      </c>
      <c r="P18" t="str">
        <f t="shared" si="2"/>
        <v>A</v>
      </c>
    </row>
    <row r="19" spans="1:16" x14ac:dyDescent="0.35">
      <c r="A19" t="s">
        <v>37</v>
      </c>
      <c r="B19" t="s">
        <v>23</v>
      </c>
      <c r="C19">
        <v>20</v>
      </c>
      <c r="D19" s="6" t="s">
        <v>26</v>
      </c>
      <c r="E19">
        <v>51</v>
      </c>
      <c r="F19">
        <v>84</v>
      </c>
      <c r="G19">
        <v>76</v>
      </c>
      <c r="H19" s="5">
        <f t="shared" si="3"/>
        <v>70.333333333333329</v>
      </c>
      <c r="I19">
        <v>54</v>
      </c>
      <c r="J19" s="1">
        <v>45302</v>
      </c>
      <c r="K19">
        <f t="shared" si="4"/>
        <v>11</v>
      </c>
      <c r="L19">
        <f t="shared" si="5"/>
        <v>1</v>
      </c>
      <c r="M19">
        <f t="shared" si="6"/>
        <v>2024</v>
      </c>
      <c r="N19" t="str">
        <f t="shared" si="0"/>
        <v>C</v>
      </c>
      <c r="O19" t="str">
        <f t="shared" si="1"/>
        <v>A</v>
      </c>
      <c r="P19" t="str">
        <f t="shared" si="2"/>
        <v>A</v>
      </c>
    </row>
    <row r="20" spans="1:16" x14ac:dyDescent="0.35">
      <c r="A20" t="s">
        <v>38</v>
      </c>
      <c r="B20" t="s">
        <v>23</v>
      </c>
      <c r="C20">
        <v>20</v>
      </c>
      <c r="D20" s="6" t="s">
        <v>26</v>
      </c>
      <c r="E20">
        <v>65</v>
      </c>
      <c r="F20">
        <v>61</v>
      </c>
      <c r="G20">
        <v>85</v>
      </c>
      <c r="H20" s="5">
        <f t="shared" si="3"/>
        <v>70.333333333333329</v>
      </c>
      <c r="I20">
        <v>69</v>
      </c>
      <c r="J20" s="1">
        <v>45525</v>
      </c>
      <c r="K20">
        <f t="shared" si="4"/>
        <v>21</v>
      </c>
      <c r="L20">
        <f t="shared" si="5"/>
        <v>8</v>
      </c>
      <c r="M20">
        <f t="shared" si="6"/>
        <v>2024</v>
      </c>
      <c r="N20" t="str">
        <f t="shared" si="0"/>
        <v>B</v>
      </c>
      <c r="O20" t="str">
        <f t="shared" si="1"/>
        <v>B</v>
      </c>
      <c r="P20" t="str">
        <f t="shared" si="2"/>
        <v>A</v>
      </c>
    </row>
    <row r="21" spans="1:16" x14ac:dyDescent="0.35">
      <c r="A21" t="s">
        <v>39</v>
      </c>
      <c r="B21" t="s">
        <v>21</v>
      </c>
      <c r="C21">
        <v>20</v>
      </c>
      <c r="D21" s="6" t="s">
        <v>12</v>
      </c>
      <c r="E21">
        <v>55</v>
      </c>
      <c r="F21">
        <v>100</v>
      </c>
      <c r="G21">
        <v>43</v>
      </c>
      <c r="H21" s="5">
        <f t="shared" si="3"/>
        <v>66</v>
      </c>
      <c r="I21">
        <v>60</v>
      </c>
      <c r="J21" s="1">
        <v>45486</v>
      </c>
      <c r="K21">
        <f t="shared" si="4"/>
        <v>13</v>
      </c>
      <c r="L21">
        <f t="shared" si="5"/>
        <v>7</v>
      </c>
      <c r="M21">
        <f t="shared" si="6"/>
        <v>2024</v>
      </c>
      <c r="N21" t="str">
        <f t="shared" si="0"/>
        <v>C</v>
      </c>
      <c r="O21" t="str">
        <f t="shared" si="1"/>
        <v>A</v>
      </c>
      <c r="P21" t="str">
        <f t="shared" si="2"/>
        <v>D</v>
      </c>
    </row>
    <row r="22" spans="1:16" x14ac:dyDescent="0.35">
      <c r="A22" t="s">
        <v>40</v>
      </c>
      <c r="B22" t="s">
        <v>41</v>
      </c>
      <c r="C22">
        <v>21</v>
      </c>
      <c r="D22" s="6" t="s">
        <v>12</v>
      </c>
      <c r="E22">
        <v>90</v>
      </c>
      <c r="F22">
        <v>39</v>
      </c>
      <c r="G22">
        <v>57</v>
      </c>
      <c r="H22" s="5">
        <f t="shared" si="3"/>
        <v>62</v>
      </c>
      <c r="I22">
        <v>59</v>
      </c>
      <c r="J22" s="1">
        <v>45410</v>
      </c>
      <c r="K22">
        <f t="shared" si="4"/>
        <v>28</v>
      </c>
      <c r="L22">
        <f t="shared" si="5"/>
        <v>4</v>
      </c>
      <c r="M22">
        <f t="shared" si="6"/>
        <v>2024</v>
      </c>
      <c r="N22" t="str">
        <f t="shared" si="0"/>
        <v>A</v>
      </c>
      <c r="O22" t="str">
        <f t="shared" si="1"/>
        <v>F</v>
      </c>
      <c r="P22" t="str">
        <f t="shared" si="2"/>
        <v>C</v>
      </c>
    </row>
    <row r="23" spans="1:16" x14ac:dyDescent="0.35">
      <c r="A23" t="s">
        <v>42</v>
      </c>
      <c r="B23" t="s">
        <v>18</v>
      </c>
      <c r="C23">
        <v>19</v>
      </c>
      <c r="D23" s="6" t="s">
        <v>26</v>
      </c>
      <c r="E23">
        <v>76</v>
      </c>
      <c r="F23">
        <v>63</v>
      </c>
      <c r="G23">
        <v>31</v>
      </c>
      <c r="H23" s="5">
        <f t="shared" si="3"/>
        <v>56.666666666666664</v>
      </c>
      <c r="I23">
        <v>89</v>
      </c>
      <c r="J23" s="1">
        <v>45311</v>
      </c>
      <c r="K23">
        <f t="shared" si="4"/>
        <v>20</v>
      </c>
      <c r="L23">
        <f t="shared" si="5"/>
        <v>1</v>
      </c>
      <c r="M23">
        <f t="shared" si="6"/>
        <v>2024</v>
      </c>
      <c r="N23" t="str">
        <f t="shared" si="0"/>
        <v>A</v>
      </c>
      <c r="O23" t="str">
        <f t="shared" si="1"/>
        <v>B</v>
      </c>
      <c r="P23" t="str">
        <f t="shared" si="2"/>
        <v>F</v>
      </c>
    </row>
    <row r="24" spans="1:16" x14ac:dyDescent="0.35">
      <c r="A24" t="s">
        <v>43</v>
      </c>
      <c r="B24" t="s">
        <v>29</v>
      </c>
      <c r="C24">
        <v>19</v>
      </c>
      <c r="D24" s="6" t="s">
        <v>12</v>
      </c>
      <c r="E24">
        <v>61</v>
      </c>
      <c r="F24">
        <v>71</v>
      </c>
      <c r="G24">
        <v>55</v>
      </c>
      <c r="H24" s="5">
        <f t="shared" si="3"/>
        <v>62.333333333333336</v>
      </c>
      <c r="I24">
        <v>87</v>
      </c>
      <c r="J24" s="1">
        <v>45552</v>
      </c>
      <c r="K24">
        <f t="shared" si="4"/>
        <v>17</v>
      </c>
      <c r="L24">
        <f t="shared" si="5"/>
        <v>9</v>
      </c>
      <c r="M24">
        <f t="shared" si="6"/>
        <v>2024</v>
      </c>
      <c r="N24" t="str">
        <f t="shared" si="0"/>
        <v>B</v>
      </c>
      <c r="O24" t="str">
        <f t="shared" si="1"/>
        <v>A</v>
      </c>
      <c r="P24" t="str">
        <f t="shared" si="2"/>
        <v>C</v>
      </c>
    </row>
    <row r="25" spans="1:16" x14ac:dyDescent="0.35">
      <c r="A25" t="s">
        <v>44</v>
      </c>
      <c r="B25" t="s">
        <v>23</v>
      </c>
      <c r="C25">
        <v>22</v>
      </c>
      <c r="D25" s="6" t="s">
        <v>26</v>
      </c>
      <c r="E25">
        <v>96</v>
      </c>
      <c r="F25">
        <v>72</v>
      </c>
      <c r="G25">
        <v>43</v>
      </c>
      <c r="H25" s="5">
        <f t="shared" si="3"/>
        <v>70.333333333333329</v>
      </c>
      <c r="I25">
        <v>55</v>
      </c>
      <c r="J25" s="1">
        <v>45584</v>
      </c>
      <c r="K25">
        <f t="shared" si="4"/>
        <v>19</v>
      </c>
      <c r="L25">
        <f t="shared" si="5"/>
        <v>10</v>
      </c>
      <c r="M25">
        <f t="shared" si="6"/>
        <v>2024</v>
      </c>
      <c r="N25" t="str">
        <f t="shared" si="0"/>
        <v>A</v>
      </c>
      <c r="O25" t="str">
        <f t="shared" si="1"/>
        <v>A</v>
      </c>
      <c r="P25" t="str">
        <f t="shared" si="2"/>
        <v>D</v>
      </c>
    </row>
    <row r="26" spans="1:16" x14ac:dyDescent="0.35">
      <c r="A26" t="s">
        <v>45</v>
      </c>
      <c r="B26" t="s">
        <v>15</v>
      </c>
      <c r="C26">
        <v>20</v>
      </c>
      <c r="D26" s="6" t="s">
        <v>12</v>
      </c>
      <c r="E26">
        <v>68</v>
      </c>
      <c r="F26">
        <v>42</v>
      </c>
      <c r="G26">
        <v>88</v>
      </c>
      <c r="H26" s="5">
        <f t="shared" si="3"/>
        <v>66</v>
      </c>
      <c r="I26">
        <v>57</v>
      </c>
      <c r="J26" s="1">
        <v>45547</v>
      </c>
      <c r="K26">
        <f t="shared" si="4"/>
        <v>12</v>
      </c>
      <c r="L26">
        <f t="shared" si="5"/>
        <v>9</v>
      </c>
      <c r="M26">
        <f t="shared" si="6"/>
        <v>2024</v>
      </c>
      <c r="N26" t="str">
        <f t="shared" si="0"/>
        <v>B</v>
      </c>
      <c r="O26" t="str">
        <f t="shared" si="1"/>
        <v>D</v>
      </c>
      <c r="P26" t="str">
        <f t="shared" si="2"/>
        <v>A</v>
      </c>
    </row>
    <row r="27" spans="1:16" x14ac:dyDescent="0.35">
      <c r="A27" t="s">
        <v>46</v>
      </c>
      <c r="B27" t="s">
        <v>41</v>
      </c>
      <c r="C27">
        <v>18</v>
      </c>
      <c r="D27" s="6" t="s">
        <v>12</v>
      </c>
      <c r="E27">
        <v>53</v>
      </c>
      <c r="F27">
        <v>99</v>
      </c>
      <c r="G27">
        <v>85</v>
      </c>
      <c r="H27" s="5">
        <f t="shared" si="3"/>
        <v>79</v>
      </c>
      <c r="I27">
        <v>72</v>
      </c>
      <c r="J27" s="1">
        <v>45513</v>
      </c>
      <c r="K27">
        <f t="shared" si="4"/>
        <v>9</v>
      </c>
      <c r="L27">
        <f t="shared" si="5"/>
        <v>8</v>
      </c>
      <c r="M27">
        <f t="shared" si="6"/>
        <v>2024</v>
      </c>
      <c r="N27" t="str">
        <f t="shared" si="0"/>
        <v>C</v>
      </c>
      <c r="O27" t="str">
        <f t="shared" si="1"/>
        <v>A</v>
      </c>
      <c r="P27" t="str">
        <f t="shared" si="2"/>
        <v>A</v>
      </c>
    </row>
    <row r="28" spans="1:16" x14ac:dyDescent="0.35">
      <c r="A28" t="s">
        <v>47</v>
      </c>
      <c r="B28" t="s">
        <v>41</v>
      </c>
      <c r="C28">
        <v>22</v>
      </c>
      <c r="D28" s="6" t="s">
        <v>12</v>
      </c>
      <c r="E28">
        <v>67</v>
      </c>
      <c r="F28">
        <v>51</v>
      </c>
      <c r="G28">
        <v>36</v>
      </c>
      <c r="H28" s="5">
        <f t="shared" si="3"/>
        <v>51.333333333333336</v>
      </c>
      <c r="I28">
        <v>96</v>
      </c>
      <c r="J28" s="1">
        <v>45517</v>
      </c>
      <c r="K28">
        <f t="shared" si="4"/>
        <v>13</v>
      </c>
      <c r="L28">
        <f t="shared" si="5"/>
        <v>8</v>
      </c>
      <c r="M28">
        <f t="shared" si="6"/>
        <v>2024</v>
      </c>
      <c r="N28" t="str">
        <f t="shared" si="0"/>
        <v>B</v>
      </c>
      <c r="O28" t="str">
        <f t="shared" si="1"/>
        <v>C</v>
      </c>
      <c r="P28" t="str">
        <f t="shared" si="2"/>
        <v>F</v>
      </c>
    </row>
    <row r="29" spans="1:16" x14ac:dyDescent="0.35">
      <c r="A29" t="s">
        <v>48</v>
      </c>
      <c r="B29" t="s">
        <v>29</v>
      </c>
      <c r="C29">
        <v>20</v>
      </c>
      <c r="D29" s="6" t="s">
        <v>12</v>
      </c>
      <c r="E29">
        <v>44</v>
      </c>
      <c r="F29">
        <v>79</v>
      </c>
      <c r="G29">
        <v>32</v>
      </c>
      <c r="H29" s="5">
        <f t="shared" si="3"/>
        <v>51.666666666666664</v>
      </c>
      <c r="I29">
        <v>75</v>
      </c>
      <c r="J29" s="1">
        <v>45344</v>
      </c>
      <c r="K29">
        <f t="shared" si="4"/>
        <v>22</v>
      </c>
      <c r="L29">
        <f t="shared" si="5"/>
        <v>2</v>
      </c>
      <c r="M29">
        <f t="shared" si="6"/>
        <v>2024</v>
      </c>
      <c r="N29" t="str">
        <f t="shared" si="0"/>
        <v>D</v>
      </c>
      <c r="O29" t="str">
        <f t="shared" si="1"/>
        <v>A</v>
      </c>
      <c r="P29" t="str">
        <f t="shared" si="2"/>
        <v>F</v>
      </c>
    </row>
    <row r="30" spans="1:16" x14ac:dyDescent="0.35">
      <c r="A30" t="s">
        <v>49</v>
      </c>
      <c r="B30" t="s">
        <v>23</v>
      </c>
      <c r="C30">
        <v>21</v>
      </c>
      <c r="D30" s="6" t="s">
        <v>26</v>
      </c>
      <c r="E30">
        <v>86</v>
      </c>
      <c r="F30">
        <v>38</v>
      </c>
      <c r="G30">
        <v>52</v>
      </c>
      <c r="H30" s="5">
        <f t="shared" si="3"/>
        <v>58.666666666666664</v>
      </c>
      <c r="I30">
        <v>95</v>
      </c>
      <c r="J30" s="1">
        <v>45646</v>
      </c>
      <c r="K30">
        <f t="shared" si="4"/>
        <v>20</v>
      </c>
      <c r="L30">
        <f t="shared" si="5"/>
        <v>12</v>
      </c>
      <c r="M30">
        <f t="shared" si="6"/>
        <v>2024</v>
      </c>
      <c r="N30" t="str">
        <f t="shared" si="0"/>
        <v>A</v>
      </c>
      <c r="O30" t="str">
        <f t="shared" si="1"/>
        <v>F</v>
      </c>
      <c r="P30" t="str">
        <f t="shared" si="2"/>
        <v>C</v>
      </c>
    </row>
    <row r="31" spans="1:16" x14ac:dyDescent="0.35">
      <c r="A31" t="s">
        <v>50</v>
      </c>
      <c r="B31" t="s">
        <v>15</v>
      </c>
      <c r="C31">
        <v>21</v>
      </c>
      <c r="D31" s="6" t="s">
        <v>12</v>
      </c>
      <c r="E31">
        <v>88</v>
      </c>
      <c r="F31">
        <v>70</v>
      </c>
      <c r="G31">
        <v>47</v>
      </c>
      <c r="H31" s="5">
        <f t="shared" si="3"/>
        <v>68.333333333333329</v>
      </c>
      <c r="I31">
        <v>92</v>
      </c>
      <c r="J31" s="1">
        <v>45633</v>
      </c>
      <c r="K31">
        <f t="shared" si="4"/>
        <v>7</v>
      </c>
      <c r="L31">
        <f t="shared" si="5"/>
        <v>12</v>
      </c>
      <c r="M31">
        <f t="shared" si="6"/>
        <v>2024</v>
      </c>
      <c r="N31" t="str">
        <f t="shared" si="0"/>
        <v>A</v>
      </c>
      <c r="O31" t="str">
        <f t="shared" si="1"/>
        <v>A</v>
      </c>
      <c r="P31" t="str">
        <f t="shared" si="2"/>
        <v>D</v>
      </c>
    </row>
    <row r="32" spans="1:16" x14ac:dyDescent="0.35">
      <c r="A32" t="s">
        <v>51</v>
      </c>
      <c r="B32" t="s">
        <v>18</v>
      </c>
      <c r="C32">
        <v>21</v>
      </c>
      <c r="D32" s="6" t="s">
        <v>26</v>
      </c>
      <c r="E32">
        <v>69</v>
      </c>
      <c r="F32">
        <v>65</v>
      </c>
      <c r="G32">
        <v>67</v>
      </c>
      <c r="H32" s="5">
        <f t="shared" si="3"/>
        <v>67</v>
      </c>
      <c r="I32">
        <v>61</v>
      </c>
      <c r="J32" s="1">
        <v>45655</v>
      </c>
      <c r="K32">
        <f t="shared" si="4"/>
        <v>29</v>
      </c>
      <c r="L32">
        <f t="shared" si="5"/>
        <v>12</v>
      </c>
      <c r="M32">
        <f t="shared" si="6"/>
        <v>2024</v>
      </c>
      <c r="N32" t="str">
        <f t="shared" si="0"/>
        <v>B</v>
      </c>
      <c r="O32" t="str">
        <f t="shared" si="1"/>
        <v>B</v>
      </c>
      <c r="P32" t="str">
        <f t="shared" si="2"/>
        <v>B</v>
      </c>
    </row>
    <row r="33" spans="1:16" x14ac:dyDescent="0.35">
      <c r="A33" t="s">
        <v>52</v>
      </c>
      <c r="B33" t="s">
        <v>53</v>
      </c>
      <c r="C33">
        <v>21</v>
      </c>
      <c r="D33" s="6" t="s">
        <v>26</v>
      </c>
      <c r="E33">
        <v>85</v>
      </c>
      <c r="F33">
        <v>53</v>
      </c>
      <c r="G33">
        <v>44</v>
      </c>
      <c r="H33" s="5">
        <f t="shared" si="3"/>
        <v>60.666666666666664</v>
      </c>
      <c r="I33">
        <v>75</v>
      </c>
      <c r="J33" s="1">
        <v>45571</v>
      </c>
      <c r="K33">
        <f t="shared" si="4"/>
        <v>6</v>
      </c>
      <c r="L33">
        <f t="shared" si="5"/>
        <v>10</v>
      </c>
      <c r="M33">
        <f t="shared" si="6"/>
        <v>2024</v>
      </c>
      <c r="N33" t="str">
        <f t="shared" si="0"/>
        <v>A</v>
      </c>
      <c r="O33" t="str">
        <f t="shared" si="1"/>
        <v>C</v>
      </c>
      <c r="P33" t="str">
        <f t="shared" si="2"/>
        <v>D</v>
      </c>
    </row>
    <row r="34" spans="1:16" x14ac:dyDescent="0.35">
      <c r="A34" t="s">
        <v>54</v>
      </c>
      <c r="B34" t="s">
        <v>15</v>
      </c>
      <c r="C34">
        <v>21</v>
      </c>
      <c r="D34" s="6" t="s">
        <v>12</v>
      </c>
      <c r="E34">
        <v>71</v>
      </c>
      <c r="F34">
        <v>95</v>
      </c>
      <c r="G34">
        <v>93</v>
      </c>
      <c r="H34" s="5">
        <f t="shared" si="3"/>
        <v>86.333333333333329</v>
      </c>
      <c r="I34">
        <v>62</v>
      </c>
      <c r="J34" s="1">
        <v>45372</v>
      </c>
      <c r="K34">
        <f t="shared" si="4"/>
        <v>21</v>
      </c>
      <c r="L34">
        <f t="shared" si="5"/>
        <v>3</v>
      </c>
      <c r="M34">
        <f t="shared" si="6"/>
        <v>2024</v>
      </c>
      <c r="N34" t="str">
        <f t="shared" ref="N34:N65" si="7">IF(AND(E34&gt;=70,E34&lt;=100),"A",IF(AND(E34&gt;=60,E34&lt;=69),"B",IF(AND(E34&gt;=50,E34&lt;=59),"C",IF(AND(E34&gt;=40,E34&lt;=49),"D","F"))))</f>
        <v>A</v>
      </c>
      <c r="O34" t="str">
        <f t="shared" ref="O34:O65" si="8">IF(AND(F34&gt;=70,F34&lt;=100),"A",IF(AND(F34&gt;=60,F34&lt;=69),"B",IF(AND(F34&gt;=50,F34&lt;=59),"C",IF(AND(F34&gt;=40,F34&lt;=49),"D","F"))))</f>
        <v>A</v>
      </c>
      <c r="P34" t="str">
        <f t="shared" ref="P34:P65" si="9">IF(AND(G34&gt;=70,G34&lt;=100),"A",IF(AND(G34&gt;=60,G34&lt;=69),"B",IF(AND(G34&gt;=50,G34&lt;=59),"C",IF(AND(G34&gt;=40,G34&lt;=49),"D","F"))))</f>
        <v>A</v>
      </c>
    </row>
    <row r="35" spans="1:16" x14ac:dyDescent="0.35">
      <c r="A35" t="s">
        <v>55</v>
      </c>
      <c r="B35" t="s">
        <v>29</v>
      </c>
      <c r="C35">
        <v>20</v>
      </c>
      <c r="D35" s="6" t="s">
        <v>12</v>
      </c>
      <c r="E35">
        <v>91</v>
      </c>
      <c r="F35">
        <v>88</v>
      </c>
      <c r="G35">
        <v>57</v>
      </c>
      <c r="H35" s="5">
        <f t="shared" si="3"/>
        <v>78.666666666666671</v>
      </c>
      <c r="I35">
        <v>89</v>
      </c>
      <c r="J35" s="1">
        <v>45493</v>
      </c>
      <c r="K35">
        <f t="shared" si="4"/>
        <v>20</v>
      </c>
      <c r="L35">
        <f t="shared" si="5"/>
        <v>7</v>
      </c>
      <c r="M35">
        <f t="shared" si="6"/>
        <v>2024</v>
      </c>
      <c r="N35" t="str">
        <f t="shared" si="7"/>
        <v>A</v>
      </c>
      <c r="O35" t="str">
        <f t="shared" si="8"/>
        <v>A</v>
      </c>
      <c r="P35" t="str">
        <f t="shared" si="9"/>
        <v>C</v>
      </c>
    </row>
    <row r="36" spans="1:16" x14ac:dyDescent="0.35">
      <c r="A36" t="s">
        <v>56</v>
      </c>
      <c r="B36" t="s">
        <v>41</v>
      </c>
      <c r="C36">
        <v>20</v>
      </c>
      <c r="D36" s="6" t="s">
        <v>12</v>
      </c>
      <c r="E36">
        <v>44</v>
      </c>
      <c r="F36">
        <v>73</v>
      </c>
      <c r="G36">
        <v>68</v>
      </c>
      <c r="H36" s="5">
        <f t="shared" si="3"/>
        <v>61.666666666666664</v>
      </c>
      <c r="I36">
        <v>67</v>
      </c>
      <c r="J36" s="1">
        <v>45449</v>
      </c>
      <c r="K36">
        <f t="shared" si="4"/>
        <v>6</v>
      </c>
      <c r="L36">
        <f t="shared" si="5"/>
        <v>6</v>
      </c>
      <c r="M36">
        <f t="shared" si="6"/>
        <v>2024</v>
      </c>
      <c r="N36" t="str">
        <f t="shared" si="7"/>
        <v>D</v>
      </c>
      <c r="O36" t="str">
        <f t="shared" si="8"/>
        <v>A</v>
      </c>
      <c r="P36" t="str">
        <f t="shared" si="9"/>
        <v>B</v>
      </c>
    </row>
    <row r="37" spans="1:16" x14ac:dyDescent="0.35">
      <c r="A37" t="s">
        <v>57</v>
      </c>
      <c r="B37" t="s">
        <v>18</v>
      </c>
      <c r="C37">
        <v>20</v>
      </c>
      <c r="D37" s="6" t="s">
        <v>26</v>
      </c>
      <c r="E37">
        <v>51</v>
      </c>
      <c r="F37">
        <v>53</v>
      </c>
      <c r="G37">
        <v>86</v>
      </c>
      <c r="H37" s="5">
        <f t="shared" si="3"/>
        <v>63.333333333333336</v>
      </c>
      <c r="I37">
        <v>74</v>
      </c>
      <c r="J37" s="1">
        <v>45411</v>
      </c>
      <c r="K37">
        <f t="shared" si="4"/>
        <v>29</v>
      </c>
      <c r="L37">
        <f t="shared" si="5"/>
        <v>4</v>
      </c>
      <c r="M37">
        <f t="shared" si="6"/>
        <v>2024</v>
      </c>
      <c r="N37" t="str">
        <f t="shared" si="7"/>
        <v>C</v>
      </c>
      <c r="O37" t="str">
        <f t="shared" si="8"/>
        <v>C</v>
      </c>
      <c r="P37" t="str">
        <f t="shared" si="9"/>
        <v>A</v>
      </c>
    </row>
    <row r="38" spans="1:16" x14ac:dyDescent="0.35">
      <c r="A38" t="s">
        <v>58</v>
      </c>
      <c r="B38" t="s">
        <v>15</v>
      </c>
      <c r="C38">
        <v>19</v>
      </c>
      <c r="D38" s="6" t="s">
        <v>12</v>
      </c>
      <c r="E38">
        <v>55</v>
      </c>
      <c r="F38">
        <v>73</v>
      </c>
      <c r="G38">
        <v>46</v>
      </c>
      <c r="H38" s="5">
        <f t="shared" si="3"/>
        <v>58</v>
      </c>
      <c r="I38">
        <v>82</v>
      </c>
      <c r="J38" s="1">
        <v>45350</v>
      </c>
      <c r="K38">
        <f t="shared" si="4"/>
        <v>28</v>
      </c>
      <c r="L38">
        <f t="shared" si="5"/>
        <v>2</v>
      </c>
      <c r="M38">
        <f t="shared" si="6"/>
        <v>2024</v>
      </c>
      <c r="N38" t="str">
        <f t="shared" si="7"/>
        <v>C</v>
      </c>
      <c r="O38" t="str">
        <f t="shared" si="8"/>
        <v>A</v>
      </c>
      <c r="P38" t="str">
        <f t="shared" si="9"/>
        <v>D</v>
      </c>
    </row>
    <row r="39" spans="1:16" x14ac:dyDescent="0.35">
      <c r="A39" t="s">
        <v>59</v>
      </c>
      <c r="B39" t="s">
        <v>53</v>
      </c>
      <c r="C39">
        <v>20</v>
      </c>
      <c r="D39" s="6" t="s">
        <v>26</v>
      </c>
      <c r="E39">
        <v>65</v>
      </c>
      <c r="F39">
        <v>0</v>
      </c>
      <c r="G39">
        <v>73</v>
      </c>
      <c r="H39" s="5">
        <f t="shared" si="3"/>
        <v>46</v>
      </c>
      <c r="I39">
        <v>96</v>
      </c>
      <c r="J39" s="1">
        <v>45506</v>
      </c>
      <c r="K39">
        <f t="shared" si="4"/>
        <v>2</v>
      </c>
      <c r="L39">
        <f t="shared" si="5"/>
        <v>8</v>
      </c>
      <c r="M39">
        <f t="shared" si="6"/>
        <v>2024</v>
      </c>
      <c r="N39" t="str">
        <f t="shared" si="7"/>
        <v>B</v>
      </c>
      <c r="O39" t="str">
        <f t="shared" si="8"/>
        <v>F</v>
      </c>
      <c r="P39" t="str">
        <f t="shared" si="9"/>
        <v>A</v>
      </c>
    </row>
    <row r="40" spans="1:16" x14ac:dyDescent="0.35">
      <c r="A40" t="s">
        <v>60</v>
      </c>
      <c r="B40" t="s">
        <v>53</v>
      </c>
      <c r="C40">
        <v>21</v>
      </c>
      <c r="D40" s="6" t="s">
        <v>26</v>
      </c>
      <c r="E40">
        <v>65</v>
      </c>
      <c r="F40">
        <v>79</v>
      </c>
      <c r="G40">
        <v>54</v>
      </c>
      <c r="H40" s="5">
        <f t="shared" si="3"/>
        <v>66</v>
      </c>
      <c r="I40">
        <v>89</v>
      </c>
      <c r="J40" s="1">
        <v>45419</v>
      </c>
      <c r="K40">
        <f t="shared" si="4"/>
        <v>7</v>
      </c>
      <c r="L40">
        <f t="shared" si="5"/>
        <v>5</v>
      </c>
      <c r="M40">
        <f t="shared" si="6"/>
        <v>2024</v>
      </c>
      <c r="N40" t="str">
        <f t="shared" si="7"/>
        <v>B</v>
      </c>
      <c r="O40" t="str">
        <f t="shared" si="8"/>
        <v>A</v>
      </c>
      <c r="P40" t="str">
        <f t="shared" si="9"/>
        <v>C</v>
      </c>
    </row>
    <row r="41" spans="1:16" x14ac:dyDescent="0.35">
      <c r="A41" t="s">
        <v>61</v>
      </c>
      <c r="B41" t="s">
        <v>21</v>
      </c>
      <c r="C41">
        <v>18</v>
      </c>
      <c r="D41" s="6" t="s">
        <v>12</v>
      </c>
      <c r="E41">
        <v>87</v>
      </c>
      <c r="F41">
        <v>47</v>
      </c>
      <c r="G41">
        <v>46</v>
      </c>
      <c r="H41" s="5">
        <f t="shared" si="3"/>
        <v>60</v>
      </c>
      <c r="I41">
        <v>92</v>
      </c>
      <c r="J41" s="1">
        <v>45515</v>
      </c>
      <c r="K41">
        <f t="shared" si="4"/>
        <v>11</v>
      </c>
      <c r="L41">
        <f t="shared" si="5"/>
        <v>8</v>
      </c>
      <c r="M41">
        <f t="shared" si="6"/>
        <v>2024</v>
      </c>
      <c r="N41" t="str">
        <f t="shared" si="7"/>
        <v>A</v>
      </c>
      <c r="O41" t="str">
        <f t="shared" si="8"/>
        <v>D</v>
      </c>
      <c r="P41" t="str">
        <f t="shared" si="9"/>
        <v>D</v>
      </c>
    </row>
    <row r="42" spans="1:16" x14ac:dyDescent="0.35">
      <c r="A42" t="s">
        <v>62</v>
      </c>
      <c r="B42" t="s">
        <v>21</v>
      </c>
      <c r="C42">
        <v>20</v>
      </c>
      <c r="D42" s="6" t="s">
        <v>12</v>
      </c>
      <c r="E42">
        <v>60</v>
      </c>
      <c r="F42">
        <v>92</v>
      </c>
      <c r="G42">
        <v>42</v>
      </c>
      <c r="H42" s="5">
        <f t="shared" si="3"/>
        <v>64.666666666666671</v>
      </c>
      <c r="I42">
        <v>61</v>
      </c>
      <c r="J42" s="1">
        <v>45500</v>
      </c>
      <c r="K42">
        <f t="shared" si="4"/>
        <v>27</v>
      </c>
      <c r="L42">
        <f t="shared" si="5"/>
        <v>7</v>
      </c>
      <c r="M42">
        <f t="shared" si="6"/>
        <v>2024</v>
      </c>
      <c r="N42" t="str">
        <f t="shared" si="7"/>
        <v>B</v>
      </c>
      <c r="O42" t="str">
        <f t="shared" si="8"/>
        <v>A</v>
      </c>
      <c r="P42" t="str">
        <f t="shared" si="9"/>
        <v>D</v>
      </c>
    </row>
    <row r="43" spans="1:16" x14ac:dyDescent="0.35">
      <c r="A43" t="s">
        <v>63</v>
      </c>
      <c r="B43" t="s">
        <v>10</v>
      </c>
      <c r="C43">
        <v>20</v>
      </c>
      <c r="D43" s="6" t="s">
        <v>26</v>
      </c>
      <c r="E43">
        <v>78</v>
      </c>
      <c r="F43">
        <v>54</v>
      </c>
      <c r="G43">
        <v>54</v>
      </c>
      <c r="H43" s="5">
        <f t="shared" si="3"/>
        <v>62</v>
      </c>
      <c r="I43">
        <v>93</v>
      </c>
      <c r="J43" s="1">
        <v>45406</v>
      </c>
      <c r="K43">
        <f t="shared" si="4"/>
        <v>24</v>
      </c>
      <c r="L43">
        <f t="shared" si="5"/>
        <v>4</v>
      </c>
      <c r="M43">
        <f t="shared" si="6"/>
        <v>2024</v>
      </c>
      <c r="N43" t="str">
        <f t="shared" si="7"/>
        <v>A</v>
      </c>
      <c r="O43" t="str">
        <f t="shared" si="8"/>
        <v>C</v>
      </c>
      <c r="P43" t="str">
        <f t="shared" si="9"/>
        <v>C</v>
      </c>
    </row>
    <row r="44" spans="1:16" x14ac:dyDescent="0.35">
      <c r="A44" t="s">
        <v>64</v>
      </c>
      <c r="B44" t="s">
        <v>29</v>
      </c>
      <c r="C44">
        <v>18</v>
      </c>
      <c r="D44" s="6" t="s">
        <v>12</v>
      </c>
      <c r="E44">
        <v>75</v>
      </c>
      <c r="F44">
        <v>95</v>
      </c>
      <c r="G44">
        <v>97</v>
      </c>
      <c r="H44" s="5">
        <f t="shared" si="3"/>
        <v>89</v>
      </c>
      <c r="I44">
        <v>85</v>
      </c>
      <c r="J44" s="1">
        <v>45500</v>
      </c>
      <c r="K44">
        <f t="shared" si="4"/>
        <v>27</v>
      </c>
      <c r="L44">
        <f t="shared" si="5"/>
        <v>7</v>
      </c>
      <c r="M44">
        <f t="shared" si="6"/>
        <v>2024</v>
      </c>
      <c r="N44" t="str">
        <f t="shared" si="7"/>
        <v>A</v>
      </c>
      <c r="O44" t="str">
        <f t="shared" si="8"/>
        <v>A</v>
      </c>
      <c r="P44" t="str">
        <f t="shared" si="9"/>
        <v>A</v>
      </c>
    </row>
    <row r="45" spans="1:16" x14ac:dyDescent="0.35">
      <c r="A45" t="s">
        <v>65</v>
      </c>
      <c r="B45" t="s">
        <v>23</v>
      </c>
      <c r="C45">
        <v>18</v>
      </c>
      <c r="D45" s="6" t="s">
        <v>26</v>
      </c>
      <c r="E45">
        <v>72</v>
      </c>
      <c r="F45">
        <v>73</v>
      </c>
      <c r="G45">
        <v>39</v>
      </c>
      <c r="H45" s="5">
        <f t="shared" si="3"/>
        <v>61.333333333333336</v>
      </c>
      <c r="I45">
        <v>97</v>
      </c>
      <c r="J45" s="1">
        <v>45305</v>
      </c>
      <c r="K45">
        <f t="shared" si="4"/>
        <v>14</v>
      </c>
      <c r="L45">
        <f t="shared" si="5"/>
        <v>1</v>
      </c>
      <c r="M45">
        <f t="shared" si="6"/>
        <v>2024</v>
      </c>
      <c r="N45" t="str">
        <f t="shared" si="7"/>
        <v>A</v>
      </c>
      <c r="O45" t="str">
        <f t="shared" si="8"/>
        <v>A</v>
      </c>
      <c r="P45" t="str">
        <f t="shared" si="9"/>
        <v>F</v>
      </c>
    </row>
    <row r="46" spans="1:16" x14ac:dyDescent="0.35">
      <c r="A46" t="s">
        <v>66</v>
      </c>
      <c r="B46" t="s">
        <v>15</v>
      </c>
      <c r="C46">
        <v>18</v>
      </c>
      <c r="D46" s="6" t="s">
        <v>12</v>
      </c>
      <c r="E46">
        <v>71</v>
      </c>
      <c r="F46">
        <v>35</v>
      </c>
      <c r="G46">
        <v>96</v>
      </c>
      <c r="H46" s="5">
        <f t="shared" si="3"/>
        <v>67.333333333333329</v>
      </c>
      <c r="I46">
        <v>53</v>
      </c>
      <c r="J46" s="1">
        <v>45300</v>
      </c>
      <c r="K46">
        <f t="shared" si="4"/>
        <v>9</v>
      </c>
      <c r="L46">
        <f t="shared" si="5"/>
        <v>1</v>
      </c>
      <c r="M46">
        <f t="shared" si="6"/>
        <v>2024</v>
      </c>
      <c r="N46" t="str">
        <f t="shared" si="7"/>
        <v>A</v>
      </c>
      <c r="O46" t="str">
        <f t="shared" si="8"/>
        <v>F</v>
      </c>
      <c r="P46" t="str">
        <f t="shared" si="9"/>
        <v>A</v>
      </c>
    </row>
    <row r="47" spans="1:16" x14ac:dyDescent="0.35">
      <c r="A47" t="s">
        <v>67</v>
      </c>
      <c r="B47" t="s">
        <v>15</v>
      </c>
      <c r="C47">
        <v>20</v>
      </c>
      <c r="D47" s="6" t="s">
        <v>12</v>
      </c>
      <c r="E47">
        <v>69</v>
      </c>
      <c r="F47">
        <v>37</v>
      </c>
      <c r="G47">
        <v>47</v>
      </c>
      <c r="H47" s="5">
        <f t="shared" si="3"/>
        <v>51</v>
      </c>
      <c r="I47">
        <v>54</v>
      </c>
      <c r="J47" s="1">
        <v>45331</v>
      </c>
      <c r="K47">
        <f t="shared" si="4"/>
        <v>9</v>
      </c>
      <c r="L47">
        <f t="shared" si="5"/>
        <v>2</v>
      </c>
      <c r="M47">
        <f t="shared" si="6"/>
        <v>2024</v>
      </c>
      <c r="N47" t="str">
        <f t="shared" si="7"/>
        <v>B</v>
      </c>
      <c r="O47" t="str">
        <f t="shared" si="8"/>
        <v>F</v>
      </c>
      <c r="P47" t="str">
        <f t="shared" si="9"/>
        <v>D</v>
      </c>
    </row>
    <row r="48" spans="1:16" x14ac:dyDescent="0.35">
      <c r="A48" t="s">
        <v>68</v>
      </c>
      <c r="B48" t="s">
        <v>23</v>
      </c>
      <c r="C48">
        <v>20</v>
      </c>
      <c r="D48" s="6" t="s">
        <v>26</v>
      </c>
      <c r="E48">
        <v>76</v>
      </c>
      <c r="F48">
        <v>96</v>
      </c>
      <c r="G48">
        <v>63</v>
      </c>
      <c r="H48" s="5">
        <f t="shared" si="3"/>
        <v>78.333333333333329</v>
      </c>
      <c r="I48">
        <v>86</v>
      </c>
      <c r="J48" s="1">
        <v>45528</v>
      </c>
      <c r="K48">
        <f t="shared" si="4"/>
        <v>24</v>
      </c>
      <c r="L48">
        <f t="shared" si="5"/>
        <v>8</v>
      </c>
      <c r="M48">
        <f t="shared" si="6"/>
        <v>2024</v>
      </c>
      <c r="N48" t="str">
        <f t="shared" si="7"/>
        <v>A</v>
      </c>
      <c r="O48" t="str">
        <f t="shared" si="8"/>
        <v>A</v>
      </c>
      <c r="P48" t="str">
        <f t="shared" si="9"/>
        <v>B</v>
      </c>
    </row>
    <row r="49" spans="1:16" x14ac:dyDescent="0.35">
      <c r="A49" t="s">
        <v>69</v>
      </c>
      <c r="B49" t="s">
        <v>10</v>
      </c>
      <c r="C49">
        <v>18</v>
      </c>
      <c r="D49" s="6" t="s">
        <v>26</v>
      </c>
      <c r="E49">
        <v>62</v>
      </c>
      <c r="F49">
        <v>97</v>
      </c>
      <c r="G49">
        <v>37</v>
      </c>
      <c r="H49" s="5">
        <f t="shared" si="3"/>
        <v>65.333333333333329</v>
      </c>
      <c r="I49">
        <v>57</v>
      </c>
      <c r="J49" s="1">
        <v>45572</v>
      </c>
      <c r="K49">
        <f t="shared" si="4"/>
        <v>7</v>
      </c>
      <c r="L49">
        <f t="shared" si="5"/>
        <v>10</v>
      </c>
      <c r="M49">
        <f t="shared" si="6"/>
        <v>2024</v>
      </c>
      <c r="N49" t="str">
        <f t="shared" si="7"/>
        <v>B</v>
      </c>
      <c r="O49" t="str">
        <f t="shared" si="8"/>
        <v>A</v>
      </c>
      <c r="P49" t="str">
        <f t="shared" si="9"/>
        <v>F</v>
      </c>
    </row>
    <row r="50" spans="1:16" x14ac:dyDescent="0.35">
      <c r="A50" t="s">
        <v>70</v>
      </c>
      <c r="B50" t="s">
        <v>41</v>
      </c>
      <c r="C50">
        <v>21</v>
      </c>
      <c r="D50" s="6" t="s">
        <v>12</v>
      </c>
      <c r="E50">
        <v>97</v>
      </c>
      <c r="F50">
        <v>59</v>
      </c>
      <c r="G50">
        <v>69</v>
      </c>
      <c r="H50" s="5">
        <f t="shared" si="3"/>
        <v>75</v>
      </c>
      <c r="I50">
        <v>91</v>
      </c>
      <c r="J50" s="1">
        <v>45650</v>
      </c>
      <c r="K50">
        <f t="shared" si="4"/>
        <v>24</v>
      </c>
      <c r="L50">
        <f t="shared" si="5"/>
        <v>12</v>
      </c>
      <c r="M50">
        <f t="shared" si="6"/>
        <v>2024</v>
      </c>
      <c r="N50" t="str">
        <f t="shared" si="7"/>
        <v>A</v>
      </c>
      <c r="O50" t="str">
        <f t="shared" si="8"/>
        <v>C</v>
      </c>
      <c r="P50" t="str">
        <f t="shared" si="9"/>
        <v>B</v>
      </c>
    </row>
    <row r="51" spans="1:16" x14ac:dyDescent="0.35">
      <c r="A51" t="s">
        <v>71</v>
      </c>
      <c r="B51" t="s">
        <v>41</v>
      </c>
      <c r="C51">
        <v>22</v>
      </c>
      <c r="D51" s="6" t="s">
        <v>12</v>
      </c>
      <c r="E51">
        <v>49</v>
      </c>
      <c r="F51">
        <v>90</v>
      </c>
      <c r="G51">
        <v>71</v>
      </c>
      <c r="H51" s="5">
        <f t="shared" si="3"/>
        <v>70</v>
      </c>
      <c r="I51">
        <v>98</v>
      </c>
      <c r="J51" s="1">
        <v>45492</v>
      </c>
      <c r="K51">
        <f t="shared" si="4"/>
        <v>19</v>
      </c>
      <c r="L51">
        <f t="shared" si="5"/>
        <v>7</v>
      </c>
      <c r="M51">
        <f t="shared" si="6"/>
        <v>2024</v>
      </c>
      <c r="N51" t="str">
        <f t="shared" si="7"/>
        <v>D</v>
      </c>
      <c r="O51" t="str">
        <f t="shared" si="8"/>
        <v>A</v>
      </c>
      <c r="P51" t="str">
        <f t="shared" si="9"/>
        <v>A</v>
      </c>
    </row>
    <row r="52" spans="1:16" x14ac:dyDescent="0.35">
      <c r="A52" t="s">
        <v>72</v>
      </c>
      <c r="B52" t="s">
        <v>10</v>
      </c>
      <c r="C52">
        <v>18</v>
      </c>
      <c r="D52" s="6" t="s">
        <v>26</v>
      </c>
      <c r="E52">
        <v>93</v>
      </c>
      <c r="F52">
        <v>67</v>
      </c>
      <c r="G52">
        <v>70</v>
      </c>
      <c r="H52" s="5">
        <f t="shared" si="3"/>
        <v>76.666666666666671</v>
      </c>
      <c r="I52">
        <v>77</v>
      </c>
      <c r="J52" s="1">
        <v>45537</v>
      </c>
      <c r="K52">
        <f t="shared" si="4"/>
        <v>2</v>
      </c>
      <c r="L52">
        <f t="shared" si="5"/>
        <v>9</v>
      </c>
      <c r="M52">
        <f t="shared" si="6"/>
        <v>2024</v>
      </c>
      <c r="N52" t="str">
        <f t="shared" si="7"/>
        <v>A</v>
      </c>
      <c r="O52" t="str">
        <f t="shared" si="8"/>
        <v>B</v>
      </c>
      <c r="P52" t="str">
        <f t="shared" si="9"/>
        <v>A</v>
      </c>
    </row>
    <row r="53" spans="1:16" x14ac:dyDescent="0.35">
      <c r="A53" t="s">
        <v>73</v>
      </c>
      <c r="B53" t="s">
        <v>41</v>
      </c>
      <c r="C53">
        <v>20</v>
      </c>
      <c r="D53" s="6" t="s">
        <v>12</v>
      </c>
      <c r="E53">
        <v>44</v>
      </c>
      <c r="F53">
        <v>72</v>
      </c>
      <c r="G53">
        <v>35</v>
      </c>
      <c r="H53" s="5">
        <f t="shared" si="3"/>
        <v>50.333333333333336</v>
      </c>
      <c r="I53">
        <v>80</v>
      </c>
      <c r="J53" s="1">
        <v>45569</v>
      </c>
      <c r="K53">
        <f t="shared" si="4"/>
        <v>4</v>
      </c>
      <c r="L53">
        <f t="shared" si="5"/>
        <v>10</v>
      </c>
      <c r="M53">
        <f t="shared" si="6"/>
        <v>2024</v>
      </c>
      <c r="N53" t="str">
        <f t="shared" si="7"/>
        <v>D</v>
      </c>
      <c r="O53" t="str">
        <f t="shared" si="8"/>
        <v>A</v>
      </c>
      <c r="P53" t="str">
        <f t="shared" si="9"/>
        <v>F</v>
      </c>
    </row>
    <row r="54" spans="1:16" x14ac:dyDescent="0.35">
      <c r="A54" t="s">
        <v>74</v>
      </c>
      <c r="B54" t="s">
        <v>21</v>
      </c>
      <c r="C54">
        <v>20</v>
      </c>
      <c r="D54" s="6" t="s">
        <v>12</v>
      </c>
      <c r="E54">
        <v>75</v>
      </c>
      <c r="F54">
        <v>40</v>
      </c>
      <c r="G54">
        <v>81</v>
      </c>
      <c r="H54" s="5">
        <f t="shared" si="3"/>
        <v>65.333333333333329</v>
      </c>
      <c r="I54">
        <v>58</v>
      </c>
      <c r="J54" s="1">
        <v>45526</v>
      </c>
      <c r="K54">
        <f t="shared" si="4"/>
        <v>22</v>
      </c>
      <c r="L54">
        <f t="shared" si="5"/>
        <v>8</v>
      </c>
      <c r="M54">
        <f t="shared" si="6"/>
        <v>2024</v>
      </c>
      <c r="N54" t="str">
        <f t="shared" si="7"/>
        <v>A</v>
      </c>
      <c r="O54" t="str">
        <f t="shared" si="8"/>
        <v>D</v>
      </c>
      <c r="P54" t="str">
        <f t="shared" si="9"/>
        <v>A</v>
      </c>
    </row>
    <row r="55" spans="1:16" x14ac:dyDescent="0.35">
      <c r="A55" t="s">
        <v>75</v>
      </c>
      <c r="B55" t="s">
        <v>15</v>
      </c>
      <c r="C55">
        <v>20</v>
      </c>
      <c r="D55" s="6" t="s">
        <v>12</v>
      </c>
      <c r="E55">
        <v>73</v>
      </c>
      <c r="F55">
        <v>92</v>
      </c>
      <c r="G55">
        <v>55</v>
      </c>
      <c r="H55" s="5">
        <f t="shared" si="3"/>
        <v>73.333333333333329</v>
      </c>
      <c r="I55">
        <v>100</v>
      </c>
      <c r="J55" s="1">
        <v>45295</v>
      </c>
      <c r="K55">
        <f t="shared" si="4"/>
        <v>4</v>
      </c>
      <c r="L55">
        <f t="shared" si="5"/>
        <v>1</v>
      </c>
      <c r="M55">
        <f t="shared" si="6"/>
        <v>2024</v>
      </c>
      <c r="N55" t="str">
        <f t="shared" si="7"/>
        <v>A</v>
      </c>
      <c r="O55" t="str">
        <f t="shared" si="8"/>
        <v>A</v>
      </c>
      <c r="P55" t="str">
        <f t="shared" si="9"/>
        <v>C</v>
      </c>
    </row>
    <row r="56" spans="1:16" x14ac:dyDescent="0.35">
      <c r="A56" t="s">
        <v>76</v>
      </c>
      <c r="B56" t="s">
        <v>10</v>
      </c>
      <c r="C56">
        <v>20</v>
      </c>
      <c r="D56" s="6" t="s">
        <v>26</v>
      </c>
      <c r="E56">
        <v>91</v>
      </c>
      <c r="F56">
        <v>78</v>
      </c>
      <c r="G56">
        <v>93</v>
      </c>
      <c r="H56" s="5">
        <f t="shared" si="3"/>
        <v>87.333333333333329</v>
      </c>
      <c r="I56">
        <v>78</v>
      </c>
      <c r="J56" s="1">
        <v>45445</v>
      </c>
      <c r="K56">
        <f t="shared" si="4"/>
        <v>2</v>
      </c>
      <c r="L56">
        <f t="shared" si="5"/>
        <v>6</v>
      </c>
      <c r="M56">
        <f t="shared" si="6"/>
        <v>2024</v>
      </c>
      <c r="N56" t="str">
        <f t="shared" si="7"/>
        <v>A</v>
      </c>
      <c r="O56" t="str">
        <f t="shared" si="8"/>
        <v>A</v>
      </c>
      <c r="P56" t="str">
        <f t="shared" si="9"/>
        <v>A</v>
      </c>
    </row>
    <row r="57" spans="1:16" x14ac:dyDescent="0.35">
      <c r="A57" t="s">
        <v>77</v>
      </c>
      <c r="B57" t="s">
        <v>15</v>
      </c>
      <c r="C57">
        <v>18</v>
      </c>
      <c r="D57" s="6" t="s">
        <v>12</v>
      </c>
      <c r="E57">
        <v>70</v>
      </c>
      <c r="F57">
        <v>79</v>
      </c>
      <c r="G57">
        <v>88</v>
      </c>
      <c r="H57" s="5">
        <f t="shared" si="3"/>
        <v>79</v>
      </c>
      <c r="I57">
        <v>63</v>
      </c>
      <c r="J57" s="1">
        <v>45320</v>
      </c>
      <c r="K57">
        <f t="shared" si="4"/>
        <v>29</v>
      </c>
      <c r="L57">
        <f t="shared" si="5"/>
        <v>1</v>
      </c>
      <c r="M57">
        <f t="shared" si="6"/>
        <v>2024</v>
      </c>
      <c r="N57" t="str">
        <f t="shared" si="7"/>
        <v>A</v>
      </c>
      <c r="O57" t="str">
        <f t="shared" si="8"/>
        <v>A</v>
      </c>
      <c r="P57" t="str">
        <f t="shared" si="9"/>
        <v>A</v>
      </c>
    </row>
    <row r="58" spans="1:16" x14ac:dyDescent="0.35">
      <c r="A58" t="s">
        <v>78</v>
      </c>
      <c r="B58" t="s">
        <v>23</v>
      </c>
      <c r="C58">
        <v>20</v>
      </c>
      <c r="D58" s="6" t="s">
        <v>26</v>
      </c>
      <c r="E58">
        <v>49</v>
      </c>
      <c r="F58">
        <v>66</v>
      </c>
      <c r="G58">
        <v>85</v>
      </c>
      <c r="H58" s="5">
        <f t="shared" si="3"/>
        <v>66.666666666666671</v>
      </c>
      <c r="I58">
        <v>89</v>
      </c>
      <c r="J58" s="1">
        <v>45400</v>
      </c>
      <c r="K58">
        <f t="shared" si="4"/>
        <v>18</v>
      </c>
      <c r="L58">
        <f t="shared" si="5"/>
        <v>4</v>
      </c>
      <c r="M58">
        <f t="shared" si="6"/>
        <v>2024</v>
      </c>
      <c r="N58" t="str">
        <f t="shared" si="7"/>
        <v>D</v>
      </c>
      <c r="O58" t="str">
        <f t="shared" si="8"/>
        <v>B</v>
      </c>
      <c r="P58" t="str">
        <f t="shared" si="9"/>
        <v>A</v>
      </c>
    </row>
    <row r="59" spans="1:16" x14ac:dyDescent="0.35">
      <c r="A59" t="s">
        <v>79</v>
      </c>
      <c r="B59" t="s">
        <v>53</v>
      </c>
      <c r="C59">
        <v>22</v>
      </c>
      <c r="D59" s="6" t="s">
        <v>26</v>
      </c>
      <c r="E59">
        <v>97</v>
      </c>
      <c r="F59">
        <v>79</v>
      </c>
      <c r="G59">
        <v>88</v>
      </c>
      <c r="H59" s="5">
        <f t="shared" si="3"/>
        <v>88</v>
      </c>
      <c r="I59">
        <v>90</v>
      </c>
      <c r="J59" s="1">
        <v>45389</v>
      </c>
      <c r="K59">
        <f t="shared" si="4"/>
        <v>7</v>
      </c>
      <c r="L59">
        <f t="shared" si="5"/>
        <v>4</v>
      </c>
      <c r="M59">
        <f t="shared" si="6"/>
        <v>2024</v>
      </c>
      <c r="N59" t="str">
        <f t="shared" si="7"/>
        <v>A</v>
      </c>
      <c r="O59" t="str">
        <f t="shared" si="8"/>
        <v>A</v>
      </c>
      <c r="P59" t="str">
        <f t="shared" si="9"/>
        <v>A</v>
      </c>
    </row>
    <row r="60" spans="1:16" x14ac:dyDescent="0.35">
      <c r="A60" t="s">
        <v>80</v>
      </c>
      <c r="B60" t="s">
        <v>21</v>
      </c>
      <c r="C60">
        <v>18</v>
      </c>
      <c r="D60" s="6" t="s">
        <v>12</v>
      </c>
      <c r="E60">
        <v>58</v>
      </c>
      <c r="F60">
        <v>95</v>
      </c>
      <c r="G60">
        <v>99</v>
      </c>
      <c r="H60" s="5">
        <f t="shared" si="3"/>
        <v>84</v>
      </c>
      <c r="I60">
        <v>71</v>
      </c>
      <c r="J60" s="1">
        <v>45506</v>
      </c>
      <c r="K60">
        <f t="shared" si="4"/>
        <v>2</v>
      </c>
      <c r="L60">
        <f t="shared" si="5"/>
        <v>8</v>
      </c>
      <c r="M60">
        <f t="shared" si="6"/>
        <v>2024</v>
      </c>
      <c r="N60" t="str">
        <f t="shared" si="7"/>
        <v>C</v>
      </c>
      <c r="O60" t="str">
        <f t="shared" si="8"/>
        <v>A</v>
      </c>
      <c r="P60" t="str">
        <f t="shared" si="9"/>
        <v>A</v>
      </c>
    </row>
    <row r="61" spans="1:16" x14ac:dyDescent="0.35">
      <c r="A61" t="s">
        <v>81</v>
      </c>
      <c r="B61" t="s">
        <v>18</v>
      </c>
      <c r="C61">
        <v>20</v>
      </c>
      <c r="D61" s="6" t="s">
        <v>26</v>
      </c>
      <c r="E61">
        <v>97</v>
      </c>
      <c r="F61">
        <v>81</v>
      </c>
      <c r="G61">
        <v>62</v>
      </c>
      <c r="H61" s="5">
        <f t="shared" si="3"/>
        <v>80</v>
      </c>
      <c r="I61">
        <v>60</v>
      </c>
      <c r="J61" s="1">
        <v>45584</v>
      </c>
      <c r="K61">
        <f t="shared" si="4"/>
        <v>19</v>
      </c>
      <c r="L61">
        <f t="shared" si="5"/>
        <v>10</v>
      </c>
      <c r="M61">
        <f t="shared" si="6"/>
        <v>2024</v>
      </c>
      <c r="N61" t="str">
        <f t="shared" si="7"/>
        <v>A</v>
      </c>
      <c r="O61" t="str">
        <f t="shared" si="8"/>
        <v>A</v>
      </c>
      <c r="P61" t="str">
        <f t="shared" si="9"/>
        <v>B</v>
      </c>
    </row>
    <row r="62" spans="1:16" x14ac:dyDescent="0.35">
      <c r="A62" t="s">
        <v>82</v>
      </c>
      <c r="B62" t="s">
        <v>21</v>
      </c>
      <c r="C62">
        <v>19</v>
      </c>
      <c r="D62" s="6" t="s">
        <v>12</v>
      </c>
      <c r="E62">
        <v>71</v>
      </c>
      <c r="F62">
        <v>55</v>
      </c>
      <c r="G62">
        <v>82</v>
      </c>
      <c r="H62" s="5">
        <f t="shared" si="3"/>
        <v>69.333333333333329</v>
      </c>
      <c r="I62">
        <v>72</v>
      </c>
      <c r="J62" s="1">
        <v>45366</v>
      </c>
      <c r="K62">
        <f t="shared" si="4"/>
        <v>15</v>
      </c>
      <c r="L62">
        <f t="shared" si="5"/>
        <v>3</v>
      </c>
      <c r="M62">
        <f t="shared" si="6"/>
        <v>2024</v>
      </c>
      <c r="N62" t="str">
        <f t="shared" si="7"/>
        <v>A</v>
      </c>
      <c r="O62" t="str">
        <f t="shared" si="8"/>
        <v>C</v>
      </c>
      <c r="P62" t="str">
        <f t="shared" si="9"/>
        <v>A</v>
      </c>
    </row>
    <row r="63" spans="1:16" x14ac:dyDescent="0.35">
      <c r="A63" t="s">
        <v>83</v>
      </c>
      <c r="B63" t="s">
        <v>10</v>
      </c>
      <c r="C63">
        <v>21</v>
      </c>
      <c r="D63" s="6" t="s">
        <v>26</v>
      </c>
      <c r="E63">
        <v>40</v>
      </c>
      <c r="F63">
        <v>70</v>
      </c>
      <c r="G63">
        <v>51</v>
      </c>
      <c r="H63" s="5">
        <f t="shared" si="3"/>
        <v>53.666666666666664</v>
      </c>
      <c r="I63">
        <v>50</v>
      </c>
      <c r="J63" s="1">
        <v>45617</v>
      </c>
      <c r="K63">
        <f t="shared" si="4"/>
        <v>21</v>
      </c>
      <c r="L63">
        <f t="shared" si="5"/>
        <v>11</v>
      </c>
      <c r="M63">
        <f t="shared" si="6"/>
        <v>2024</v>
      </c>
      <c r="N63" t="str">
        <f t="shared" si="7"/>
        <v>D</v>
      </c>
      <c r="O63" t="str">
        <f t="shared" si="8"/>
        <v>A</v>
      </c>
      <c r="P63" t="str">
        <f t="shared" si="9"/>
        <v>C</v>
      </c>
    </row>
    <row r="64" spans="1:16" x14ac:dyDescent="0.35">
      <c r="A64" t="s">
        <v>84</v>
      </c>
      <c r="B64" t="s">
        <v>18</v>
      </c>
      <c r="C64">
        <v>20</v>
      </c>
      <c r="D64" s="6" t="s">
        <v>26</v>
      </c>
      <c r="E64">
        <v>95</v>
      </c>
      <c r="F64">
        <v>53</v>
      </c>
      <c r="G64">
        <v>50</v>
      </c>
      <c r="H64" s="5">
        <f t="shared" si="3"/>
        <v>66</v>
      </c>
      <c r="I64">
        <v>95</v>
      </c>
      <c r="J64" s="1">
        <v>45437</v>
      </c>
      <c r="K64">
        <f t="shared" si="4"/>
        <v>25</v>
      </c>
      <c r="L64">
        <f t="shared" si="5"/>
        <v>5</v>
      </c>
      <c r="M64">
        <f t="shared" si="6"/>
        <v>2024</v>
      </c>
      <c r="N64" t="str">
        <f t="shared" si="7"/>
        <v>A</v>
      </c>
      <c r="O64" t="str">
        <f t="shared" si="8"/>
        <v>C</v>
      </c>
      <c r="P64" t="str">
        <f t="shared" si="9"/>
        <v>C</v>
      </c>
    </row>
    <row r="65" spans="1:16" x14ac:dyDescent="0.35">
      <c r="A65" t="s">
        <v>85</v>
      </c>
      <c r="B65" t="s">
        <v>53</v>
      </c>
      <c r="C65">
        <v>20</v>
      </c>
      <c r="D65" s="6" t="s">
        <v>26</v>
      </c>
      <c r="E65">
        <v>44</v>
      </c>
      <c r="F65">
        <v>54</v>
      </c>
      <c r="G65">
        <v>99</v>
      </c>
      <c r="H65" s="5">
        <f t="shared" si="3"/>
        <v>65.666666666666671</v>
      </c>
      <c r="I65">
        <v>86</v>
      </c>
      <c r="J65" s="1">
        <v>45419</v>
      </c>
      <c r="K65">
        <f t="shared" si="4"/>
        <v>7</v>
      </c>
      <c r="L65">
        <f t="shared" si="5"/>
        <v>5</v>
      </c>
      <c r="M65">
        <f t="shared" si="6"/>
        <v>2024</v>
      </c>
      <c r="N65" t="str">
        <f t="shared" si="7"/>
        <v>D</v>
      </c>
      <c r="O65" t="str">
        <f t="shared" si="8"/>
        <v>C</v>
      </c>
      <c r="P65" t="str">
        <f t="shared" si="9"/>
        <v>A</v>
      </c>
    </row>
    <row r="66" spans="1:16" x14ac:dyDescent="0.35">
      <c r="A66" t="s">
        <v>86</v>
      </c>
      <c r="B66" t="s">
        <v>10</v>
      </c>
      <c r="C66">
        <v>20</v>
      </c>
      <c r="D66" s="6" t="s">
        <v>26</v>
      </c>
      <c r="E66">
        <v>84</v>
      </c>
      <c r="F66">
        <v>91</v>
      </c>
      <c r="G66">
        <v>99</v>
      </c>
      <c r="H66" s="5">
        <f t="shared" si="3"/>
        <v>91.333333333333329</v>
      </c>
      <c r="I66">
        <v>70</v>
      </c>
      <c r="J66" s="1">
        <v>45632</v>
      </c>
      <c r="K66">
        <f t="shared" si="4"/>
        <v>6</v>
      </c>
      <c r="L66">
        <f t="shared" si="5"/>
        <v>12</v>
      </c>
      <c r="M66">
        <f t="shared" si="6"/>
        <v>2024</v>
      </c>
      <c r="N66" t="str">
        <f t="shared" ref="N66:N97" si="10">IF(AND(E66&gt;=70,E66&lt;=100),"A",IF(AND(E66&gt;=60,E66&lt;=69),"B",IF(AND(E66&gt;=50,E66&lt;=59),"C",IF(AND(E66&gt;=40,E66&lt;=49),"D","F"))))</f>
        <v>A</v>
      </c>
      <c r="O66" t="str">
        <f t="shared" ref="O66:O97" si="11">IF(AND(F66&gt;=70,F66&lt;=100),"A",IF(AND(F66&gt;=60,F66&lt;=69),"B",IF(AND(F66&gt;=50,F66&lt;=59),"C",IF(AND(F66&gt;=40,F66&lt;=49),"D","F"))))</f>
        <v>A</v>
      </c>
      <c r="P66" t="str">
        <f t="shared" ref="P66:P97" si="12">IF(AND(G66&gt;=70,G66&lt;=100),"A",IF(AND(G66&gt;=60,G66&lt;=69),"B",IF(AND(G66&gt;=50,G66&lt;=59),"C",IF(AND(G66&gt;=40,G66&lt;=49),"D","F"))))</f>
        <v>A</v>
      </c>
    </row>
    <row r="67" spans="1:16" x14ac:dyDescent="0.35">
      <c r="A67" t="s">
        <v>87</v>
      </c>
      <c r="B67" t="s">
        <v>29</v>
      </c>
      <c r="C67">
        <v>18</v>
      </c>
      <c r="D67" s="6" t="s">
        <v>12</v>
      </c>
      <c r="E67">
        <v>43</v>
      </c>
      <c r="F67">
        <v>52</v>
      </c>
      <c r="G67">
        <v>33</v>
      </c>
      <c r="H67" s="5">
        <f t="shared" ref="H67:H130" si="13">AVERAGE(E67:G67)</f>
        <v>42.666666666666664</v>
      </c>
      <c r="I67">
        <v>75</v>
      </c>
      <c r="J67" s="1">
        <v>45333</v>
      </c>
      <c r="K67">
        <f t="shared" ref="K67:K130" si="14">DAY(J:J)</f>
        <v>11</v>
      </c>
      <c r="L67">
        <f t="shared" ref="L67:L130" si="15">MONTH(J:J)</f>
        <v>2</v>
      </c>
      <c r="M67">
        <f t="shared" ref="M67:M130" si="16">YEAR(J:J)</f>
        <v>2024</v>
      </c>
      <c r="N67" t="str">
        <f t="shared" si="10"/>
        <v>D</v>
      </c>
      <c r="O67" t="str">
        <f t="shared" si="11"/>
        <v>C</v>
      </c>
      <c r="P67" t="str">
        <f t="shared" si="12"/>
        <v>F</v>
      </c>
    </row>
    <row r="68" spans="1:16" x14ac:dyDescent="0.35">
      <c r="A68" t="s">
        <v>88</v>
      </c>
      <c r="B68" t="s">
        <v>15</v>
      </c>
      <c r="C68">
        <v>21</v>
      </c>
      <c r="D68" s="6" t="s">
        <v>12</v>
      </c>
      <c r="E68">
        <v>55</v>
      </c>
      <c r="F68">
        <v>81</v>
      </c>
      <c r="G68">
        <v>91</v>
      </c>
      <c r="H68" s="5">
        <f t="shared" si="13"/>
        <v>75.666666666666671</v>
      </c>
      <c r="I68">
        <v>95</v>
      </c>
      <c r="J68" s="1">
        <v>45647</v>
      </c>
      <c r="K68">
        <f t="shared" si="14"/>
        <v>21</v>
      </c>
      <c r="L68">
        <f t="shared" si="15"/>
        <v>12</v>
      </c>
      <c r="M68">
        <f t="shared" si="16"/>
        <v>2024</v>
      </c>
      <c r="N68" t="str">
        <f t="shared" si="10"/>
        <v>C</v>
      </c>
      <c r="O68" t="str">
        <f t="shared" si="11"/>
        <v>A</v>
      </c>
      <c r="P68" t="str">
        <f t="shared" si="12"/>
        <v>A</v>
      </c>
    </row>
    <row r="69" spans="1:16" x14ac:dyDescent="0.35">
      <c r="A69" t="s">
        <v>89</v>
      </c>
      <c r="B69" t="s">
        <v>53</v>
      </c>
      <c r="C69">
        <v>18</v>
      </c>
      <c r="D69" s="6" t="s">
        <v>26</v>
      </c>
      <c r="E69">
        <v>63</v>
      </c>
      <c r="F69">
        <v>83</v>
      </c>
      <c r="G69">
        <v>91</v>
      </c>
      <c r="H69" s="5">
        <f t="shared" si="13"/>
        <v>79</v>
      </c>
      <c r="I69">
        <v>85</v>
      </c>
      <c r="J69" s="1">
        <v>45332</v>
      </c>
      <c r="K69">
        <f t="shared" si="14"/>
        <v>10</v>
      </c>
      <c r="L69">
        <f t="shared" si="15"/>
        <v>2</v>
      </c>
      <c r="M69">
        <f t="shared" si="16"/>
        <v>2024</v>
      </c>
      <c r="N69" t="str">
        <f t="shared" si="10"/>
        <v>B</v>
      </c>
      <c r="O69" t="str">
        <f t="shared" si="11"/>
        <v>A</v>
      </c>
      <c r="P69" t="str">
        <f t="shared" si="12"/>
        <v>A</v>
      </c>
    </row>
    <row r="70" spans="1:16" x14ac:dyDescent="0.35">
      <c r="A70" t="s">
        <v>90</v>
      </c>
      <c r="B70" t="s">
        <v>15</v>
      </c>
      <c r="C70">
        <v>20</v>
      </c>
      <c r="D70" s="6" t="s">
        <v>12</v>
      </c>
      <c r="E70">
        <v>55</v>
      </c>
      <c r="F70">
        <v>48</v>
      </c>
      <c r="G70">
        <v>53</v>
      </c>
      <c r="H70" s="5">
        <f t="shared" si="13"/>
        <v>52</v>
      </c>
      <c r="I70">
        <v>72</v>
      </c>
      <c r="J70" s="1">
        <v>45325</v>
      </c>
      <c r="K70">
        <f t="shared" si="14"/>
        <v>3</v>
      </c>
      <c r="L70">
        <f t="shared" si="15"/>
        <v>2</v>
      </c>
      <c r="M70">
        <f t="shared" si="16"/>
        <v>2024</v>
      </c>
      <c r="N70" t="str">
        <f t="shared" si="10"/>
        <v>C</v>
      </c>
      <c r="O70" t="str">
        <f t="shared" si="11"/>
        <v>D</v>
      </c>
      <c r="P70" t="str">
        <f t="shared" si="12"/>
        <v>C</v>
      </c>
    </row>
    <row r="71" spans="1:16" x14ac:dyDescent="0.35">
      <c r="A71" t="s">
        <v>91</v>
      </c>
      <c r="B71" t="s">
        <v>41</v>
      </c>
      <c r="C71">
        <v>18</v>
      </c>
      <c r="D71" s="6" t="s">
        <v>12</v>
      </c>
      <c r="E71">
        <v>94</v>
      </c>
      <c r="F71">
        <v>49</v>
      </c>
      <c r="G71">
        <v>84</v>
      </c>
      <c r="H71" s="5">
        <f t="shared" si="13"/>
        <v>75.666666666666671</v>
      </c>
      <c r="I71">
        <v>50</v>
      </c>
      <c r="J71" s="1">
        <v>45308</v>
      </c>
      <c r="K71">
        <f t="shared" si="14"/>
        <v>17</v>
      </c>
      <c r="L71">
        <f t="shared" si="15"/>
        <v>1</v>
      </c>
      <c r="M71">
        <f t="shared" si="16"/>
        <v>2024</v>
      </c>
      <c r="N71" t="str">
        <f t="shared" si="10"/>
        <v>A</v>
      </c>
      <c r="O71" t="str">
        <f t="shared" si="11"/>
        <v>D</v>
      </c>
      <c r="P71" t="str">
        <f t="shared" si="12"/>
        <v>A</v>
      </c>
    </row>
    <row r="72" spans="1:16" x14ac:dyDescent="0.35">
      <c r="A72" t="s">
        <v>92</v>
      </c>
      <c r="B72" t="s">
        <v>29</v>
      </c>
      <c r="C72">
        <v>19</v>
      </c>
      <c r="D72" s="6" t="s">
        <v>12</v>
      </c>
      <c r="E72">
        <v>41</v>
      </c>
      <c r="F72">
        <v>65</v>
      </c>
      <c r="G72">
        <v>38</v>
      </c>
      <c r="H72" s="5">
        <f t="shared" si="13"/>
        <v>48</v>
      </c>
      <c r="I72">
        <v>100</v>
      </c>
      <c r="J72" s="1">
        <v>45456</v>
      </c>
      <c r="K72">
        <f t="shared" si="14"/>
        <v>13</v>
      </c>
      <c r="L72">
        <f t="shared" si="15"/>
        <v>6</v>
      </c>
      <c r="M72">
        <f t="shared" si="16"/>
        <v>2024</v>
      </c>
      <c r="N72" t="str">
        <f t="shared" si="10"/>
        <v>D</v>
      </c>
      <c r="O72" t="str">
        <f t="shared" si="11"/>
        <v>B</v>
      </c>
      <c r="P72" t="str">
        <f t="shared" si="12"/>
        <v>F</v>
      </c>
    </row>
    <row r="73" spans="1:16" x14ac:dyDescent="0.35">
      <c r="A73" t="s">
        <v>93</v>
      </c>
      <c r="B73" t="s">
        <v>29</v>
      </c>
      <c r="C73">
        <v>21</v>
      </c>
      <c r="D73" s="6" t="s">
        <v>12</v>
      </c>
      <c r="E73">
        <v>88</v>
      </c>
      <c r="F73">
        <v>35</v>
      </c>
      <c r="G73">
        <v>32</v>
      </c>
      <c r="H73" s="5">
        <f t="shared" si="13"/>
        <v>51.666666666666664</v>
      </c>
      <c r="I73">
        <v>89</v>
      </c>
      <c r="J73" s="1">
        <v>45444</v>
      </c>
      <c r="K73">
        <f t="shared" si="14"/>
        <v>1</v>
      </c>
      <c r="L73">
        <f t="shared" si="15"/>
        <v>6</v>
      </c>
      <c r="M73">
        <f t="shared" si="16"/>
        <v>2024</v>
      </c>
      <c r="N73" t="str">
        <f t="shared" si="10"/>
        <v>A</v>
      </c>
      <c r="O73" t="str">
        <f t="shared" si="11"/>
        <v>F</v>
      </c>
      <c r="P73" t="str">
        <f t="shared" si="12"/>
        <v>F</v>
      </c>
    </row>
    <row r="74" spans="1:16" x14ac:dyDescent="0.35">
      <c r="A74" t="s">
        <v>94</v>
      </c>
      <c r="B74" t="s">
        <v>53</v>
      </c>
      <c r="C74">
        <v>21</v>
      </c>
      <c r="D74" s="6" t="s">
        <v>26</v>
      </c>
      <c r="E74">
        <v>67</v>
      </c>
      <c r="F74">
        <v>88</v>
      </c>
      <c r="G74">
        <v>60</v>
      </c>
      <c r="H74" s="5">
        <f t="shared" si="13"/>
        <v>71.666666666666671</v>
      </c>
      <c r="I74">
        <v>64</v>
      </c>
      <c r="J74" s="1">
        <v>45367</v>
      </c>
      <c r="K74">
        <f t="shared" si="14"/>
        <v>16</v>
      </c>
      <c r="L74">
        <f t="shared" si="15"/>
        <v>3</v>
      </c>
      <c r="M74">
        <f t="shared" si="16"/>
        <v>2024</v>
      </c>
      <c r="N74" t="str">
        <f t="shared" si="10"/>
        <v>B</v>
      </c>
      <c r="O74" t="str">
        <f t="shared" si="11"/>
        <v>A</v>
      </c>
      <c r="P74" t="str">
        <f t="shared" si="12"/>
        <v>B</v>
      </c>
    </row>
    <row r="75" spans="1:16" x14ac:dyDescent="0.35">
      <c r="A75" t="s">
        <v>95</v>
      </c>
      <c r="B75" t="s">
        <v>29</v>
      </c>
      <c r="C75">
        <v>20</v>
      </c>
      <c r="D75" s="6" t="s">
        <v>12</v>
      </c>
      <c r="E75">
        <v>71</v>
      </c>
      <c r="F75">
        <v>37</v>
      </c>
      <c r="G75">
        <v>69</v>
      </c>
      <c r="H75" s="5">
        <f t="shared" si="13"/>
        <v>59</v>
      </c>
      <c r="I75">
        <v>70</v>
      </c>
      <c r="J75" s="1">
        <v>45378</v>
      </c>
      <c r="K75">
        <f t="shared" si="14"/>
        <v>27</v>
      </c>
      <c r="L75">
        <f t="shared" si="15"/>
        <v>3</v>
      </c>
      <c r="M75">
        <f t="shared" si="16"/>
        <v>2024</v>
      </c>
      <c r="N75" t="str">
        <f t="shared" si="10"/>
        <v>A</v>
      </c>
      <c r="O75" t="str">
        <f t="shared" si="11"/>
        <v>F</v>
      </c>
      <c r="P75" t="str">
        <f t="shared" si="12"/>
        <v>B</v>
      </c>
    </row>
    <row r="76" spans="1:16" x14ac:dyDescent="0.35">
      <c r="A76" t="s">
        <v>96</v>
      </c>
      <c r="B76" t="s">
        <v>18</v>
      </c>
      <c r="C76">
        <v>20</v>
      </c>
      <c r="D76" s="6" t="s">
        <v>26</v>
      </c>
      <c r="E76">
        <v>66</v>
      </c>
      <c r="F76">
        <v>50</v>
      </c>
      <c r="G76">
        <v>65</v>
      </c>
      <c r="H76" s="5">
        <f t="shared" si="13"/>
        <v>60.333333333333336</v>
      </c>
      <c r="I76">
        <v>96</v>
      </c>
      <c r="J76" s="1">
        <v>45408</v>
      </c>
      <c r="K76">
        <f t="shared" si="14"/>
        <v>26</v>
      </c>
      <c r="L76">
        <f t="shared" si="15"/>
        <v>4</v>
      </c>
      <c r="M76">
        <f t="shared" si="16"/>
        <v>2024</v>
      </c>
      <c r="N76" t="str">
        <f t="shared" si="10"/>
        <v>B</v>
      </c>
      <c r="O76" t="str">
        <f t="shared" si="11"/>
        <v>C</v>
      </c>
      <c r="P76" t="str">
        <f t="shared" si="12"/>
        <v>B</v>
      </c>
    </row>
    <row r="77" spans="1:16" x14ac:dyDescent="0.35">
      <c r="A77" t="s">
        <v>97</v>
      </c>
      <c r="B77" t="s">
        <v>29</v>
      </c>
      <c r="C77">
        <v>19</v>
      </c>
      <c r="D77" s="6" t="s">
        <v>12</v>
      </c>
      <c r="E77">
        <v>59</v>
      </c>
      <c r="F77">
        <v>91</v>
      </c>
      <c r="G77">
        <v>53</v>
      </c>
      <c r="H77" s="5">
        <f t="shared" si="13"/>
        <v>67.666666666666671</v>
      </c>
      <c r="I77">
        <v>58</v>
      </c>
      <c r="J77" s="1">
        <v>45653</v>
      </c>
      <c r="K77">
        <f t="shared" si="14"/>
        <v>27</v>
      </c>
      <c r="L77">
        <f t="shared" si="15"/>
        <v>12</v>
      </c>
      <c r="M77">
        <f t="shared" si="16"/>
        <v>2024</v>
      </c>
      <c r="N77" t="str">
        <f t="shared" si="10"/>
        <v>C</v>
      </c>
      <c r="O77" t="str">
        <f t="shared" si="11"/>
        <v>A</v>
      </c>
      <c r="P77" t="str">
        <f t="shared" si="12"/>
        <v>C</v>
      </c>
    </row>
    <row r="78" spans="1:16" x14ac:dyDescent="0.35">
      <c r="A78" t="s">
        <v>98</v>
      </c>
      <c r="B78" t="s">
        <v>15</v>
      </c>
      <c r="C78">
        <v>20</v>
      </c>
      <c r="D78" s="6" t="s">
        <v>12</v>
      </c>
      <c r="E78">
        <v>63</v>
      </c>
      <c r="F78">
        <v>46</v>
      </c>
      <c r="G78">
        <v>35</v>
      </c>
      <c r="H78" s="5">
        <f t="shared" si="13"/>
        <v>48</v>
      </c>
      <c r="I78">
        <v>58</v>
      </c>
      <c r="J78" s="1">
        <v>45633</v>
      </c>
      <c r="K78">
        <f t="shared" si="14"/>
        <v>7</v>
      </c>
      <c r="L78">
        <f t="shared" si="15"/>
        <v>12</v>
      </c>
      <c r="M78">
        <f t="shared" si="16"/>
        <v>2024</v>
      </c>
      <c r="N78" t="str">
        <f t="shared" si="10"/>
        <v>B</v>
      </c>
      <c r="O78" t="str">
        <f t="shared" si="11"/>
        <v>D</v>
      </c>
      <c r="P78" t="str">
        <f t="shared" si="12"/>
        <v>F</v>
      </c>
    </row>
    <row r="79" spans="1:16" x14ac:dyDescent="0.35">
      <c r="A79" t="s">
        <v>99</v>
      </c>
      <c r="B79" t="s">
        <v>15</v>
      </c>
      <c r="C79">
        <v>18</v>
      </c>
      <c r="D79" s="6" t="s">
        <v>12</v>
      </c>
      <c r="E79">
        <v>51</v>
      </c>
      <c r="F79">
        <v>50</v>
      </c>
      <c r="G79">
        <v>95</v>
      </c>
      <c r="H79" s="5">
        <f t="shared" si="13"/>
        <v>65.333333333333329</v>
      </c>
      <c r="I79">
        <v>59</v>
      </c>
      <c r="J79" s="1">
        <v>45318</v>
      </c>
      <c r="K79">
        <f t="shared" si="14"/>
        <v>27</v>
      </c>
      <c r="L79">
        <f t="shared" si="15"/>
        <v>1</v>
      </c>
      <c r="M79">
        <f t="shared" si="16"/>
        <v>2024</v>
      </c>
      <c r="N79" t="str">
        <f t="shared" si="10"/>
        <v>C</v>
      </c>
      <c r="O79" t="str">
        <f t="shared" si="11"/>
        <v>C</v>
      </c>
      <c r="P79" t="str">
        <f t="shared" si="12"/>
        <v>A</v>
      </c>
    </row>
    <row r="80" spans="1:16" x14ac:dyDescent="0.35">
      <c r="A80" t="s">
        <v>100</v>
      </c>
      <c r="B80" t="s">
        <v>10</v>
      </c>
      <c r="C80">
        <v>22</v>
      </c>
      <c r="D80" s="6" t="s">
        <v>26</v>
      </c>
      <c r="E80">
        <v>89</v>
      </c>
      <c r="F80">
        <v>58</v>
      </c>
      <c r="G80">
        <v>33</v>
      </c>
      <c r="H80" s="5">
        <f t="shared" si="13"/>
        <v>60</v>
      </c>
      <c r="I80">
        <v>76</v>
      </c>
      <c r="J80" s="1">
        <v>45604</v>
      </c>
      <c r="K80">
        <f t="shared" si="14"/>
        <v>8</v>
      </c>
      <c r="L80">
        <f t="shared" si="15"/>
        <v>11</v>
      </c>
      <c r="M80">
        <f t="shared" si="16"/>
        <v>2024</v>
      </c>
      <c r="N80" t="str">
        <f t="shared" si="10"/>
        <v>A</v>
      </c>
      <c r="O80" t="str">
        <f t="shared" si="11"/>
        <v>C</v>
      </c>
      <c r="P80" t="str">
        <f t="shared" si="12"/>
        <v>F</v>
      </c>
    </row>
    <row r="81" spans="1:16" x14ac:dyDescent="0.35">
      <c r="A81" t="s">
        <v>101</v>
      </c>
      <c r="B81" t="s">
        <v>15</v>
      </c>
      <c r="C81">
        <v>18</v>
      </c>
      <c r="D81" s="6" t="s">
        <v>12</v>
      </c>
      <c r="E81">
        <v>74</v>
      </c>
      <c r="F81">
        <v>62</v>
      </c>
      <c r="G81">
        <v>35</v>
      </c>
      <c r="H81" s="5">
        <f t="shared" si="13"/>
        <v>57</v>
      </c>
      <c r="I81">
        <v>75</v>
      </c>
      <c r="J81" s="1">
        <v>45578</v>
      </c>
      <c r="K81">
        <f t="shared" si="14"/>
        <v>13</v>
      </c>
      <c r="L81">
        <f t="shared" si="15"/>
        <v>10</v>
      </c>
      <c r="M81">
        <f t="shared" si="16"/>
        <v>2024</v>
      </c>
      <c r="N81" t="str">
        <f t="shared" si="10"/>
        <v>A</v>
      </c>
      <c r="O81" t="str">
        <f t="shared" si="11"/>
        <v>B</v>
      </c>
      <c r="P81" t="str">
        <f t="shared" si="12"/>
        <v>F</v>
      </c>
    </row>
    <row r="82" spans="1:16" x14ac:dyDescent="0.35">
      <c r="A82" t="s">
        <v>102</v>
      </c>
      <c r="B82" t="s">
        <v>10</v>
      </c>
      <c r="C82">
        <v>18</v>
      </c>
      <c r="D82" s="6" t="s">
        <v>26</v>
      </c>
      <c r="E82">
        <v>99</v>
      </c>
      <c r="F82">
        <v>42</v>
      </c>
      <c r="G82">
        <v>80</v>
      </c>
      <c r="H82" s="5">
        <f t="shared" si="13"/>
        <v>73.666666666666671</v>
      </c>
      <c r="I82">
        <v>90</v>
      </c>
      <c r="J82" s="1">
        <v>45425</v>
      </c>
      <c r="K82">
        <f t="shared" si="14"/>
        <v>13</v>
      </c>
      <c r="L82">
        <f t="shared" si="15"/>
        <v>5</v>
      </c>
      <c r="M82">
        <f t="shared" si="16"/>
        <v>2024</v>
      </c>
      <c r="N82" t="str">
        <f t="shared" si="10"/>
        <v>A</v>
      </c>
      <c r="O82" t="str">
        <f t="shared" si="11"/>
        <v>D</v>
      </c>
      <c r="P82" t="str">
        <f t="shared" si="12"/>
        <v>A</v>
      </c>
    </row>
    <row r="83" spans="1:16" x14ac:dyDescent="0.35">
      <c r="A83" t="s">
        <v>103</v>
      </c>
      <c r="B83" t="s">
        <v>15</v>
      </c>
      <c r="C83">
        <v>20</v>
      </c>
      <c r="D83" s="6" t="s">
        <v>12</v>
      </c>
      <c r="E83">
        <v>72</v>
      </c>
      <c r="F83">
        <v>70</v>
      </c>
      <c r="G83">
        <v>91</v>
      </c>
      <c r="H83" s="5">
        <f t="shared" si="13"/>
        <v>77.666666666666671</v>
      </c>
      <c r="I83">
        <v>84</v>
      </c>
      <c r="J83" s="1">
        <v>45510</v>
      </c>
      <c r="K83">
        <f t="shared" si="14"/>
        <v>6</v>
      </c>
      <c r="L83">
        <f t="shared" si="15"/>
        <v>8</v>
      </c>
      <c r="M83">
        <f t="shared" si="16"/>
        <v>2024</v>
      </c>
      <c r="N83" t="str">
        <f t="shared" si="10"/>
        <v>A</v>
      </c>
      <c r="O83" t="str">
        <f t="shared" si="11"/>
        <v>A</v>
      </c>
      <c r="P83" t="str">
        <f t="shared" si="12"/>
        <v>A</v>
      </c>
    </row>
    <row r="84" spans="1:16" x14ac:dyDescent="0.35">
      <c r="A84" t="s">
        <v>104</v>
      </c>
      <c r="B84" t="s">
        <v>18</v>
      </c>
      <c r="C84">
        <v>18</v>
      </c>
      <c r="D84" s="6" t="s">
        <v>26</v>
      </c>
      <c r="E84">
        <v>72</v>
      </c>
      <c r="F84">
        <v>42</v>
      </c>
      <c r="G84">
        <v>86</v>
      </c>
      <c r="H84" s="5">
        <f t="shared" si="13"/>
        <v>66.666666666666671</v>
      </c>
      <c r="I84">
        <v>76</v>
      </c>
      <c r="J84" s="1">
        <v>45459</v>
      </c>
      <c r="K84">
        <f t="shared" si="14"/>
        <v>16</v>
      </c>
      <c r="L84">
        <f t="shared" si="15"/>
        <v>6</v>
      </c>
      <c r="M84">
        <f t="shared" si="16"/>
        <v>2024</v>
      </c>
      <c r="N84" t="str">
        <f t="shared" si="10"/>
        <v>A</v>
      </c>
      <c r="O84" t="str">
        <f t="shared" si="11"/>
        <v>D</v>
      </c>
      <c r="P84" t="str">
        <f t="shared" si="12"/>
        <v>A</v>
      </c>
    </row>
    <row r="85" spans="1:16" x14ac:dyDescent="0.35">
      <c r="A85" t="s">
        <v>105</v>
      </c>
      <c r="B85" t="s">
        <v>23</v>
      </c>
      <c r="C85">
        <v>19</v>
      </c>
      <c r="D85" s="6" t="s">
        <v>26</v>
      </c>
      <c r="E85">
        <v>100</v>
      </c>
      <c r="F85">
        <v>92</v>
      </c>
      <c r="G85">
        <v>95</v>
      </c>
      <c r="H85" s="5">
        <f t="shared" si="13"/>
        <v>95.666666666666671</v>
      </c>
      <c r="I85">
        <v>74</v>
      </c>
      <c r="J85" s="1">
        <v>45389</v>
      </c>
      <c r="K85">
        <f t="shared" si="14"/>
        <v>7</v>
      </c>
      <c r="L85">
        <f t="shared" si="15"/>
        <v>4</v>
      </c>
      <c r="M85">
        <f t="shared" si="16"/>
        <v>2024</v>
      </c>
      <c r="N85" t="str">
        <f t="shared" si="10"/>
        <v>A</v>
      </c>
      <c r="O85" t="str">
        <f t="shared" si="11"/>
        <v>A</v>
      </c>
      <c r="P85" t="str">
        <f t="shared" si="12"/>
        <v>A</v>
      </c>
    </row>
    <row r="86" spans="1:16" x14ac:dyDescent="0.35">
      <c r="A86" t="s">
        <v>106</v>
      </c>
      <c r="B86" t="s">
        <v>10</v>
      </c>
      <c r="C86">
        <v>19</v>
      </c>
      <c r="D86" s="6" t="s">
        <v>26</v>
      </c>
      <c r="E86">
        <v>90</v>
      </c>
      <c r="F86">
        <v>94</v>
      </c>
      <c r="G86">
        <v>37</v>
      </c>
      <c r="H86" s="5">
        <f t="shared" si="13"/>
        <v>73.666666666666671</v>
      </c>
      <c r="I86">
        <v>75</v>
      </c>
      <c r="J86" s="1">
        <v>45559</v>
      </c>
      <c r="K86">
        <f t="shared" si="14"/>
        <v>24</v>
      </c>
      <c r="L86">
        <f t="shared" si="15"/>
        <v>9</v>
      </c>
      <c r="M86">
        <f t="shared" si="16"/>
        <v>2024</v>
      </c>
      <c r="N86" t="str">
        <f t="shared" si="10"/>
        <v>A</v>
      </c>
      <c r="O86" t="str">
        <f t="shared" si="11"/>
        <v>A</v>
      </c>
      <c r="P86" t="str">
        <f t="shared" si="12"/>
        <v>F</v>
      </c>
    </row>
    <row r="87" spans="1:16" x14ac:dyDescent="0.35">
      <c r="A87" t="s">
        <v>107</v>
      </c>
      <c r="B87" t="s">
        <v>21</v>
      </c>
      <c r="C87">
        <v>21</v>
      </c>
      <c r="D87" s="6" t="s">
        <v>12</v>
      </c>
      <c r="E87">
        <v>82</v>
      </c>
      <c r="F87">
        <v>84</v>
      </c>
      <c r="G87">
        <v>55</v>
      </c>
      <c r="H87" s="5">
        <f t="shared" si="13"/>
        <v>73.666666666666671</v>
      </c>
      <c r="I87">
        <v>60</v>
      </c>
      <c r="J87" s="1">
        <v>45528</v>
      </c>
      <c r="K87">
        <f t="shared" si="14"/>
        <v>24</v>
      </c>
      <c r="L87">
        <f t="shared" si="15"/>
        <v>8</v>
      </c>
      <c r="M87">
        <f t="shared" si="16"/>
        <v>2024</v>
      </c>
      <c r="N87" t="str">
        <f t="shared" si="10"/>
        <v>A</v>
      </c>
      <c r="O87" t="str">
        <f t="shared" si="11"/>
        <v>A</v>
      </c>
      <c r="P87" t="str">
        <f t="shared" si="12"/>
        <v>C</v>
      </c>
    </row>
    <row r="88" spans="1:16" x14ac:dyDescent="0.35">
      <c r="A88" t="s">
        <v>108</v>
      </c>
      <c r="B88" t="s">
        <v>41</v>
      </c>
      <c r="C88">
        <v>20</v>
      </c>
      <c r="D88" s="6" t="s">
        <v>12</v>
      </c>
      <c r="E88">
        <v>76</v>
      </c>
      <c r="F88">
        <v>62</v>
      </c>
      <c r="G88">
        <v>80</v>
      </c>
      <c r="H88" s="5">
        <f t="shared" si="13"/>
        <v>72.666666666666671</v>
      </c>
      <c r="I88">
        <v>87</v>
      </c>
      <c r="J88" s="1">
        <v>45600</v>
      </c>
      <c r="K88">
        <f t="shared" si="14"/>
        <v>4</v>
      </c>
      <c r="L88">
        <f t="shared" si="15"/>
        <v>11</v>
      </c>
      <c r="M88">
        <f t="shared" si="16"/>
        <v>2024</v>
      </c>
      <c r="N88" t="str">
        <f t="shared" si="10"/>
        <v>A</v>
      </c>
      <c r="O88" t="str">
        <f t="shared" si="11"/>
        <v>B</v>
      </c>
      <c r="P88" t="str">
        <f t="shared" si="12"/>
        <v>A</v>
      </c>
    </row>
    <row r="89" spans="1:16" x14ac:dyDescent="0.35">
      <c r="A89" t="s">
        <v>109</v>
      </c>
      <c r="B89" t="s">
        <v>53</v>
      </c>
      <c r="C89">
        <v>20</v>
      </c>
      <c r="D89" s="6" t="s">
        <v>26</v>
      </c>
      <c r="E89">
        <v>51</v>
      </c>
      <c r="F89">
        <v>75</v>
      </c>
      <c r="G89">
        <v>74</v>
      </c>
      <c r="H89" s="5">
        <f t="shared" si="13"/>
        <v>66.666666666666671</v>
      </c>
      <c r="I89">
        <v>51</v>
      </c>
      <c r="J89" s="1">
        <v>45464</v>
      </c>
      <c r="K89">
        <f t="shared" si="14"/>
        <v>21</v>
      </c>
      <c r="L89">
        <f t="shared" si="15"/>
        <v>6</v>
      </c>
      <c r="M89">
        <f t="shared" si="16"/>
        <v>2024</v>
      </c>
      <c r="N89" t="str">
        <f t="shared" si="10"/>
        <v>C</v>
      </c>
      <c r="O89" t="str">
        <f t="shared" si="11"/>
        <v>A</v>
      </c>
      <c r="P89" t="str">
        <f t="shared" si="12"/>
        <v>A</v>
      </c>
    </row>
    <row r="90" spans="1:16" x14ac:dyDescent="0.35">
      <c r="A90" t="s">
        <v>110</v>
      </c>
      <c r="B90" t="s">
        <v>15</v>
      </c>
      <c r="C90">
        <v>22</v>
      </c>
      <c r="D90" s="6" t="s">
        <v>12</v>
      </c>
      <c r="E90">
        <v>42</v>
      </c>
      <c r="F90">
        <v>98</v>
      </c>
      <c r="G90">
        <v>73</v>
      </c>
      <c r="H90" s="5">
        <f t="shared" si="13"/>
        <v>71</v>
      </c>
      <c r="I90">
        <v>56</v>
      </c>
      <c r="J90" s="1">
        <v>45481</v>
      </c>
      <c r="K90">
        <f t="shared" si="14"/>
        <v>8</v>
      </c>
      <c r="L90">
        <f t="shared" si="15"/>
        <v>7</v>
      </c>
      <c r="M90">
        <f t="shared" si="16"/>
        <v>2024</v>
      </c>
      <c r="N90" t="str">
        <f t="shared" si="10"/>
        <v>D</v>
      </c>
      <c r="O90" t="str">
        <f t="shared" si="11"/>
        <v>A</v>
      </c>
      <c r="P90" t="str">
        <f t="shared" si="12"/>
        <v>A</v>
      </c>
    </row>
    <row r="91" spans="1:16" x14ac:dyDescent="0.35">
      <c r="A91" t="s">
        <v>111</v>
      </c>
      <c r="B91" t="s">
        <v>29</v>
      </c>
      <c r="C91">
        <v>18</v>
      </c>
      <c r="D91" s="6" t="s">
        <v>12</v>
      </c>
      <c r="E91">
        <v>40</v>
      </c>
      <c r="F91">
        <v>61</v>
      </c>
      <c r="G91">
        <v>34</v>
      </c>
      <c r="H91" s="5">
        <f t="shared" si="13"/>
        <v>45</v>
      </c>
      <c r="I91">
        <v>67</v>
      </c>
      <c r="J91" s="1">
        <v>45413</v>
      </c>
      <c r="K91">
        <f t="shared" si="14"/>
        <v>1</v>
      </c>
      <c r="L91">
        <f t="shared" si="15"/>
        <v>5</v>
      </c>
      <c r="M91">
        <f t="shared" si="16"/>
        <v>2024</v>
      </c>
      <c r="N91" t="str">
        <f t="shared" si="10"/>
        <v>D</v>
      </c>
      <c r="O91" t="str">
        <f t="shared" si="11"/>
        <v>B</v>
      </c>
      <c r="P91" t="str">
        <f t="shared" si="12"/>
        <v>F</v>
      </c>
    </row>
    <row r="92" spans="1:16" x14ac:dyDescent="0.35">
      <c r="A92" t="s">
        <v>112</v>
      </c>
      <c r="B92" t="s">
        <v>23</v>
      </c>
      <c r="C92">
        <v>18</v>
      </c>
      <c r="D92" s="6" t="s">
        <v>26</v>
      </c>
      <c r="E92">
        <v>72</v>
      </c>
      <c r="F92">
        <v>97</v>
      </c>
      <c r="G92">
        <v>99</v>
      </c>
      <c r="H92" s="5">
        <f t="shared" si="13"/>
        <v>89.333333333333329</v>
      </c>
      <c r="I92">
        <v>76</v>
      </c>
      <c r="J92" s="1">
        <v>45337</v>
      </c>
      <c r="K92">
        <f t="shared" si="14"/>
        <v>15</v>
      </c>
      <c r="L92">
        <f t="shared" si="15"/>
        <v>2</v>
      </c>
      <c r="M92">
        <f t="shared" si="16"/>
        <v>2024</v>
      </c>
      <c r="N92" t="str">
        <f t="shared" si="10"/>
        <v>A</v>
      </c>
      <c r="O92" t="str">
        <f t="shared" si="11"/>
        <v>A</v>
      </c>
      <c r="P92" t="str">
        <f t="shared" si="12"/>
        <v>A</v>
      </c>
    </row>
    <row r="93" spans="1:16" x14ac:dyDescent="0.35">
      <c r="A93" t="s">
        <v>113</v>
      </c>
      <c r="B93" t="s">
        <v>15</v>
      </c>
      <c r="C93">
        <v>20</v>
      </c>
      <c r="D93" s="6" t="s">
        <v>12</v>
      </c>
      <c r="E93">
        <v>79</v>
      </c>
      <c r="F93">
        <v>51</v>
      </c>
      <c r="G93">
        <v>55</v>
      </c>
      <c r="H93" s="5">
        <f t="shared" si="13"/>
        <v>61.666666666666664</v>
      </c>
      <c r="I93">
        <v>83</v>
      </c>
      <c r="J93" s="1">
        <v>45355</v>
      </c>
      <c r="K93">
        <f t="shared" si="14"/>
        <v>4</v>
      </c>
      <c r="L93">
        <f t="shared" si="15"/>
        <v>3</v>
      </c>
      <c r="M93">
        <f t="shared" si="16"/>
        <v>2024</v>
      </c>
      <c r="N93" t="str">
        <f t="shared" si="10"/>
        <v>A</v>
      </c>
      <c r="O93" t="str">
        <f t="shared" si="11"/>
        <v>C</v>
      </c>
      <c r="P93" t="str">
        <f t="shared" si="12"/>
        <v>C</v>
      </c>
    </row>
    <row r="94" spans="1:16" x14ac:dyDescent="0.35">
      <c r="A94" t="s">
        <v>114</v>
      </c>
      <c r="B94" t="s">
        <v>29</v>
      </c>
      <c r="C94">
        <v>20</v>
      </c>
      <c r="D94" s="6" t="s">
        <v>12</v>
      </c>
      <c r="E94">
        <v>49</v>
      </c>
      <c r="F94">
        <v>67</v>
      </c>
      <c r="G94">
        <v>97</v>
      </c>
      <c r="H94" s="5">
        <f t="shared" si="13"/>
        <v>71</v>
      </c>
      <c r="I94">
        <v>76</v>
      </c>
      <c r="J94" s="1">
        <v>45421</v>
      </c>
      <c r="K94">
        <f t="shared" si="14"/>
        <v>9</v>
      </c>
      <c r="L94">
        <f t="shared" si="15"/>
        <v>5</v>
      </c>
      <c r="M94">
        <f t="shared" si="16"/>
        <v>2024</v>
      </c>
      <c r="N94" t="str">
        <f t="shared" si="10"/>
        <v>D</v>
      </c>
      <c r="O94" t="str">
        <f t="shared" si="11"/>
        <v>B</v>
      </c>
      <c r="P94" t="str">
        <f t="shared" si="12"/>
        <v>A</v>
      </c>
    </row>
    <row r="95" spans="1:16" x14ac:dyDescent="0.35">
      <c r="A95" t="s">
        <v>115</v>
      </c>
      <c r="B95" t="s">
        <v>41</v>
      </c>
      <c r="C95">
        <v>19</v>
      </c>
      <c r="D95" s="6" t="s">
        <v>12</v>
      </c>
      <c r="E95">
        <v>82</v>
      </c>
      <c r="F95">
        <v>63</v>
      </c>
      <c r="G95">
        <v>48</v>
      </c>
      <c r="H95" s="5">
        <f t="shared" si="13"/>
        <v>64.333333333333329</v>
      </c>
      <c r="I95">
        <v>66</v>
      </c>
      <c r="J95" s="1">
        <v>45601</v>
      </c>
      <c r="K95">
        <f t="shared" si="14"/>
        <v>5</v>
      </c>
      <c r="L95">
        <f t="shared" si="15"/>
        <v>11</v>
      </c>
      <c r="M95">
        <f t="shared" si="16"/>
        <v>2024</v>
      </c>
      <c r="N95" t="str">
        <f t="shared" si="10"/>
        <v>A</v>
      </c>
      <c r="O95" t="str">
        <f t="shared" si="11"/>
        <v>B</v>
      </c>
      <c r="P95" t="str">
        <f t="shared" si="12"/>
        <v>D</v>
      </c>
    </row>
    <row r="96" spans="1:16" x14ac:dyDescent="0.35">
      <c r="A96" t="s">
        <v>116</v>
      </c>
      <c r="B96" t="s">
        <v>41</v>
      </c>
      <c r="C96">
        <v>22</v>
      </c>
      <c r="D96" s="6" t="s">
        <v>12</v>
      </c>
      <c r="E96">
        <v>83</v>
      </c>
      <c r="F96">
        <v>47</v>
      </c>
      <c r="G96">
        <v>49</v>
      </c>
      <c r="H96" s="5">
        <f t="shared" si="13"/>
        <v>59.666666666666664</v>
      </c>
      <c r="I96">
        <v>92</v>
      </c>
      <c r="J96" s="1">
        <v>45654</v>
      </c>
      <c r="K96">
        <f t="shared" si="14"/>
        <v>28</v>
      </c>
      <c r="L96">
        <f t="shared" si="15"/>
        <v>12</v>
      </c>
      <c r="M96">
        <f t="shared" si="16"/>
        <v>2024</v>
      </c>
      <c r="N96" t="str">
        <f t="shared" si="10"/>
        <v>A</v>
      </c>
      <c r="O96" t="str">
        <f t="shared" si="11"/>
        <v>D</v>
      </c>
      <c r="P96" t="str">
        <f t="shared" si="12"/>
        <v>D</v>
      </c>
    </row>
    <row r="97" spans="1:16" x14ac:dyDescent="0.35">
      <c r="A97" t="s">
        <v>117</v>
      </c>
      <c r="B97" t="s">
        <v>41</v>
      </c>
      <c r="C97">
        <v>21</v>
      </c>
      <c r="D97" s="6" t="s">
        <v>12</v>
      </c>
      <c r="E97">
        <v>68</v>
      </c>
      <c r="F97">
        <v>80</v>
      </c>
      <c r="G97">
        <v>41</v>
      </c>
      <c r="H97" s="5">
        <f t="shared" si="13"/>
        <v>63</v>
      </c>
      <c r="I97">
        <v>93</v>
      </c>
      <c r="J97" s="1">
        <v>45484</v>
      </c>
      <c r="K97">
        <f t="shared" si="14"/>
        <v>11</v>
      </c>
      <c r="L97">
        <f t="shared" si="15"/>
        <v>7</v>
      </c>
      <c r="M97">
        <f t="shared" si="16"/>
        <v>2024</v>
      </c>
      <c r="N97" t="str">
        <f t="shared" si="10"/>
        <v>B</v>
      </c>
      <c r="O97" t="str">
        <f t="shared" si="11"/>
        <v>A</v>
      </c>
      <c r="P97" t="str">
        <f t="shared" si="12"/>
        <v>D</v>
      </c>
    </row>
    <row r="98" spans="1:16" x14ac:dyDescent="0.35">
      <c r="A98" t="s">
        <v>118</v>
      </c>
      <c r="B98" t="s">
        <v>29</v>
      </c>
      <c r="C98">
        <v>19</v>
      </c>
      <c r="D98" s="6" t="s">
        <v>12</v>
      </c>
      <c r="E98">
        <v>52</v>
      </c>
      <c r="F98">
        <v>69</v>
      </c>
      <c r="G98">
        <v>76</v>
      </c>
      <c r="H98" s="5">
        <f t="shared" si="13"/>
        <v>65.666666666666671</v>
      </c>
      <c r="I98">
        <v>100</v>
      </c>
      <c r="J98" s="1">
        <v>45598</v>
      </c>
      <c r="K98">
        <f t="shared" si="14"/>
        <v>2</v>
      </c>
      <c r="L98">
        <f t="shared" si="15"/>
        <v>11</v>
      </c>
      <c r="M98">
        <f t="shared" si="16"/>
        <v>2024</v>
      </c>
      <c r="N98" t="str">
        <f t="shared" ref="N98:N129" si="17">IF(AND(E98&gt;=70,E98&lt;=100),"A",IF(AND(E98&gt;=60,E98&lt;=69),"B",IF(AND(E98&gt;=50,E98&lt;=59),"C",IF(AND(E98&gt;=40,E98&lt;=49),"D","F"))))</f>
        <v>C</v>
      </c>
      <c r="O98" t="str">
        <f t="shared" ref="O98:O129" si="18">IF(AND(F98&gt;=70,F98&lt;=100),"A",IF(AND(F98&gt;=60,F98&lt;=69),"B",IF(AND(F98&gt;=50,F98&lt;=59),"C",IF(AND(F98&gt;=40,F98&lt;=49),"D","F"))))</f>
        <v>B</v>
      </c>
      <c r="P98" t="str">
        <f t="shared" ref="P98:P129" si="19">IF(AND(G98&gt;=70,G98&lt;=100),"A",IF(AND(G98&gt;=60,G98&lt;=69),"B",IF(AND(G98&gt;=50,G98&lt;=59),"C",IF(AND(G98&gt;=40,G98&lt;=49),"D","F"))))</f>
        <v>A</v>
      </c>
    </row>
    <row r="99" spans="1:16" x14ac:dyDescent="0.35">
      <c r="A99" t="s">
        <v>119</v>
      </c>
      <c r="B99" t="s">
        <v>15</v>
      </c>
      <c r="C99">
        <v>20</v>
      </c>
      <c r="D99" s="6" t="s">
        <v>12</v>
      </c>
      <c r="E99">
        <v>51</v>
      </c>
      <c r="F99">
        <v>40</v>
      </c>
      <c r="G99">
        <v>30</v>
      </c>
      <c r="H99" s="5">
        <f t="shared" si="13"/>
        <v>40.333333333333336</v>
      </c>
      <c r="I99">
        <v>73</v>
      </c>
      <c r="J99" s="1">
        <v>45472</v>
      </c>
      <c r="K99">
        <f t="shared" si="14"/>
        <v>29</v>
      </c>
      <c r="L99">
        <f t="shared" si="15"/>
        <v>6</v>
      </c>
      <c r="M99">
        <f t="shared" si="16"/>
        <v>2024</v>
      </c>
      <c r="N99" t="str">
        <f t="shared" si="17"/>
        <v>C</v>
      </c>
      <c r="O99" t="str">
        <f t="shared" si="18"/>
        <v>D</v>
      </c>
      <c r="P99" t="str">
        <f t="shared" si="19"/>
        <v>F</v>
      </c>
    </row>
    <row r="100" spans="1:16" x14ac:dyDescent="0.35">
      <c r="A100" t="s">
        <v>120</v>
      </c>
      <c r="B100" t="s">
        <v>41</v>
      </c>
      <c r="C100">
        <v>20</v>
      </c>
      <c r="D100" s="6" t="s">
        <v>12</v>
      </c>
      <c r="E100">
        <v>70</v>
      </c>
      <c r="F100">
        <v>81</v>
      </c>
      <c r="G100">
        <v>43</v>
      </c>
      <c r="H100" s="5">
        <f t="shared" si="13"/>
        <v>64.666666666666671</v>
      </c>
      <c r="I100">
        <v>74</v>
      </c>
      <c r="J100" s="1">
        <v>45583</v>
      </c>
      <c r="K100">
        <f t="shared" si="14"/>
        <v>18</v>
      </c>
      <c r="L100">
        <f t="shared" si="15"/>
        <v>10</v>
      </c>
      <c r="M100">
        <f t="shared" si="16"/>
        <v>2024</v>
      </c>
      <c r="N100" t="str">
        <f t="shared" si="17"/>
        <v>A</v>
      </c>
      <c r="O100" t="str">
        <f t="shared" si="18"/>
        <v>A</v>
      </c>
      <c r="P100" t="str">
        <f t="shared" si="19"/>
        <v>D</v>
      </c>
    </row>
    <row r="101" spans="1:16" x14ac:dyDescent="0.35">
      <c r="A101" t="s">
        <v>121</v>
      </c>
      <c r="B101" t="s">
        <v>18</v>
      </c>
      <c r="C101">
        <v>21</v>
      </c>
      <c r="D101" s="6" t="s">
        <v>26</v>
      </c>
      <c r="E101">
        <v>85</v>
      </c>
      <c r="F101">
        <v>59</v>
      </c>
      <c r="G101">
        <v>93</v>
      </c>
      <c r="H101" s="5">
        <f t="shared" si="13"/>
        <v>79</v>
      </c>
      <c r="I101">
        <v>56</v>
      </c>
      <c r="J101" s="1">
        <v>45573</v>
      </c>
      <c r="K101">
        <f t="shared" si="14"/>
        <v>8</v>
      </c>
      <c r="L101">
        <f t="shared" si="15"/>
        <v>10</v>
      </c>
      <c r="M101">
        <f t="shared" si="16"/>
        <v>2024</v>
      </c>
      <c r="N101" t="str">
        <f t="shared" si="17"/>
        <v>A</v>
      </c>
      <c r="O101" t="str">
        <f t="shared" si="18"/>
        <v>C</v>
      </c>
      <c r="P101" t="str">
        <f t="shared" si="19"/>
        <v>A</v>
      </c>
    </row>
    <row r="102" spans="1:16" x14ac:dyDescent="0.35">
      <c r="A102" t="s">
        <v>122</v>
      </c>
      <c r="B102" t="s">
        <v>10</v>
      </c>
      <c r="C102">
        <v>20</v>
      </c>
      <c r="D102" s="6" t="s">
        <v>26</v>
      </c>
      <c r="E102">
        <v>41</v>
      </c>
      <c r="F102">
        <v>100</v>
      </c>
      <c r="G102">
        <v>67</v>
      </c>
      <c r="H102" s="5">
        <f t="shared" si="13"/>
        <v>69.333333333333329</v>
      </c>
      <c r="I102">
        <v>76</v>
      </c>
      <c r="J102" s="1">
        <v>45320</v>
      </c>
      <c r="K102">
        <f t="shared" si="14"/>
        <v>29</v>
      </c>
      <c r="L102">
        <f t="shared" si="15"/>
        <v>1</v>
      </c>
      <c r="M102">
        <f t="shared" si="16"/>
        <v>2024</v>
      </c>
      <c r="N102" t="str">
        <f t="shared" si="17"/>
        <v>D</v>
      </c>
      <c r="O102" t="str">
        <f t="shared" si="18"/>
        <v>A</v>
      </c>
      <c r="P102" t="str">
        <f t="shared" si="19"/>
        <v>B</v>
      </c>
    </row>
    <row r="103" spans="1:16" x14ac:dyDescent="0.35">
      <c r="A103" t="s">
        <v>123</v>
      </c>
      <c r="B103" t="s">
        <v>29</v>
      </c>
      <c r="C103">
        <v>20</v>
      </c>
      <c r="D103" s="6" t="s">
        <v>12</v>
      </c>
      <c r="E103">
        <v>100</v>
      </c>
      <c r="F103">
        <v>44</v>
      </c>
      <c r="G103">
        <v>66</v>
      </c>
      <c r="H103" s="5">
        <f t="shared" si="13"/>
        <v>70</v>
      </c>
      <c r="I103">
        <v>55</v>
      </c>
      <c r="J103" s="1">
        <v>45440</v>
      </c>
      <c r="K103">
        <f t="shared" si="14"/>
        <v>28</v>
      </c>
      <c r="L103">
        <f t="shared" si="15"/>
        <v>5</v>
      </c>
      <c r="M103">
        <f t="shared" si="16"/>
        <v>2024</v>
      </c>
      <c r="N103" t="str">
        <f t="shared" si="17"/>
        <v>A</v>
      </c>
      <c r="O103" t="str">
        <f t="shared" si="18"/>
        <v>D</v>
      </c>
      <c r="P103" t="str">
        <f t="shared" si="19"/>
        <v>B</v>
      </c>
    </row>
    <row r="104" spans="1:16" x14ac:dyDescent="0.35">
      <c r="A104" t="s">
        <v>124</v>
      </c>
      <c r="B104" t="s">
        <v>29</v>
      </c>
      <c r="C104">
        <v>20</v>
      </c>
      <c r="D104" s="6" t="s">
        <v>12</v>
      </c>
      <c r="E104">
        <v>90</v>
      </c>
      <c r="F104">
        <v>90</v>
      </c>
      <c r="G104">
        <v>40</v>
      </c>
      <c r="H104" s="5">
        <f t="shared" si="13"/>
        <v>73.333333333333329</v>
      </c>
      <c r="I104">
        <v>73</v>
      </c>
      <c r="J104" s="1">
        <v>45558</v>
      </c>
      <c r="K104">
        <f t="shared" si="14"/>
        <v>23</v>
      </c>
      <c r="L104">
        <f t="shared" si="15"/>
        <v>9</v>
      </c>
      <c r="M104">
        <f t="shared" si="16"/>
        <v>2024</v>
      </c>
      <c r="N104" t="str">
        <f t="shared" si="17"/>
        <v>A</v>
      </c>
      <c r="O104" t="str">
        <f t="shared" si="18"/>
        <v>A</v>
      </c>
      <c r="P104" t="str">
        <f t="shared" si="19"/>
        <v>D</v>
      </c>
    </row>
    <row r="105" spans="1:16" x14ac:dyDescent="0.35">
      <c r="A105" t="s">
        <v>125</v>
      </c>
      <c r="B105" t="s">
        <v>15</v>
      </c>
      <c r="C105">
        <v>18</v>
      </c>
      <c r="D105" s="6" t="s">
        <v>12</v>
      </c>
      <c r="E105">
        <v>89</v>
      </c>
      <c r="F105">
        <v>64</v>
      </c>
      <c r="G105">
        <v>32</v>
      </c>
      <c r="H105" s="5">
        <f t="shared" si="13"/>
        <v>61.666666666666664</v>
      </c>
      <c r="I105">
        <v>82</v>
      </c>
      <c r="J105" s="1">
        <v>45587</v>
      </c>
      <c r="K105">
        <f t="shared" si="14"/>
        <v>22</v>
      </c>
      <c r="L105">
        <f t="shared" si="15"/>
        <v>10</v>
      </c>
      <c r="M105">
        <f t="shared" si="16"/>
        <v>2024</v>
      </c>
      <c r="N105" t="str">
        <f t="shared" si="17"/>
        <v>A</v>
      </c>
      <c r="O105" t="str">
        <f t="shared" si="18"/>
        <v>B</v>
      </c>
      <c r="P105" t="str">
        <f t="shared" si="19"/>
        <v>F</v>
      </c>
    </row>
    <row r="106" spans="1:16" x14ac:dyDescent="0.35">
      <c r="A106" t="s">
        <v>126</v>
      </c>
      <c r="B106" t="s">
        <v>29</v>
      </c>
      <c r="C106">
        <v>20</v>
      </c>
      <c r="D106" s="6" t="s">
        <v>12</v>
      </c>
      <c r="E106">
        <v>74</v>
      </c>
      <c r="F106">
        <v>39</v>
      </c>
      <c r="G106">
        <v>62</v>
      </c>
      <c r="H106" s="5">
        <f t="shared" si="13"/>
        <v>58.333333333333336</v>
      </c>
      <c r="I106">
        <v>98</v>
      </c>
      <c r="J106" s="1">
        <v>45302</v>
      </c>
      <c r="K106">
        <f t="shared" si="14"/>
        <v>11</v>
      </c>
      <c r="L106">
        <f t="shared" si="15"/>
        <v>1</v>
      </c>
      <c r="M106">
        <f t="shared" si="16"/>
        <v>2024</v>
      </c>
      <c r="N106" t="str">
        <f t="shared" si="17"/>
        <v>A</v>
      </c>
      <c r="O106" t="str">
        <f t="shared" si="18"/>
        <v>F</v>
      </c>
      <c r="P106" t="str">
        <f t="shared" si="19"/>
        <v>B</v>
      </c>
    </row>
    <row r="107" spans="1:16" x14ac:dyDescent="0.35">
      <c r="A107" t="s">
        <v>127</v>
      </c>
      <c r="B107" t="s">
        <v>29</v>
      </c>
      <c r="C107">
        <v>20</v>
      </c>
      <c r="D107" s="6" t="s">
        <v>12</v>
      </c>
      <c r="E107">
        <v>62</v>
      </c>
      <c r="F107">
        <v>67</v>
      </c>
      <c r="G107">
        <v>35</v>
      </c>
      <c r="H107" s="5">
        <f t="shared" si="13"/>
        <v>54.666666666666664</v>
      </c>
      <c r="I107">
        <v>78</v>
      </c>
      <c r="J107" s="1">
        <v>45455</v>
      </c>
      <c r="K107">
        <f t="shared" si="14"/>
        <v>12</v>
      </c>
      <c r="L107">
        <f t="shared" si="15"/>
        <v>6</v>
      </c>
      <c r="M107">
        <f t="shared" si="16"/>
        <v>2024</v>
      </c>
      <c r="N107" t="str">
        <f t="shared" si="17"/>
        <v>B</v>
      </c>
      <c r="O107" t="str">
        <f t="shared" si="18"/>
        <v>B</v>
      </c>
      <c r="P107" t="str">
        <f t="shared" si="19"/>
        <v>F</v>
      </c>
    </row>
    <row r="108" spans="1:16" x14ac:dyDescent="0.35">
      <c r="A108" t="s">
        <v>128</v>
      </c>
      <c r="B108" t="s">
        <v>41</v>
      </c>
      <c r="C108">
        <v>22</v>
      </c>
      <c r="D108" s="6" t="s">
        <v>12</v>
      </c>
      <c r="E108">
        <v>56</v>
      </c>
      <c r="F108">
        <v>99</v>
      </c>
      <c r="G108">
        <v>79</v>
      </c>
      <c r="H108" s="5">
        <f t="shared" si="13"/>
        <v>78</v>
      </c>
      <c r="I108">
        <v>92</v>
      </c>
      <c r="J108" s="1">
        <v>45404</v>
      </c>
      <c r="K108">
        <f t="shared" si="14"/>
        <v>22</v>
      </c>
      <c r="L108">
        <f t="shared" si="15"/>
        <v>4</v>
      </c>
      <c r="M108">
        <f t="shared" si="16"/>
        <v>2024</v>
      </c>
      <c r="N108" t="str">
        <f t="shared" si="17"/>
        <v>C</v>
      </c>
      <c r="O108" t="str">
        <f t="shared" si="18"/>
        <v>A</v>
      </c>
      <c r="P108" t="str">
        <f t="shared" si="19"/>
        <v>A</v>
      </c>
    </row>
    <row r="109" spans="1:16" x14ac:dyDescent="0.35">
      <c r="A109" t="s">
        <v>129</v>
      </c>
      <c r="B109" t="s">
        <v>15</v>
      </c>
      <c r="C109">
        <v>21</v>
      </c>
      <c r="D109" s="6" t="s">
        <v>12</v>
      </c>
      <c r="E109">
        <v>65</v>
      </c>
      <c r="F109">
        <v>52</v>
      </c>
      <c r="G109">
        <v>39</v>
      </c>
      <c r="H109" s="5">
        <f t="shared" si="13"/>
        <v>52</v>
      </c>
      <c r="I109">
        <v>71</v>
      </c>
      <c r="J109" s="1">
        <v>45478</v>
      </c>
      <c r="K109">
        <f t="shared" si="14"/>
        <v>5</v>
      </c>
      <c r="L109">
        <f t="shared" si="15"/>
        <v>7</v>
      </c>
      <c r="M109">
        <f t="shared" si="16"/>
        <v>2024</v>
      </c>
      <c r="N109" t="str">
        <f t="shared" si="17"/>
        <v>B</v>
      </c>
      <c r="O109" t="str">
        <f t="shared" si="18"/>
        <v>C</v>
      </c>
      <c r="P109" t="str">
        <f t="shared" si="19"/>
        <v>F</v>
      </c>
    </row>
    <row r="110" spans="1:16" x14ac:dyDescent="0.35">
      <c r="A110" t="s">
        <v>130</v>
      </c>
      <c r="B110" t="s">
        <v>41</v>
      </c>
      <c r="C110">
        <v>19</v>
      </c>
      <c r="D110" s="6" t="s">
        <v>12</v>
      </c>
      <c r="E110">
        <v>47</v>
      </c>
      <c r="F110">
        <v>83</v>
      </c>
      <c r="G110">
        <v>34</v>
      </c>
      <c r="H110" s="5">
        <f t="shared" si="13"/>
        <v>54.666666666666664</v>
      </c>
      <c r="I110">
        <v>75</v>
      </c>
      <c r="J110" s="1">
        <v>45586</v>
      </c>
      <c r="K110">
        <f t="shared" si="14"/>
        <v>21</v>
      </c>
      <c r="L110">
        <f t="shared" si="15"/>
        <v>10</v>
      </c>
      <c r="M110">
        <f t="shared" si="16"/>
        <v>2024</v>
      </c>
      <c r="N110" t="str">
        <f t="shared" si="17"/>
        <v>D</v>
      </c>
      <c r="O110" t="str">
        <f t="shared" si="18"/>
        <v>A</v>
      </c>
      <c r="P110" t="str">
        <f t="shared" si="19"/>
        <v>F</v>
      </c>
    </row>
    <row r="111" spans="1:16" x14ac:dyDescent="0.35">
      <c r="A111" t="s">
        <v>131</v>
      </c>
      <c r="B111" t="s">
        <v>10</v>
      </c>
      <c r="C111">
        <v>20</v>
      </c>
      <c r="D111" s="6" t="s">
        <v>26</v>
      </c>
      <c r="E111">
        <v>68</v>
      </c>
      <c r="F111">
        <v>45</v>
      </c>
      <c r="G111">
        <v>52</v>
      </c>
      <c r="H111" s="5">
        <f t="shared" si="13"/>
        <v>55</v>
      </c>
      <c r="I111">
        <v>77</v>
      </c>
      <c r="J111" s="1">
        <v>45523</v>
      </c>
      <c r="K111">
        <f t="shared" si="14"/>
        <v>19</v>
      </c>
      <c r="L111">
        <f t="shared" si="15"/>
        <v>8</v>
      </c>
      <c r="M111">
        <f t="shared" si="16"/>
        <v>2024</v>
      </c>
      <c r="N111" t="str">
        <f t="shared" si="17"/>
        <v>B</v>
      </c>
      <c r="O111" t="str">
        <f t="shared" si="18"/>
        <v>D</v>
      </c>
      <c r="P111" t="str">
        <f t="shared" si="19"/>
        <v>C</v>
      </c>
    </row>
    <row r="112" spans="1:16" x14ac:dyDescent="0.35">
      <c r="A112" t="s">
        <v>132</v>
      </c>
      <c r="B112" t="s">
        <v>23</v>
      </c>
      <c r="C112">
        <v>20</v>
      </c>
      <c r="D112" s="6" t="s">
        <v>26</v>
      </c>
      <c r="E112">
        <v>65</v>
      </c>
      <c r="F112">
        <v>60</v>
      </c>
      <c r="G112">
        <v>39</v>
      </c>
      <c r="H112" s="5">
        <f t="shared" si="13"/>
        <v>54.666666666666664</v>
      </c>
      <c r="I112">
        <v>99</v>
      </c>
      <c r="J112" s="1">
        <v>45518</v>
      </c>
      <c r="K112">
        <f t="shared" si="14"/>
        <v>14</v>
      </c>
      <c r="L112">
        <f t="shared" si="15"/>
        <v>8</v>
      </c>
      <c r="M112">
        <f t="shared" si="16"/>
        <v>2024</v>
      </c>
      <c r="N112" t="str">
        <f t="shared" si="17"/>
        <v>B</v>
      </c>
      <c r="O112" t="str">
        <f t="shared" si="18"/>
        <v>B</v>
      </c>
      <c r="P112" t="str">
        <f t="shared" si="19"/>
        <v>F</v>
      </c>
    </row>
    <row r="113" spans="1:16" x14ac:dyDescent="0.35">
      <c r="A113" t="s">
        <v>133</v>
      </c>
      <c r="B113" t="s">
        <v>10</v>
      </c>
      <c r="C113">
        <v>20</v>
      </c>
      <c r="D113" s="6" t="s">
        <v>26</v>
      </c>
      <c r="E113">
        <v>49</v>
      </c>
      <c r="F113">
        <v>97</v>
      </c>
      <c r="G113">
        <v>73</v>
      </c>
      <c r="H113" s="5">
        <f t="shared" si="13"/>
        <v>73</v>
      </c>
      <c r="I113">
        <v>70</v>
      </c>
      <c r="J113" s="1">
        <v>45601</v>
      </c>
      <c r="K113">
        <f t="shared" si="14"/>
        <v>5</v>
      </c>
      <c r="L113">
        <f t="shared" si="15"/>
        <v>11</v>
      </c>
      <c r="M113">
        <f t="shared" si="16"/>
        <v>2024</v>
      </c>
      <c r="N113" t="str">
        <f t="shared" si="17"/>
        <v>D</v>
      </c>
      <c r="O113" t="str">
        <f t="shared" si="18"/>
        <v>A</v>
      </c>
      <c r="P113" t="str">
        <f t="shared" si="19"/>
        <v>A</v>
      </c>
    </row>
    <row r="114" spans="1:16" x14ac:dyDescent="0.35">
      <c r="A114" t="s">
        <v>134</v>
      </c>
      <c r="B114" t="s">
        <v>23</v>
      </c>
      <c r="C114">
        <v>20</v>
      </c>
      <c r="D114" s="6" t="s">
        <v>26</v>
      </c>
      <c r="E114">
        <v>65</v>
      </c>
      <c r="F114">
        <v>93</v>
      </c>
      <c r="G114">
        <v>31</v>
      </c>
      <c r="H114" s="5">
        <f t="shared" si="13"/>
        <v>63</v>
      </c>
      <c r="I114">
        <v>98</v>
      </c>
      <c r="J114" s="1">
        <v>45389</v>
      </c>
      <c r="K114">
        <f t="shared" si="14"/>
        <v>7</v>
      </c>
      <c r="L114">
        <f t="shared" si="15"/>
        <v>4</v>
      </c>
      <c r="M114">
        <f t="shared" si="16"/>
        <v>2024</v>
      </c>
      <c r="N114" t="str">
        <f t="shared" si="17"/>
        <v>B</v>
      </c>
      <c r="O114" t="str">
        <f t="shared" si="18"/>
        <v>A</v>
      </c>
      <c r="P114" t="str">
        <f t="shared" si="19"/>
        <v>F</v>
      </c>
    </row>
    <row r="115" spans="1:16" x14ac:dyDescent="0.35">
      <c r="A115" t="s">
        <v>135</v>
      </c>
      <c r="B115" t="s">
        <v>41</v>
      </c>
      <c r="C115">
        <v>18</v>
      </c>
      <c r="D115" s="6" t="s">
        <v>12</v>
      </c>
      <c r="E115">
        <v>71</v>
      </c>
      <c r="F115">
        <v>61</v>
      </c>
      <c r="G115">
        <v>42</v>
      </c>
      <c r="H115" s="5">
        <f t="shared" si="13"/>
        <v>58</v>
      </c>
      <c r="I115">
        <v>56</v>
      </c>
      <c r="J115" s="1">
        <v>45346</v>
      </c>
      <c r="K115">
        <f t="shared" si="14"/>
        <v>24</v>
      </c>
      <c r="L115">
        <f t="shared" si="15"/>
        <v>2</v>
      </c>
      <c r="M115">
        <f t="shared" si="16"/>
        <v>2024</v>
      </c>
      <c r="N115" t="str">
        <f t="shared" si="17"/>
        <v>A</v>
      </c>
      <c r="O115" t="str">
        <f t="shared" si="18"/>
        <v>B</v>
      </c>
      <c r="P115" t="str">
        <f t="shared" si="19"/>
        <v>D</v>
      </c>
    </row>
    <row r="116" spans="1:16" x14ac:dyDescent="0.35">
      <c r="A116" t="s">
        <v>136</v>
      </c>
      <c r="B116" t="s">
        <v>10</v>
      </c>
      <c r="C116">
        <v>18</v>
      </c>
      <c r="D116" s="6" t="s">
        <v>26</v>
      </c>
      <c r="E116">
        <v>73</v>
      </c>
      <c r="F116">
        <v>83</v>
      </c>
      <c r="G116">
        <v>69</v>
      </c>
      <c r="H116" s="5">
        <f t="shared" si="13"/>
        <v>75</v>
      </c>
      <c r="I116">
        <v>66</v>
      </c>
      <c r="J116" s="1">
        <v>45402</v>
      </c>
      <c r="K116">
        <f t="shared" si="14"/>
        <v>20</v>
      </c>
      <c r="L116">
        <f t="shared" si="15"/>
        <v>4</v>
      </c>
      <c r="M116">
        <f t="shared" si="16"/>
        <v>2024</v>
      </c>
      <c r="N116" t="str">
        <f t="shared" si="17"/>
        <v>A</v>
      </c>
      <c r="O116" t="str">
        <f t="shared" si="18"/>
        <v>A</v>
      </c>
      <c r="P116" t="str">
        <f t="shared" si="19"/>
        <v>B</v>
      </c>
    </row>
    <row r="117" spans="1:16" x14ac:dyDescent="0.35">
      <c r="A117" t="s">
        <v>137</v>
      </c>
      <c r="B117" t="s">
        <v>15</v>
      </c>
      <c r="C117">
        <v>21</v>
      </c>
      <c r="D117" s="6" t="s">
        <v>12</v>
      </c>
      <c r="E117">
        <v>90</v>
      </c>
      <c r="F117">
        <v>67</v>
      </c>
      <c r="G117">
        <v>31</v>
      </c>
      <c r="H117" s="5">
        <f t="shared" si="13"/>
        <v>62.666666666666664</v>
      </c>
      <c r="I117">
        <v>69</v>
      </c>
      <c r="J117" s="1">
        <v>45443</v>
      </c>
      <c r="K117">
        <f t="shared" si="14"/>
        <v>31</v>
      </c>
      <c r="L117">
        <f t="shared" si="15"/>
        <v>5</v>
      </c>
      <c r="M117">
        <f t="shared" si="16"/>
        <v>2024</v>
      </c>
      <c r="N117" t="str">
        <f t="shared" si="17"/>
        <v>A</v>
      </c>
      <c r="O117" t="str">
        <f t="shared" si="18"/>
        <v>B</v>
      </c>
      <c r="P117" t="str">
        <f t="shared" si="19"/>
        <v>F</v>
      </c>
    </row>
    <row r="118" spans="1:16" x14ac:dyDescent="0.35">
      <c r="A118" t="s">
        <v>138</v>
      </c>
      <c r="B118" t="s">
        <v>53</v>
      </c>
      <c r="C118">
        <v>20</v>
      </c>
      <c r="D118" s="6" t="s">
        <v>26</v>
      </c>
      <c r="E118">
        <v>80</v>
      </c>
      <c r="F118">
        <v>35</v>
      </c>
      <c r="G118">
        <v>94</v>
      </c>
      <c r="H118" s="5">
        <f t="shared" si="13"/>
        <v>69.666666666666671</v>
      </c>
      <c r="I118">
        <v>90</v>
      </c>
      <c r="J118" s="1">
        <v>45537</v>
      </c>
      <c r="K118">
        <f t="shared" si="14"/>
        <v>2</v>
      </c>
      <c r="L118">
        <f t="shared" si="15"/>
        <v>9</v>
      </c>
      <c r="M118">
        <f t="shared" si="16"/>
        <v>2024</v>
      </c>
      <c r="N118" t="str">
        <f t="shared" si="17"/>
        <v>A</v>
      </c>
      <c r="O118" t="str">
        <f t="shared" si="18"/>
        <v>F</v>
      </c>
      <c r="P118" t="str">
        <f t="shared" si="19"/>
        <v>A</v>
      </c>
    </row>
    <row r="119" spans="1:16" x14ac:dyDescent="0.35">
      <c r="A119" t="s">
        <v>139</v>
      </c>
      <c r="B119" t="s">
        <v>41</v>
      </c>
      <c r="C119">
        <v>20</v>
      </c>
      <c r="D119" s="6" t="s">
        <v>12</v>
      </c>
      <c r="E119">
        <v>46</v>
      </c>
      <c r="F119">
        <v>55</v>
      </c>
      <c r="G119">
        <v>92</v>
      </c>
      <c r="H119" s="5">
        <f t="shared" si="13"/>
        <v>64.333333333333329</v>
      </c>
      <c r="I119">
        <v>98</v>
      </c>
      <c r="J119" s="1">
        <v>45360</v>
      </c>
      <c r="K119">
        <f t="shared" si="14"/>
        <v>9</v>
      </c>
      <c r="L119">
        <f t="shared" si="15"/>
        <v>3</v>
      </c>
      <c r="M119">
        <f t="shared" si="16"/>
        <v>2024</v>
      </c>
      <c r="N119" t="str">
        <f t="shared" si="17"/>
        <v>D</v>
      </c>
      <c r="O119" t="str">
        <f t="shared" si="18"/>
        <v>C</v>
      </c>
      <c r="P119" t="str">
        <f t="shared" si="19"/>
        <v>A</v>
      </c>
    </row>
    <row r="120" spans="1:16" x14ac:dyDescent="0.35">
      <c r="A120" t="s">
        <v>140</v>
      </c>
      <c r="B120" t="s">
        <v>23</v>
      </c>
      <c r="C120">
        <v>22</v>
      </c>
      <c r="D120" s="6" t="s">
        <v>26</v>
      </c>
      <c r="E120">
        <v>43</v>
      </c>
      <c r="F120">
        <v>89</v>
      </c>
      <c r="G120">
        <v>66</v>
      </c>
      <c r="H120" s="5">
        <f t="shared" si="13"/>
        <v>66</v>
      </c>
      <c r="I120">
        <v>69</v>
      </c>
      <c r="J120" s="1">
        <v>45603</v>
      </c>
      <c r="K120">
        <f t="shared" si="14"/>
        <v>7</v>
      </c>
      <c r="L120">
        <f t="shared" si="15"/>
        <v>11</v>
      </c>
      <c r="M120">
        <f t="shared" si="16"/>
        <v>2024</v>
      </c>
      <c r="N120" t="str">
        <f t="shared" si="17"/>
        <v>D</v>
      </c>
      <c r="O120" t="str">
        <f t="shared" si="18"/>
        <v>A</v>
      </c>
      <c r="P120" t="str">
        <f t="shared" si="19"/>
        <v>B</v>
      </c>
    </row>
    <row r="121" spans="1:16" x14ac:dyDescent="0.35">
      <c r="A121" t="s">
        <v>141</v>
      </c>
      <c r="B121" t="s">
        <v>18</v>
      </c>
      <c r="C121">
        <v>20</v>
      </c>
      <c r="D121" s="6" t="s">
        <v>26</v>
      </c>
      <c r="E121">
        <v>97</v>
      </c>
      <c r="F121">
        <v>40</v>
      </c>
      <c r="G121">
        <v>46</v>
      </c>
      <c r="H121" s="5">
        <f t="shared" si="13"/>
        <v>61</v>
      </c>
      <c r="I121">
        <v>71</v>
      </c>
      <c r="J121" s="1">
        <v>45580</v>
      </c>
      <c r="K121">
        <f t="shared" si="14"/>
        <v>15</v>
      </c>
      <c r="L121">
        <f t="shared" si="15"/>
        <v>10</v>
      </c>
      <c r="M121">
        <f t="shared" si="16"/>
        <v>2024</v>
      </c>
      <c r="N121" t="str">
        <f t="shared" si="17"/>
        <v>A</v>
      </c>
      <c r="O121" t="str">
        <f t="shared" si="18"/>
        <v>D</v>
      </c>
      <c r="P121" t="str">
        <f t="shared" si="19"/>
        <v>D</v>
      </c>
    </row>
    <row r="122" spans="1:16" x14ac:dyDescent="0.35">
      <c r="A122" t="s">
        <v>142</v>
      </c>
      <c r="B122" t="s">
        <v>23</v>
      </c>
      <c r="C122">
        <v>21</v>
      </c>
      <c r="D122" s="6" t="s">
        <v>26</v>
      </c>
      <c r="E122">
        <v>92</v>
      </c>
      <c r="F122">
        <v>39</v>
      </c>
      <c r="G122">
        <v>38</v>
      </c>
      <c r="H122" s="5">
        <f t="shared" si="13"/>
        <v>56.333333333333336</v>
      </c>
      <c r="I122">
        <v>77</v>
      </c>
      <c r="J122" s="1">
        <v>45541</v>
      </c>
      <c r="K122">
        <f t="shared" si="14"/>
        <v>6</v>
      </c>
      <c r="L122">
        <f t="shared" si="15"/>
        <v>9</v>
      </c>
      <c r="M122">
        <f t="shared" si="16"/>
        <v>2024</v>
      </c>
      <c r="N122" t="str">
        <f t="shared" si="17"/>
        <v>A</v>
      </c>
      <c r="O122" t="str">
        <f t="shared" si="18"/>
        <v>F</v>
      </c>
      <c r="P122" t="str">
        <f t="shared" si="19"/>
        <v>F</v>
      </c>
    </row>
    <row r="123" spans="1:16" x14ac:dyDescent="0.35">
      <c r="A123" t="s">
        <v>143</v>
      </c>
      <c r="B123" t="s">
        <v>18</v>
      </c>
      <c r="C123">
        <v>21</v>
      </c>
      <c r="D123" s="6" t="s">
        <v>26</v>
      </c>
      <c r="E123">
        <v>89</v>
      </c>
      <c r="F123">
        <v>37</v>
      </c>
      <c r="G123">
        <v>44</v>
      </c>
      <c r="H123" s="5">
        <f t="shared" si="13"/>
        <v>56.666666666666664</v>
      </c>
      <c r="I123">
        <v>89</v>
      </c>
      <c r="J123" s="1">
        <v>45327</v>
      </c>
      <c r="K123">
        <f t="shared" si="14"/>
        <v>5</v>
      </c>
      <c r="L123">
        <f t="shared" si="15"/>
        <v>2</v>
      </c>
      <c r="M123">
        <f t="shared" si="16"/>
        <v>2024</v>
      </c>
      <c r="N123" t="str">
        <f t="shared" si="17"/>
        <v>A</v>
      </c>
      <c r="O123" t="str">
        <f t="shared" si="18"/>
        <v>F</v>
      </c>
      <c r="P123" t="str">
        <f t="shared" si="19"/>
        <v>D</v>
      </c>
    </row>
    <row r="124" spans="1:16" x14ac:dyDescent="0.35">
      <c r="A124" t="s">
        <v>144</v>
      </c>
      <c r="B124" t="s">
        <v>29</v>
      </c>
      <c r="C124">
        <v>20</v>
      </c>
      <c r="D124" s="6" t="s">
        <v>12</v>
      </c>
      <c r="E124">
        <v>84</v>
      </c>
      <c r="F124">
        <v>87</v>
      </c>
      <c r="G124">
        <v>53</v>
      </c>
      <c r="H124" s="5">
        <f t="shared" si="13"/>
        <v>74.666666666666671</v>
      </c>
      <c r="I124">
        <v>98</v>
      </c>
      <c r="J124" s="1">
        <v>45530</v>
      </c>
      <c r="K124">
        <f t="shared" si="14"/>
        <v>26</v>
      </c>
      <c r="L124">
        <f t="shared" si="15"/>
        <v>8</v>
      </c>
      <c r="M124">
        <f t="shared" si="16"/>
        <v>2024</v>
      </c>
      <c r="N124" t="str">
        <f t="shared" si="17"/>
        <v>A</v>
      </c>
      <c r="O124" t="str">
        <f t="shared" si="18"/>
        <v>A</v>
      </c>
      <c r="P124" t="str">
        <f t="shared" si="19"/>
        <v>C</v>
      </c>
    </row>
    <row r="125" spans="1:16" x14ac:dyDescent="0.35">
      <c r="A125" t="s">
        <v>145</v>
      </c>
      <c r="B125" t="s">
        <v>10</v>
      </c>
      <c r="C125">
        <v>21</v>
      </c>
      <c r="D125" s="6" t="s">
        <v>26</v>
      </c>
      <c r="E125">
        <v>50</v>
      </c>
      <c r="F125">
        <v>57</v>
      </c>
      <c r="G125">
        <v>67</v>
      </c>
      <c r="H125" s="5">
        <f t="shared" si="13"/>
        <v>58</v>
      </c>
      <c r="I125">
        <v>56</v>
      </c>
      <c r="J125" s="1">
        <v>45439</v>
      </c>
      <c r="K125">
        <f t="shared" si="14"/>
        <v>27</v>
      </c>
      <c r="L125">
        <f t="shared" si="15"/>
        <v>5</v>
      </c>
      <c r="M125">
        <f t="shared" si="16"/>
        <v>2024</v>
      </c>
      <c r="N125" t="str">
        <f t="shared" si="17"/>
        <v>C</v>
      </c>
      <c r="O125" t="str">
        <f t="shared" si="18"/>
        <v>C</v>
      </c>
      <c r="P125" t="str">
        <f t="shared" si="19"/>
        <v>B</v>
      </c>
    </row>
    <row r="126" spans="1:16" x14ac:dyDescent="0.35">
      <c r="A126" t="s">
        <v>146</v>
      </c>
      <c r="B126" t="s">
        <v>18</v>
      </c>
      <c r="C126">
        <v>20</v>
      </c>
      <c r="D126" s="6" t="s">
        <v>26</v>
      </c>
      <c r="E126">
        <v>68</v>
      </c>
      <c r="F126">
        <v>87</v>
      </c>
      <c r="G126">
        <v>64</v>
      </c>
      <c r="H126" s="5">
        <f t="shared" si="13"/>
        <v>73</v>
      </c>
      <c r="I126">
        <v>50</v>
      </c>
      <c r="J126" s="1">
        <v>45518</v>
      </c>
      <c r="K126">
        <f t="shared" si="14"/>
        <v>14</v>
      </c>
      <c r="L126">
        <f t="shared" si="15"/>
        <v>8</v>
      </c>
      <c r="M126">
        <f t="shared" si="16"/>
        <v>2024</v>
      </c>
      <c r="N126" t="str">
        <f t="shared" si="17"/>
        <v>B</v>
      </c>
      <c r="O126" t="str">
        <f t="shared" si="18"/>
        <v>A</v>
      </c>
      <c r="P126" t="str">
        <f t="shared" si="19"/>
        <v>B</v>
      </c>
    </row>
    <row r="127" spans="1:16" x14ac:dyDescent="0.35">
      <c r="A127" t="s">
        <v>147</v>
      </c>
      <c r="B127" t="s">
        <v>23</v>
      </c>
      <c r="C127">
        <v>19</v>
      </c>
      <c r="D127" s="6" t="s">
        <v>26</v>
      </c>
      <c r="E127">
        <v>95</v>
      </c>
      <c r="F127">
        <v>71</v>
      </c>
      <c r="G127">
        <v>78</v>
      </c>
      <c r="H127" s="5">
        <f t="shared" si="13"/>
        <v>81.333333333333329</v>
      </c>
      <c r="I127">
        <v>81</v>
      </c>
      <c r="J127" s="1">
        <v>45535</v>
      </c>
      <c r="K127">
        <f t="shared" si="14"/>
        <v>31</v>
      </c>
      <c r="L127">
        <f t="shared" si="15"/>
        <v>8</v>
      </c>
      <c r="M127">
        <f t="shared" si="16"/>
        <v>2024</v>
      </c>
      <c r="N127" t="str">
        <f t="shared" si="17"/>
        <v>A</v>
      </c>
      <c r="O127" t="str">
        <f t="shared" si="18"/>
        <v>A</v>
      </c>
      <c r="P127" t="str">
        <f t="shared" si="19"/>
        <v>A</v>
      </c>
    </row>
    <row r="128" spans="1:16" x14ac:dyDescent="0.35">
      <c r="A128" t="s">
        <v>148</v>
      </c>
      <c r="B128" t="s">
        <v>29</v>
      </c>
      <c r="C128">
        <v>20</v>
      </c>
      <c r="D128" s="6" t="s">
        <v>12</v>
      </c>
      <c r="E128">
        <v>75</v>
      </c>
      <c r="F128">
        <v>51</v>
      </c>
      <c r="G128">
        <v>98</v>
      </c>
      <c r="H128" s="5">
        <f t="shared" si="13"/>
        <v>74.666666666666671</v>
      </c>
      <c r="I128">
        <v>62</v>
      </c>
      <c r="J128" s="1">
        <v>45628</v>
      </c>
      <c r="K128">
        <f t="shared" si="14"/>
        <v>2</v>
      </c>
      <c r="L128">
        <f t="shared" si="15"/>
        <v>12</v>
      </c>
      <c r="M128">
        <f t="shared" si="16"/>
        <v>2024</v>
      </c>
      <c r="N128" t="str">
        <f t="shared" si="17"/>
        <v>A</v>
      </c>
      <c r="O128" t="str">
        <f t="shared" si="18"/>
        <v>C</v>
      </c>
      <c r="P128" t="str">
        <f t="shared" si="19"/>
        <v>A</v>
      </c>
    </row>
    <row r="129" spans="1:16" x14ac:dyDescent="0.35">
      <c r="A129" t="s">
        <v>149</v>
      </c>
      <c r="B129" t="s">
        <v>53</v>
      </c>
      <c r="C129">
        <v>20</v>
      </c>
      <c r="D129" s="6" t="s">
        <v>26</v>
      </c>
      <c r="E129">
        <v>64</v>
      </c>
      <c r="F129">
        <v>35</v>
      </c>
      <c r="G129">
        <v>91</v>
      </c>
      <c r="H129" s="5">
        <f t="shared" si="13"/>
        <v>63.333333333333336</v>
      </c>
      <c r="I129">
        <v>79</v>
      </c>
      <c r="J129" s="1">
        <v>45656</v>
      </c>
      <c r="K129">
        <f t="shared" si="14"/>
        <v>30</v>
      </c>
      <c r="L129">
        <f t="shared" si="15"/>
        <v>12</v>
      </c>
      <c r="M129">
        <f t="shared" si="16"/>
        <v>2024</v>
      </c>
      <c r="N129" t="str">
        <f t="shared" si="17"/>
        <v>B</v>
      </c>
      <c r="O129" t="str">
        <f t="shared" si="18"/>
        <v>F</v>
      </c>
      <c r="P129" t="str">
        <f t="shared" si="19"/>
        <v>A</v>
      </c>
    </row>
    <row r="130" spans="1:16" x14ac:dyDescent="0.35">
      <c r="A130" t="s">
        <v>150</v>
      </c>
      <c r="B130" t="s">
        <v>15</v>
      </c>
      <c r="C130">
        <v>20</v>
      </c>
      <c r="D130" s="6" t="s">
        <v>12</v>
      </c>
      <c r="E130">
        <v>60</v>
      </c>
      <c r="F130">
        <v>85</v>
      </c>
      <c r="G130">
        <v>89</v>
      </c>
      <c r="H130" s="5">
        <f t="shared" si="13"/>
        <v>78</v>
      </c>
      <c r="I130">
        <v>72</v>
      </c>
      <c r="J130" s="1">
        <v>45492</v>
      </c>
      <c r="K130">
        <f t="shared" si="14"/>
        <v>19</v>
      </c>
      <c r="L130">
        <f t="shared" si="15"/>
        <v>7</v>
      </c>
      <c r="M130">
        <f t="shared" si="16"/>
        <v>2024</v>
      </c>
      <c r="N130" t="str">
        <f t="shared" ref="N130:N161" si="20">IF(AND(E130&gt;=70,E130&lt;=100),"A",IF(AND(E130&gt;=60,E130&lt;=69),"B",IF(AND(E130&gt;=50,E130&lt;=59),"C",IF(AND(E130&gt;=40,E130&lt;=49),"D","F"))))</f>
        <v>B</v>
      </c>
      <c r="O130" t="str">
        <f t="shared" ref="O130:O161" si="21">IF(AND(F130&gt;=70,F130&lt;=100),"A",IF(AND(F130&gt;=60,F130&lt;=69),"B",IF(AND(F130&gt;=50,F130&lt;=59),"C",IF(AND(F130&gt;=40,F130&lt;=49),"D","F"))))</f>
        <v>A</v>
      </c>
      <c r="P130" t="str">
        <f t="shared" ref="P130:P161" si="22">IF(AND(G130&gt;=70,G130&lt;=100),"A",IF(AND(G130&gt;=60,G130&lt;=69),"B",IF(AND(G130&gt;=50,G130&lt;=59),"C",IF(AND(G130&gt;=40,G130&lt;=49),"D","F"))))</f>
        <v>A</v>
      </c>
    </row>
    <row r="131" spans="1:16" x14ac:dyDescent="0.35">
      <c r="A131" t="s">
        <v>151</v>
      </c>
      <c r="B131" t="s">
        <v>15</v>
      </c>
      <c r="C131">
        <v>21</v>
      </c>
      <c r="D131" s="6" t="s">
        <v>12</v>
      </c>
      <c r="E131">
        <v>100</v>
      </c>
      <c r="F131">
        <v>79</v>
      </c>
      <c r="G131">
        <v>79</v>
      </c>
      <c r="H131" s="5">
        <f t="shared" ref="H131:H194" si="23">AVERAGE(E131:G131)</f>
        <v>86</v>
      </c>
      <c r="I131">
        <v>100</v>
      </c>
      <c r="J131" s="1">
        <v>45445</v>
      </c>
      <c r="K131">
        <f t="shared" ref="K131:K194" si="24">DAY(J:J)</f>
        <v>2</v>
      </c>
      <c r="L131">
        <f t="shared" ref="L131:L194" si="25">MONTH(J:J)</f>
        <v>6</v>
      </c>
      <c r="M131">
        <f t="shared" ref="M131:M194" si="26">YEAR(J:J)</f>
        <v>2024</v>
      </c>
      <c r="N131" t="str">
        <f t="shared" si="20"/>
        <v>A</v>
      </c>
      <c r="O131" t="str">
        <f t="shared" si="21"/>
        <v>A</v>
      </c>
      <c r="P131" t="str">
        <f t="shared" si="22"/>
        <v>A</v>
      </c>
    </row>
    <row r="132" spans="1:16" x14ac:dyDescent="0.35">
      <c r="A132" t="s">
        <v>152</v>
      </c>
      <c r="B132" t="s">
        <v>15</v>
      </c>
      <c r="C132">
        <v>20</v>
      </c>
      <c r="D132" s="6" t="s">
        <v>12</v>
      </c>
      <c r="E132">
        <v>96</v>
      </c>
      <c r="F132">
        <v>38</v>
      </c>
      <c r="G132">
        <v>38</v>
      </c>
      <c r="H132" s="5">
        <f t="shared" si="23"/>
        <v>57.333333333333336</v>
      </c>
      <c r="I132">
        <v>68</v>
      </c>
      <c r="J132" s="1">
        <v>45364</v>
      </c>
      <c r="K132">
        <f t="shared" si="24"/>
        <v>13</v>
      </c>
      <c r="L132">
        <f t="shared" si="25"/>
        <v>3</v>
      </c>
      <c r="M132">
        <f t="shared" si="26"/>
        <v>2024</v>
      </c>
      <c r="N132" t="str">
        <f t="shared" si="20"/>
        <v>A</v>
      </c>
      <c r="O132" t="str">
        <f t="shared" si="21"/>
        <v>F</v>
      </c>
      <c r="P132" t="str">
        <f t="shared" si="22"/>
        <v>F</v>
      </c>
    </row>
    <row r="133" spans="1:16" x14ac:dyDescent="0.35">
      <c r="A133" t="s">
        <v>153</v>
      </c>
      <c r="B133" t="s">
        <v>18</v>
      </c>
      <c r="C133">
        <v>21</v>
      </c>
      <c r="D133" s="6" t="s">
        <v>26</v>
      </c>
      <c r="E133">
        <v>75</v>
      </c>
      <c r="F133">
        <v>96</v>
      </c>
      <c r="G133">
        <v>63</v>
      </c>
      <c r="H133" s="5">
        <f t="shared" si="23"/>
        <v>78</v>
      </c>
      <c r="I133">
        <v>81</v>
      </c>
      <c r="J133" s="1">
        <v>45492</v>
      </c>
      <c r="K133">
        <f t="shared" si="24"/>
        <v>19</v>
      </c>
      <c r="L133">
        <f t="shared" si="25"/>
        <v>7</v>
      </c>
      <c r="M133">
        <f t="shared" si="26"/>
        <v>2024</v>
      </c>
      <c r="N133" t="str">
        <f t="shared" si="20"/>
        <v>A</v>
      </c>
      <c r="O133" t="str">
        <f t="shared" si="21"/>
        <v>A</v>
      </c>
      <c r="P133" t="str">
        <f t="shared" si="22"/>
        <v>B</v>
      </c>
    </row>
    <row r="134" spans="1:16" x14ac:dyDescent="0.35">
      <c r="A134" t="s">
        <v>154</v>
      </c>
      <c r="B134" t="s">
        <v>53</v>
      </c>
      <c r="C134">
        <v>18</v>
      </c>
      <c r="D134" s="6" t="s">
        <v>26</v>
      </c>
      <c r="E134">
        <v>49</v>
      </c>
      <c r="F134">
        <v>99</v>
      </c>
      <c r="G134">
        <v>64</v>
      </c>
      <c r="H134" s="5">
        <f t="shared" si="23"/>
        <v>70.666666666666671</v>
      </c>
      <c r="I134">
        <v>79</v>
      </c>
      <c r="J134" s="1">
        <v>45587</v>
      </c>
      <c r="K134">
        <f t="shared" si="24"/>
        <v>22</v>
      </c>
      <c r="L134">
        <f t="shared" si="25"/>
        <v>10</v>
      </c>
      <c r="M134">
        <f t="shared" si="26"/>
        <v>2024</v>
      </c>
      <c r="N134" t="str">
        <f t="shared" si="20"/>
        <v>D</v>
      </c>
      <c r="O134" t="str">
        <f t="shared" si="21"/>
        <v>A</v>
      </c>
      <c r="P134" t="str">
        <f t="shared" si="22"/>
        <v>B</v>
      </c>
    </row>
    <row r="135" spans="1:16" x14ac:dyDescent="0.35">
      <c r="A135" t="s">
        <v>155</v>
      </c>
      <c r="B135" t="s">
        <v>18</v>
      </c>
      <c r="C135">
        <v>18</v>
      </c>
      <c r="D135" s="6" t="s">
        <v>26</v>
      </c>
      <c r="E135">
        <v>76</v>
      </c>
      <c r="F135">
        <v>66</v>
      </c>
      <c r="G135">
        <v>30</v>
      </c>
      <c r="H135" s="5">
        <f t="shared" si="23"/>
        <v>57.333333333333336</v>
      </c>
      <c r="I135">
        <v>78</v>
      </c>
      <c r="J135" s="1">
        <v>45308</v>
      </c>
      <c r="K135">
        <f t="shared" si="24"/>
        <v>17</v>
      </c>
      <c r="L135">
        <f t="shared" si="25"/>
        <v>1</v>
      </c>
      <c r="M135">
        <f t="shared" si="26"/>
        <v>2024</v>
      </c>
      <c r="N135" t="str">
        <f t="shared" si="20"/>
        <v>A</v>
      </c>
      <c r="O135" t="str">
        <f t="shared" si="21"/>
        <v>B</v>
      </c>
      <c r="P135" t="str">
        <f t="shared" si="22"/>
        <v>F</v>
      </c>
    </row>
    <row r="136" spans="1:16" x14ac:dyDescent="0.35">
      <c r="A136" t="s">
        <v>156</v>
      </c>
      <c r="B136" t="s">
        <v>10</v>
      </c>
      <c r="C136">
        <v>20</v>
      </c>
      <c r="D136" s="6" t="s">
        <v>26</v>
      </c>
      <c r="E136">
        <v>48</v>
      </c>
      <c r="F136">
        <v>68</v>
      </c>
      <c r="G136">
        <v>69</v>
      </c>
      <c r="H136" s="5">
        <f t="shared" si="23"/>
        <v>61.666666666666664</v>
      </c>
      <c r="I136">
        <v>98</v>
      </c>
      <c r="J136" s="1">
        <v>45420</v>
      </c>
      <c r="K136">
        <f t="shared" si="24"/>
        <v>8</v>
      </c>
      <c r="L136">
        <f t="shared" si="25"/>
        <v>5</v>
      </c>
      <c r="M136">
        <f t="shared" si="26"/>
        <v>2024</v>
      </c>
      <c r="N136" t="str">
        <f t="shared" si="20"/>
        <v>D</v>
      </c>
      <c r="O136" t="str">
        <f t="shared" si="21"/>
        <v>B</v>
      </c>
      <c r="P136" t="str">
        <f t="shared" si="22"/>
        <v>B</v>
      </c>
    </row>
    <row r="137" spans="1:16" x14ac:dyDescent="0.35">
      <c r="A137" t="s">
        <v>157</v>
      </c>
      <c r="B137" t="s">
        <v>18</v>
      </c>
      <c r="C137">
        <v>19</v>
      </c>
      <c r="D137" s="6" t="s">
        <v>26</v>
      </c>
      <c r="E137">
        <v>63</v>
      </c>
      <c r="F137">
        <v>73</v>
      </c>
      <c r="G137">
        <v>93</v>
      </c>
      <c r="H137" s="5">
        <f t="shared" si="23"/>
        <v>76.333333333333329</v>
      </c>
      <c r="I137">
        <v>94</v>
      </c>
      <c r="J137" s="1">
        <v>45508</v>
      </c>
      <c r="K137">
        <f t="shared" si="24"/>
        <v>4</v>
      </c>
      <c r="L137">
        <f t="shared" si="25"/>
        <v>8</v>
      </c>
      <c r="M137">
        <f t="shared" si="26"/>
        <v>2024</v>
      </c>
      <c r="N137" t="str">
        <f t="shared" si="20"/>
        <v>B</v>
      </c>
      <c r="O137" t="str">
        <f t="shared" si="21"/>
        <v>A</v>
      </c>
      <c r="P137" t="str">
        <f t="shared" si="22"/>
        <v>A</v>
      </c>
    </row>
    <row r="138" spans="1:16" x14ac:dyDescent="0.35">
      <c r="A138" t="s">
        <v>158</v>
      </c>
      <c r="B138" t="s">
        <v>53</v>
      </c>
      <c r="C138">
        <v>18</v>
      </c>
      <c r="D138" s="6" t="s">
        <v>26</v>
      </c>
      <c r="E138">
        <v>74</v>
      </c>
      <c r="F138">
        <v>60</v>
      </c>
      <c r="G138">
        <v>51</v>
      </c>
      <c r="H138" s="5">
        <f t="shared" si="23"/>
        <v>61.666666666666664</v>
      </c>
      <c r="I138">
        <v>78</v>
      </c>
      <c r="J138" s="1">
        <v>45352</v>
      </c>
      <c r="K138">
        <f t="shared" si="24"/>
        <v>1</v>
      </c>
      <c r="L138">
        <f t="shared" si="25"/>
        <v>3</v>
      </c>
      <c r="M138">
        <f t="shared" si="26"/>
        <v>2024</v>
      </c>
      <c r="N138" t="str">
        <f t="shared" si="20"/>
        <v>A</v>
      </c>
      <c r="O138" t="str">
        <f t="shared" si="21"/>
        <v>B</v>
      </c>
      <c r="P138" t="str">
        <f t="shared" si="22"/>
        <v>C</v>
      </c>
    </row>
    <row r="139" spans="1:16" x14ac:dyDescent="0.35">
      <c r="A139" t="s">
        <v>159</v>
      </c>
      <c r="B139" t="s">
        <v>53</v>
      </c>
      <c r="C139">
        <v>20</v>
      </c>
      <c r="D139" s="6" t="s">
        <v>26</v>
      </c>
      <c r="E139">
        <v>88</v>
      </c>
      <c r="F139">
        <v>68</v>
      </c>
      <c r="G139">
        <v>89</v>
      </c>
      <c r="H139" s="5">
        <f t="shared" si="23"/>
        <v>81.666666666666671</v>
      </c>
      <c r="I139">
        <v>79</v>
      </c>
      <c r="J139" s="1">
        <v>45395</v>
      </c>
      <c r="K139">
        <f t="shared" si="24"/>
        <v>13</v>
      </c>
      <c r="L139">
        <f t="shared" si="25"/>
        <v>4</v>
      </c>
      <c r="M139">
        <f t="shared" si="26"/>
        <v>2024</v>
      </c>
      <c r="N139" t="str">
        <f t="shared" si="20"/>
        <v>A</v>
      </c>
      <c r="O139" t="str">
        <f t="shared" si="21"/>
        <v>B</v>
      </c>
      <c r="P139" t="str">
        <f t="shared" si="22"/>
        <v>A</v>
      </c>
    </row>
    <row r="140" spans="1:16" x14ac:dyDescent="0.35">
      <c r="A140" t="s">
        <v>160</v>
      </c>
      <c r="B140" t="s">
        <v>10</v>
      </c>
      <c r="C140">
        <v>21</v>
      </c>
      <c r="D140" s="6" t="s">
        <v>26</v>
      </c>
      <c r="E140">
        <v>74</v>
      </c>
      <c r="F140">
        <v>88</v>
      </c>
      <c r="G140">
        <v>93</v>
      </c>
      <c r="H140" s="5">
        <f t="shared" si="23"/>
        <v>85</v>
      </c>
      <c r="I140">
        <v>65</v>
      </c>
      <c r="J140" s="1">
        <v>45333</v>
      </c>
      <c r="K140">
        <f t="shared" si="24"/>
        <v>11</v>
      </c>
      <c r="L140">
        <f t="shared" si="25"/>
        <v>2</v>
      </c>
      <c r="M140">
        <f t="shared" si="26"/>
        <v>2024</v>
      </c>
      <c r="N140" t="str">
        <f t="shared" si="20"/>
        <v>A</v>
      </c>
      <c r="O140" t="str">
        <f t="shared" si="21"/>
        <v>A</v>
      </c>
      <c r="P140" t="str">
        <f t="shared" si="22"/>
        <v>A</v>
      </c>
    </row>
    <row r="141" spans="1:16" x14ac:dyDescent="0.35">
      <c r="A141" t="s">
        <v>161</v>
      </c>
      <c r="B141" t="s">
        <v>53</v>
      </c>
      <c r="C141">
        <v>18</v>
      </c>
      <c r="D141" s="6" t="s">
        <v>26</v>
      </c>
      <c r="E141">
        <v>87</v>
      </c>
      <c r="F141">
        <v>37</v>
      </c>
      <c r="G141">
        <v>200</v>
      </c>
      <c r="H141" s="5">
        <f t="shared" si="23"/>
        <v>108</v>
      </c>
      <c r="I141">
        <v>89</v>
      </c>
      <c r="J141" s="1">
        <v>45316</v>
      </c>
      <c r="K141">
        <f t="shared" si="24"/>
        <v>25</v>
      </c>
      <c r="L141">
        <f t="shared" si="25"/>
        <v>1</v>
      </c>
      <c r="M141">
        <f t="shared" si="26"/>
        <v>2024</v>
      </c>
      <c r="N141" t="str">
        <f t="shared" si="20"/>
        <v>A</v>
      </c>
      <c r="O141" t="str">
        <f t="shared" si="21"/>
        <v>F</v>
      </c>
      <c r="P141" t="str">
        <f t="shared" si="22"/>
        <v>F</v>
      </c>
    </row>
    <row r="142" spans="1:16" x14ac:dyDescent="0.35">
      <c r="A142" t="s">
        <v>162</v>
      </c>
      <c r="B142" t="s">
        <v>23</v>
      </c>
      <c r="C142">
        <v>18</v>
      </c>
      <c r="D142" s="6" t="s">
        <v>26</v>
      </c>
      <c r="E142">
        <v>75</v>
      </c>
      <c r="F142">
        <v>84</v>
      </c>
      <c r="G142">
        <v>40</v>
      </c>
      <c r="H142" s="5">
        <f t="shared" si="23"/>
        <v>66.333333333333329</v>
      </c>
      <c r="I142">
        <v>68</v>
      </c>
      <c r="J142" s="1">
        <v>45330</v>
      </c>
      <c r="K142">
        <f t="shared" si="24"/>
        <v>8</v>
      </c>
      <c r="L142">
        <f t="shared" si="25"/>
        <v>2</v>
      </c>
      <c r="M142">
        <f t="shared" si="26"/>
        <v>2024</v>
      </c>
      <c r="N142" t="str">
        <f t="shared" si="20"/>
        <v>A</v>
      </c>
      <c r="O142" t="str">
        <f t="shared" si="21"/>
        <v>A</v>
      </c>
      <c r="P142" t="str">
        <f t="shared" si="22"/>
        <v>D</v>
      </c>
    </row>
    <row r="143" spans="1:16" x14ac:dyDescent="0.35">
      <c r="A143" t="s">
        <v>163</v>
      </c>
      <c r="B143" t="s">
        <v>53</v>
      </c>
      <c r="C143">
        <v>19</v>
      </c>
      <c r="D143" s="6" t="s">
        <v>26</v>
      </c>
      <c r="E143">
        <v>57</v>
      </c>
      <c r="F143">
        <v>46</v>
      </c>
      <c r="G143">
        <v>43</v>
      </c>
      <c r="H143" s="5">
        <f t="shared" si="23"/>
        <v>48.666666666666664</v>
      </c>
      <c r="I143">
        <v>67</v>
      </c>
      <c r="J143" s="1">
        <v>45582</v>
      </c>
      <c r="K143">
        <f t="shared" si="24"/>
        <v>17</v>
      </c>
      <c r="L143">
        <f t="shared" si="25"/>
        <v>10</v>
      </c>
      <c r="M143">
        <f t="shared" si="26"/>
        <v>2024</v>
      </c>
      <c r="N143" t="str">
        <f t="shared" si="20"/>
        <v>C</v>
      </c>
      <c r="O143" t="str">
        <f t="shared" si="21"/>
        <v>D</v>
      </c>
      <c r="P143" t="str">
        <f t="shared" si="22"/>
        <v>D</v>
      </c>
    </row>
    <row r="144" spans="1:16" x14ac:dyDescent="0.35">
      <c r="A144" t="s">
        <v>164</v>
      </c>
      <c r="B144" t="s">
        <v>15</v>
      </c>
      <c r="C144">
        <v>20</v>
      </c>
      <c r="D144" s="6" t="s">
        <v>12</v>
      </c>
      <c r="E144">
        <v>88</v>
      </c>
      <c r="F144">
        <v>99</v>
      </c>
      <c r="G144">
        <v>89</v>
      </c>
      <c r="H144" s="5">
        <f t="shared" si="23"/>
        <v>92</v>
      </c>
      <c r="I144">
        <v>50</v>
      </c>
      <c r="J144" s="1">
        <v>45422</v>
      </c>
      <c r="K144">
        <f t="shared" si="24"/>
        <v>10</v>
      </c>
      <c r="L144">
        <f t="shared" si="25"/>
        <v>5</v>
      </c>
      <c r="M144">
        <f t="shared" si="26"/>
        <v>2024</v>
      </c>
      <c r="N144" t="str">
        <f t="shared" si="20"/>
        <v>A</v>
      </c>
      <c r="O144" t="str">
        <f t="shared" si="21"/>
        <v>A</v>
      </c>
      <c r="P144" t="str">
        <f t="shared" si="22"/>
        <v>A</v>
      </c>
    </row>
    <row r="145" spans="1:16" x14ac:dyDescent="0.35">
      <c r="A145" t="s">
        <v>165</v>
      </c>
      <c r="B145" t="s">
        <v>23</v>
      </c>
      <c r="C145">
        <v>20</v>
      </c>
      <c r="D145" s="6" t="s">
        <v>26</v>
      </c>
      <c r="E145">
        <v>78</v>
      </c>
      <c r="F145">
        <v>88</v>
      </c>
      <c r="G145">
        <v>59</v>
      </c>
      <c r="H145" s="5">
        <f t="shared" si="23"/>
        <v>75</v>
      </c>
      <c r="I145">
        <v>63</v>
      </c>
      <c r="J145" s="1">
        <v>45520</v>
      </c>
      <c r="K145">
        <f t="shared" si="24"/>
        <v>16</v>
      </c>
      <c r="L145">
        <f t="shared" si="25"/>
        <v>8</v>
      </c>
      <c r="M145">
        <f t="shared" si="26"/>
        <v>2024</v>
      </c>
      <c r="N145" t="str">
        <f t="shared" si="20"/>
        <v>A</v>
      </c>
      <c r="O145" t="str">
        <f t="shared" si="21"/>
        <v>A</v>
      </c>
      <c r="P145" t="str">
        <f t="shared" si="22"/>
        <v>C</v>
      </c>
    </row>
    <row r="146" spans="1:16" x14ac:dyDescent="0.35">
      <c r="A146" t="s">
        <v>166</v>
      </c>
      <c r="B146" t="s">
        <v>23</v>
      </c>
      <c r="C146">
        <v>20</v>
      </c>
      <c r="D146" s="6" t="s">
        <v>26</v>
      </c>
      <c r="E146">
        <v>71</v>
      </c>
      <c r="F146">
        <v>39</v>
      </c>
      <c r="G146">
        <v>64</v>
      </c>
      <c r="H146" s="5">
        <f t="shared" si="23"/>
        <v>58</v>
      </c>
      <c r="I146">
        <v>100</v>
      </c>
      <c r="J146" s="1">
        <v>45399</v>
      </c>
      <c r="K146">
        <f t="shared" si="24"/>
        <v>17</v>
      </c>
      <c r="L146">
        <f t="shared" si="25"/>
        <v>4</v>
      </c>
      <c r="M146">
        <f t="shared" si="26"/>
        <v>2024</v>
      </c>
      <c r="N146" t="str">
        <f t="shared" si="20"/>
        <v>A</v>
      </c>
      <c r="O146" t="str">
        <f t="shared" si="21"/>
        <v>F</v>
      </c>
      <c r="P146" t="str">
        <f t="shared" si="22"/>
        <v>B</v>
      </c>
    </row>
    <row r="147" spans="1:16" x14ac:dyDescent="0.35">
      <c r="A147" t="s">
        <v>167</v>
      </c>
      <c r="B147" t="s">
        <v>10</v>
      </c>
      <c r="C147">
        <v>19</v>
      </c>
      <c r="D147" s="6" t="s">
        <v>26</v>
      </c>
      <c r="E147">
        <v>63</v>
      </c>
      <c r="F147">
        <v>91</v>
      </c>
      <c r="G147">
        <v>66</v>
      </c>
      <c r="H147" s="5">
        <f t="shared" si="23"/>
        <v>73.333333333333329</v>
      </c>
      <c r="I147">
        <v>96</v>
      </c>
      <c r="J147" s="1">
        <v>45463</v>
      </c>
      <c r="K147">
        <f t="shared" si="24"/>
        <v>20</v>
      </c>
      <c r="L147">
        <f t="shared" si="25"/>
        <v>6</v>
      </c>
      <c r="M147">
        <f t="shared" si="26"/>
        <v>2024</v>
      </c>
      <c r="N147" t="str">
        <f t="shared" si="20"/>
        <v>B</v>
      </c>
      <c r="O147" t="str">
        <f t="shared" si="21"/>
        <v>A</v>
      </c>
      <c r="P147" t="str">
        <f t="shared" si="22"/>
        <v>B</v>
      </c>
    </row>
    <row r="148" spans="1:16" x14ac:dyDescent="0.35">
      <c r="A148" t="s">
        <v>168</v>
      </c>
      <c r="B148" t="s">
        <v>21</v>
      </c>
      <c r="C148">
        <v>20</v>
      </c>
      <c r="D148" s="6" t="s">
        <v>12</v>
      </c>
      <c r="E148">
        <v>62</v>
      </c>
      <c r="F148">
        <v>51</v>
      </c>
      <c r="G148">
        <v>34</v>
      </c>
      <c r="H148" s="5">
        <f t="shared" si="23"/>
        <v>49</v>
      </c>
      <c r="I148">
        <v>99</v>
      </c>
      <c r="J148" s="1">
        <v>45393</v>
      </c>
      <c r="K148">
        <f t="shared" si="24"/>
        <v>11</v>
      </c>
      <c r="L148">
        <f t="shared" si="25"/>
        <v>4</v>
      </c>
      <c r="M148">
        <f t="shared" si="26"/>
        <v>2024</v>
      </c>
      <c r="N148" t="str">
        <f t="shared" si="20"/>
        <v>B</v>
      </c>
      <c r="O148" t="str">
        <f t="shared" si="21"/>
        <v>C</v>
      </c>
      <c r="P148" t="str">
        <f t="shared" si="22"/>
        <v>F</v>
      </c>
    </row>
    <row r="149" spans="1:16" x14ac:dyDescent="0.35">
      <c r="A149" t="s">
        <v>169</v>
      </c>
      <c r="B149" t="s">
        <v>21</v>
      </c>
      <c r="C149">
        <v>20</v>
      </c>
      <c r="D149" s="6" t="s">
        <v>12</v>
      </c>
      <c r="E149">
        <v>71</v>
      </c>
      <c r="F149">
        <v>81</v>
      </c>
      <c r="G149">
        <v>55</v>
      </c>
      <c r="H149" s="5">
        <f t="shared" si="23"/>
        <v>69</v>
      </c>
      <c r="I149">
        <v>51</v>
      </c>
      <c r="J149" s="1">
        <v>45645</v>
      </c>
      <c r="K149">
        <f t="shared" si="24"/>
        <v>19</v>
      </c>
      <c r="L149">
        <f t="shared" si="25"/>
        <v>12</v>
      </c>
      <c r="M149">
        <f t="shared" si="26"/>
        <v>2024</v>
      </c>
      <c r="N149" t="str">
        <f t="shared" si="20"/>
        <v>A</v>
      </c>
      <c r="O149" t="str">
        <f t="shared" si="21"/>
        <v>A</v>
      </c>
      <c r="P149" t="str">
        <f t="shared" si="22"/>
        <v>C</v>
      </c>
    </row>
    <row r="150" spans="1:16" x14ac:dyDescent="0.35">
      <c r="A150" t="s">
        <v>170</v>
      </c>
      <c r="B150" t="s">
        <v>53</v>
      </c>
      <c r="C150">
        <v>21</v>
      </c>
      <c r="D150" s="6" t="s">
        <v>26</v>
      </c>
      <c r="E150">
        <v>71</v>
      </c>
      <c r="F150">
        <v>57</v>
      </c>
      <c r="G150">
        <v>91</v>
      </c>
      <c r="H150" s="5">
        <f t="shared" si="23"/>
        <v>73</v>
      </c>
      <c r="I150">
        <v>77</v>
      </c>
      <c r="J150" s="1">
        <v>45303</v>
      </c>
      <c r="K150">
        <f t="shared" si="24"/>
        <v>12</v>
      </c>
      <c r="L150">
        <f t="shared" si="25"/>
        <v>1</v>
      </c>
      <c r="M150">
        <f t="shared" si="26"/>
        <v>2024</v>
      </c>
      <c r="N150" t="str">
        <f t="shared" si="20"/>
        <v>A</v>
      </c>
      <c r="O150" t="str">
        <f t="shared" si="21"/>
        <v>C</v>
      </c>
      <c r="P150" t="str">
        <f t="shared" si="22"/>
        <v>A</v>
      </c>
    </row>
    <row r="151" spans="1:16" x14ac:dyDescent="0.35">
      <c r="A151" t="s">
        <v>171</v>
      </c>
      <c r="B151" t="s">
        <v>23</v>
      </c>
      <c r="C151">
        <v>19</v>
      </c>
      <c r="D151" s="6" t="s">
        <v>26</v>
      </c>
      <c r="E151">
        <v>76</v>
      </c>
      <c r="F151">
        <v>48</v>
      </c>
      <c r="G151">
        <v>33</v>
      </c>
      <c r="H151" s="5">
        <f t="shared" si="23"/>
        <v>52.333333333333336</v>
      </c>
      <c r="I151">
        <v>98</v>
      </c>
      <c r="J151" s="1">
        <v>45566</v>
      </c>
      <c r="K151">
        <f t="shared" si="24"/>
        <v>1</v>
      </c>
      <c r="L151">
        <f t="shared" si="25"/>
        <v>10</v>
      </c>
      <c r="M151">
        <f t="shared" si="26"/>
        <v>2024</v>
      </c>
      <c r="N151" t="str">
        <f t="shared" si="20"/>
        <v>A</v>
      </c>
      <c r="O151" t="str">
        <f t="shared" si="21"/>
        <v>D</v>
      </c>
      <c r="P151" t="str">
        <f t="shared" si="22"/>
        <v>F</v>
      </c>
    </row>
    <row r="152" spans="1:16" x14ac:dyDescent="0.35">
      <c r="A152" t="s">
        <v>172</v>
      </c>
      <c r="B152" t="s">
        <v>21</v>
      </c>
      <c r="C152">
        <v>18</v>
      </c>
      <c r="D152" s="6" t="s">
        <v>12</v>
      </c>
      <c r="E152">
        <v>51</v>
      </c>
      <c r="F152">
        <v>100</v>
      </c>
      <c r="G152">
        <v>71</v>
      </c>
      <c r="H152" s="5">
        <f t="shared" si="23"/>
        <v>74</v>
      </c>
      <c r="I152">
        <v>99</v>
      </c>
      <c r="J152" s="1">
        <v>45392</v>
      </c>
      <c r="K152">
        <f t="shared" si="24"/>
        <v>10</v>
      </c>
      <c r="L152">
        <f t="shared" si="25"/>
        <v>4</v>
      </c>
      <c r="M152">
        <f t="shared" si="26"/>
        <v>2024</v>
      </c>
      <c r="N152" t="str">
        <f t="shared" si="20"/>
        <v>C</v>
      </c>
      <c r="O152" t="str">
        <f t="shared" si="21"/>
        <v>A</v>
      </c>
      <c r="P152" t="str">
        <f t="shared" si="22"/>
        <v>A</v>
      </c>
    </row>
    <row r="153" spans="1:16" x14ac:dyDescent="0.35">
      <c r="A153" t="s">
        <v>173</v>
      </c>
      <c r="B153" t="s">
        <v>21</v>
      </c>
      <c r="C153">
        <v>21</v>
      </c>
      <c r="D153" s="6" t="s">
        <v>12</v>
      </c>
      <c r="E153">
        <v>88</v>
      </c>
      <c r="F153">
        <v>85</v>
      </c>
      <c r="G153">
        <v>47</v>
      </c>
      <c r="H153" s="5">
        <f t="shared" si="23"/>
        <v>73.333333333333329</v>
      </c>
      <c r="I153">
        <v>79</v>
      </c>
      <c r="J153" s="1">
        <v>45335</v>
      </c>
      <c r="K153">
        <f t="shared" si="24"/>
        <v>13</v>
      </c>
      <c r="L153">
        <f t="shared" si="25"/>
        <v>2</v>
      </c>
      <c r="M153">
        <f t="shared" si="26"/>
        <v>2024</v>
      </c>
      <c r="N153" t="str">
        <f t="shared" si="20"/>
        <v>A</v>
      </c>
      <c r="O153" t="str">
        <f t="shared" si="21"/>
        <v>A</v>
      </c>
      <c r="P153" t="str">
        <f t="shared" si="22"/>
        <v>D</v>
      </c>
    </row>
    <row r="154" spans="1:16" x14ac:dyDescent="0.35">
      <c r="A154" t="s">
        <v>174</v>
      </c>
      <c r="B154" t="s">
        <v>53</v>
      </c>
      <c r="C154">
        <v>21</v>
      </c>
      <c r="D154" s="6" t="s">
        <v>26</v>
      </c>
      <c r="E154">
        <v>94</v>
      </c>
      <c r="F154">
        <v>72</v>
      </c>
      <c r="G154">
        <v>69</v>
      </c>
      <c r="H154" s="5">
        <f t="shared" si="23"/>
        <v>78.333333333333329</v>
      </c>
      <c r="I154">
        <v>87</v>
      </c>
      <c r="J154" s="1">
        <v>45596</v>
      </c>
      <c r="K154">
        <f t="shared" si="24"/>
        <v>31</v>
      </c>
      <c r="L154">
        <f t="shared" si="25"/>
        <v>10</v>
      </c>
      <c r="M154">
        <f t="shared" si="26"/>
        <v>2024</v>
      </c>
      <c r="N154" t="str">
        <f t="shared" si="20"/>
        <v>A</v>
      </c>
      <c r="O154" t="str">
        <f t="shared" si="21"/>
        <v>A</v>
      </c>
      <c r="P154" t="str">
        <f t="shared" si="22"/>
        <v>B</v>
      </c>
    </row>
    <row r="155" spans="1:16" x14ac:dyDescent="0.35">
      <c r="A155" t="s">
        <v>175</v>
      </c>
      <c r="B155" t="s">
        <v>21</v>
      </c>
      <c r="C155">
        <v>18</v>
      </c>
      <c r="D155" s="6" t="s">
        <v>12</v>
      </c>
      <c r="E155">
        <v>52</v>
      </c>
      <c r="F155">
        <v>98</v>
      </c>
      <c r="G155">
        <v>200</v>
      </c>
      <c r="H155" s="5">
        <f t="shared" si="23"/>
        <v>116.66666666666667</v>
      </c>
      <c r="I155">
        <v>100</v>
      </c>
      <c r="J155" s="1">
        <v>45308</v>
      </c>
      <c r="K155">
        <f t="shared" si="24"/>
        <v>17</v>
      </c>
      <c r="L155">
        <f t="shared" si="25"/>
        <v>1</v>
      </c>
      <c r="M155">
        <f t="shared" si="26"/>
        <v>2024</v>
      </c>
      <c r="N155" t="str">
        <f t="shared" si="20"/>
        <v>C</v>
      </c>
      <c r="O155" t="str">
        <f t="shared" si="21"/>
        <v>A</v>
      </c>
      <c r="P155" t="str">
        <f t="shared" si="22"/>
        <v>F</v>
      </c>
    </row>
    <row r="156" spans="1:16" x14ac:dyDescent="0.35">
      <c r="A156" t="s">
        <v>176</v>
      </c>
      <c r="B156" t="s">
        <v>18</v>
      </c>
      <c r="C156">
        <v>19</v>
      </c>
      <c r="D156" s="6" t="s">
        <v>26</v>
      </c>
      <c r="E156">
        <v>62</v>
      </c>
      <c r="F156">
        <v>72</v>
      </c>
      <c r="G156">
        <v>68</v>
      </c>
      <c r="H156" s="5">
        <f t="shared" si="23"/>
        <v>67.333333333333329</v>
      </c>
      <c r="I156">
        <v>53</v>
      </c>
      <c r="J156" s="1">
        <v>45621</v>
      </c>
      <c r="K156">
        <f t="shared" si="24"/>
        <v>25</v>
      </c>
      <c r="L156">
        <f t="shared" si="25"/>
        <v>11</v>
      </c>
      <c r="M156">
        <f t="shared" si="26"/>
        <v>2024</v>
      </c>
      <c r="N156" t="str">
        <f t="shared" si="20"/>
        <v>B</v>
      </c>
      <c r="O156" t="str">
        <f t="shared" si="21"/>
        <v>A</v>
      </c>
      <c r="P156" t="str">
        <f t="shared" si="22"/>
        <v>B</v>
      </c>
    </row>
    <row r="157" spans="1:16" x14ac:dyDescent="0.35">
      <c r="A157" t="s">
        <v>177</v>
      </c>
      <c r="B157" t="s">
        <v>29</v>
      </c>
      <c r="C157">
        <v>18</v>
      </c>
      <c r="D157" s="6" t="s">
        <v>12</v>
      </c>
      <c r="E157">
        <v>64</v>
      </c>
      <c r="F157">
        <v>84</v>
      </c>
      <c r="G157">
        <v>43</v>
      </c>
      <c r="H157" s="5">
        <f t="shared" si="23"/>
        <v>63.666666666666664</v>
      </c>
      <c r="I157">
        <v>50</v>
      </c>
      <c r="J157" s="1">
        <v>45348</v>
      </c>
      <c r="K157">
        <f t="shared" si="24"/>
        <v>26</v>
      </c>
      <c r="L157">
        <f t="shared" si="25"/>
        <v>2</v>
      </c>
      <c r="M157">
        <f t="shared" si="26"/>
        <v>2024</v>
      </c>
      <c r="N157" t="str">
        <f t="shared" si="20"/>
        <v>B</v>
      </c>
      <c r="O157" t="str">
        <f t="shared" si="21"/>
        <v>A</v>
      </c>
      <c r="P157" t="str">
        <f t="shared" si="22"/>
        <v>D</v>
      </c>
    </row>
    <row r="158" spans="1:16" x14ac:dyDescent="0.35">
      <c r="A158" t="s">
        <v>178</v>
      </c>
      <c r="B158" t="s">
        <v>10</v>
      </c>
      <c r="C158">
        <v>20</v>
      </c>
      <c r="D158" s="6" t="s">
        <v>26</v>
      </c>
      <c r="E158">
        <v>74</v>
      </c>
      <c r="F158">
        <v>64</v>
      </c>
      <c r="G158">
        <v>61</v>
      </c>
      <c r="H158" s="5">
        <f t="shared" si="23"/>
        <v>66.333333333333329</v>
      </c>
      <c r="I158">
        <v>57</v>
      </c>
      <c r="J158" s="1">
        <v>45602</v>
      </c>
      <c r="K158">
        <f t="shared" si="24"/>
        <v>6</v>
      </c>
      <c r="L158">
        <f t="shared" si="25"/>
        <v>11</v>
      </c>
      <c r="M158">
        <f t="shared" si="26"/>
        <v>2024</v>
      </c>
      <c r="N158" t="str">
        <f t="shared" si="20"/>
        <v>A</v>
      </c>
      <c r="O158" t="str">
        <f t="shared" si="21"/>
        <v>B</v>
      </c>
      <c r="P158" t="str">
        <f t="shared" si="22"/>
        <v>B</v>
      </c>
    </row>
    <row r="159" spans="1:16" x14ac:dyDescent="0.35">
      <c r="A159" t="s">
        <v>179</v>
      </c>
      <c r="B159" t="s">
        <v>29</v>
      </c>
      <c r="C159">
        <v>21</v>
      </c>
      <c r="D159" s="6" t="s">
        <v>12</v>
      </c>
      <c r="E159">
        <v>80</v>
      </c>
      <c r="F159">
        <v>85</v>
      </c>
      <c r="G159">
        <v>80</v>
      </c>
      <c r="H159" s="5">
        <f t="shared" si="23"/>
        <v>81.666666666666671</v>
      </c>
      <c r="I159">
        <v>78</v>
      </c>
      <c r="J159" s="1">
        <v>45594</v>
      </c>
      <c r="K159">
        <f t="shared" si="24"/>
        <v>29</v>
      </c>
      <c r="L159">
        <f t="shared" si="25"/>
        <v>10</v>
      </c>
      <c r="M159">
        <f t="shared" si="26"/>
        <v>2024</v>
      </c>
      <c r="N159" t="str">
        <f t="shared" si="20"/>
        <v>A</v>
      </c>
      <c r="O159" t="str">
        <f t="shared" si="21"/>
        <v>A</v>
      </c>
      <c r="P159" t="str">
        <f t="shared" si="22"/>
        <v>A</v>
      </c>
    </row>
    <row r="160" spans="1:16" x14ac:dyDescent="0.35">
      <c r="A160" t="s">
        <v>180</v>
      </c>
      <c r="B160" t="s">
        <v>53</v>
      </c>
      <c r="C160">
        <v>22</v>
      </c>
      <c r="D160" s="6" t="s">
        <v>26</v>
      </c>
      <c r="E160">
        <v>69</v>
      </c>
      <c r="F160">
        <v>97</v>
      </c>
      <c r="G160">
        <v>67</v>
      </c>
      <c r="H160" s="5">
        <f t="shared" si="23"/>
        <v>77.666666666666671</v>
      </c>
      <c r="I160">
        <v>88</v>
      </c>
      <c r="J160" s="1">
        <v>45303</v>
      </c>
      <c r="K160">
        <f t="shared" si="24"/>
        <v>12</v>
      </c>
      <c r="L160">
        <f t="shared" si="25"/>
        <v>1</v>
      </c>
      <c r="M160">
        <f t="shared" si="26"/>
        <v>2024</v>
      </c>
      <c r="N160" t="str">
        <f t="shared" si="20"/>
        <v>B</v>
      </c>
      <c r="O160" t="str">
        <f t="shared" si="21"/>
        <v>A</v>
      </c>
      <c r="P160" t="str">
        <f t="shared" si="22"/>
        <v>B</v>
      </c>
    </row>
    <row r="161" spans="1:16" x14ac:dyDescent="0.35">
      <c r="A161" t="s">
        <v>181</v>
      </c>
      <c r="B161" t="s">
        <v>15</v>
      </c>
      <c r="C161">
        <v>22</v>
      </c>
      <c r="D161" s="6" t="s">
        <v>12</v>
      </c>
      <c r="E161">
        <v>56</v>
      </c>
      <c r="F161">
        <v>86</v>
      </c>
      <c r="G161">
        <v>52</v>
      </c>
      <c r="H161" s="5">
        <f t="shared" si="23"/>
        <v>64.666666666666671</v>
      </c>
      <c r="I161">
        <v>52</v>
      </c>
      <c r="J161" s="1">
        <v>45609</v>
      </c>
      <c r="K161">
        <f t="shared" si="24"/>
        <v>13</v>
      </c>
      <c r="L161">
        <f t="shared" si="25"/>
        <v>11</v>
      </c>
      <c r="M161">
        <f t="shared" si="26"/>
        <v>2024</v>
      </c>
      <c r="N161" t="str">
        <f t="shared" si="20"/>
        <v>C</v>
      </c>
      <c r="O161" t="str">
        <f t="shared" si="21"/>
        <v>A</v>
      </c>
      <c r="P161" t="str">
        <f t="shared" si="22"/>
        <v>C</v>
      </c>
    </row>
    <row r="162" spans="1:16" x14ac:dyDescent="0.35">
      <c r="A162" t="s">
        <v>182</v>
      </c>
      <c r="B162" t="s">
        <v>10</v>
      </c>
      <c r="C162">
        <v>20</v>
      </c>
      <c r="D162" s="6" t="s">
        <v>26</v>
      </c>
      <c r="E162">
        <v>88</v>
      </c>
      <c r="F162">
        <v>72</v>
      </c>
      <c r="G162">
        <v>92</v>
      </c>
      <c r="H162" s="5">
        <f t="shared" si="23"/>
        <v>84</v>
      </c>
      <c r="I162">
        <v>81</v>
      </c>
      <c r="J162" s="1">
        <v>45371</v>
      </c>
      <c r="K162">
        <f t="shared" si="24"/>
        <v>20</v>
      </c>
      <c r="L162">
        <f t="shared" si="25"/>
        <v>3</v>
      </c>
      <c r="M162">
        <f t="shared" si="26"/>
        <v>2024</v>
      </c>
      <c r="N162" t="str">
        <f t="shared" ref="N162:N194" si="27">IF(AND(E162&gt;=70,E162&lt;=100),"A",IF(AND(E162&gt;=60,E162&lt;=69),"B",IF(AND(E162&gt;=50,E162&lt;=59),"C",IF(AND(E162&gt;=40,E162&lt;=49),"D","F"))))</f>
        <v>A</v>
      </c>
      <c r="O162" t="str">
        <f t="shared" ref="O162:O194" si="28">IF(AND(F162&gt;=70,F162&lt;=100),"A",IF(AND(F162&gt;=60,F162&lt;=69),"B",IF(AND(F162&gt;=50,F162&lt;=59),"C",IF(AND(F162&gt;=40,F162&lt;=49),"D","F"))))</f>
        <v>A</v>
      </c>
      <c r="P162" t="str">
        <f t="shared" ref="P162:P194" si="29">IF(AND(G162&gt;=70,G162&lt;=100),"A",IF(AND(G162&gt;=60,G162&lt;=69),"B",IF(AND(G162&gt;=50,G162&lt;=59),"C",IF(AND(G162&gt;=40,G162&lt;=49),"D","F"))))</f>
        <v>A</v>
      </c>
    </row>
    <row r="163" spans="1:16" x14ac:dyDescent="0.35">
      <c r="A163" t="s">
        <v>183</v>
      </c>
      <c r="B163" t="s">
        <v>53</v>
      </c>
      <c r="C163">
        <v>20</v>
      </c>
      <c r="D163" s="6" t="s">
        <v>26</v>
      </c>
      <c r="E163">
        <v>71</v>
      </c>
      <c r="F163">
        <v>64</v>
      </c>
      <c r="G163">
        <v>44</v>
      </c>
      <c r="H163" s="5">
        <f t="shared" si="23"/>
        <v>59.666666666666664</v>
      </c>
      <c r="I163">
        <v>59</v>
      </c>
      <c r="J163" s="1">
        <v>45507</v>
      </c>
      <c r="K163">
        <f t="shared" si="24"/>
        <v>3</v>
      </c>
      <c r="L163">
        <f t="shared" si="25"/>
        <v>8</v>
      </c>
      <c r="M163">
        <f t="shared" si="26"/>
        <v>2024</v>
      </c>
      <c r="N163" t="str">
        <f t="shared" si="27"/>
        <v>A</v>
      </c>
      <c r="O163" t="str">
        <f t="shared" si="28"/>
        <v>B</v>
      </c>
      <c r="P163" t="str">
        <f t="shared" si="29"/>
        <v>D</v>
      </c>
    </row>
    <row r="164" spans="1:16" x14ac:dyDescent="0.35">
      <c r="A164" t="s">
        <v>184</v>
      </c>
      <c r="B164" t="s">
        <v>23</v>
      </c>
      <c r="C164">
        <v>18</v>
      </c>
      <c r="D164" s="6" t="s">
        <v>26</v>
      </c>
      <c r="E164">
        <v>59</v>
      </c>
      <c r="F164">
        <v>85</v>
      </c>
      <c r="G164">
        <v>54</v>
      </c>
      <c r="H164" s="5">
        <f t="shared" si="23"/>
        <v>66</v>
      </c>
      <c r="I164">
        <v>59</v>
      </c>
      <c r="J164" s="1">
        <v>45630</v>
      </c>
      <c r="K164">
        <f t="shared" si="24"/>
        <v>4</v>
      </c>
      <c r="L164">
        <f t="shared" si="25"/>
        <v>12</v>
      </c>
      <c r="M164">
        <f t="shared" si="26"/>
        <v>2024</v>
      </c>
      <c r="N164" t="str">
        <f t="shared" si="27"/>
        <v>C</v>
      </c>
      <c r="O164" t="str">
        <f t="shared" si="28"/>
        <v>A</v>
      </c>
      <c r="P164" t="str">
        <f t="shared" si="29"/>
        <v>C</v>
      </c>
    </row>
    <row r="165" spans="1:16" x14ac:dyDescent="0.35">
      <c r="A165" t="s">
        <v>185</v>
      </c>
      <c r="B165" t="s">
        <v>15</v>
      </c>
      <c r="C165">
        <v>18</v>
      </c>
      <c r="D165" s="6" t="s">
        <v>12</v>
      </c>
      <c r="E165">
        <v>87</v>
      </c>
      <c r="F165">
        <v>39</v>
      </c>
      <c r="G165">
        <v>46</v>
      </c>
      <c r="H165" s="5">
        <f t="shared" si="23"/>
        <v>57.333333333333336</v>
      </c>
      <c r="I165">
        <v>68</v>
      </c>
      <c r="J165" s="1">
        <v>45555</v>
      </c>
      <c r="K165">
        <f t="shared" si="24"/>
        <v>20</v>
      </c>
      <c r="L165">
        <f t="shared" si="25"/>
        <v>9</v>
      </c>
      <c r="M165">
        <f t="shared" si="26"/>
        <v>2024</v>
      </c>
      <c r="N165" t="str">
        <f t="shared" si="27"/>
        <v>A</v>
      </c>
      <c r="O165" t="str">
        <f t="shared" si="28"/>
        <v>F</v>
      </c>
      <c r="P165" t="str">
        <f t="shared" si="29"/>
        <v>D</v>
      </c>
    </row>
    <row r="166" spans="1:16" x14ac:dyDescent="0.35">
      <c r="A166" t="s">
        <v>186</v>
      </c>
      <c r="B166" t="s">
        <v>29</v>
      </c>
      <c r="C166">
        <v>20</v>
      </c>
      <c r="D166" s="6" t="s">
        <v>12</v>
      </c>
      <c r="E166">
        <v>64</v>
      </c>
      <c r="F166">
        <v>63</v>
      </c>
      <c r="G166">
        <v>95</v>
      </c>
      <c r="H166" s="5">
        <f t="shared" si="23"/>
        <v>74</v>
      </c>
      <c r="I166">
        <v>95</v>
      </c>
      <c r="J166" s="1">
        <v>45440</v>
      </c>
      <c r="K166">
        <f t="shared" si="24"/>
        <v>28</v>
      </c>
      <c r="L166">
        <f t="shared" si="25"/>
        <v>5</v>
      </c>
      <c r="M166">
        <f t="shared" si="26"/>
        <v>2024</v>
      </c>
      <c r="N166" t="str">
        <f t="shared" si="27"/>
        <v>B</v>
      </c>
      <c r="O166" t="str">
        <f t="shared" si="28"/>
        <v>B</v>
      </c>
      <c r="P166" t="str">
        <f t="shared" si="29"/>
        <v>A</v>
      </c>
    </row>
    <row r="167" spans="1:16" x14ac:dyDescent="0.35">
      <c r="A167" t="s">
        <v>187</v>
      </c>
      <c r="B167" t="s">
        <v>53</v>
      </c>
      <c r="C167">
        <v>20</v>
      </c>
      <c r="D167" s="6" t="s">
        <v>26</v>
      </c>
      <c r="E167">
        <v>61</v>
      </c>
      <c r="F167">
        <v>38</v>
      </c>
      <c r="G167">
        <v>82</v>
      </c>
      <c r="H167" s="5">
        <f t="shared" si="23"/>
        <v>60.333333333333336</v>
      </c>
      <c r="I167">
        <v>83</v>
      </c>
      <c r="J167" s="1">
        <v>45372</v>
      </c>
      <c r="K167">
        <f t="shared" si="24"/>
        <v>21</v>
      </c>
      <c r="L167">
        <f t="shared" si="25"/>
        <v>3</v>
      </c>
      <c r="M167">
        <f t="shared" si="26"/>
        <v>2024</v>
      </c>
      <c r="N167" t="str">
        <f t="shared" si="27"/>
        <v>B</v>
      </c>
      <c r="O167" t="str">
        <f t="shared" si="28"/>
        <v>F</v>
      </c>
      <c r="P167" t="str">
        <f t="shared" si="29"/>
        <v>A</v>
      </c>
    </row>
    <row r="168" spans="1:16" x14ac:dyDescent="0.35">
      <c r="A168" t="s">
        <v>188</v>
      </c>
      <c r="B168" t="s">
        <v>23</v>
      </c>
      <c r="C168">
        <v>20</v>
      </c>
      <c r="D168" s="6" t="s">
        <v>26</v>
      </c>
      <c r="E168">
        <v>52</v>
      </c>
      <c r="F168">
        <v>44</v>
      </c>
      <c r="G168">
        <v>80</v>
      </c>
      <c r="H168" s="5">
        <f t="shared" si="23"/>
        <v>58.666666666666664</v>
      </c>
      <c r="I168">
        <v>82</v>
      </c>
      <c r="J168" s="1">
        <v>45506</v>
      </c>
      <c r="K168">
        <f t="shared" si="24"/>
        <v>2</v>
      </c>
      <c r="L168">
        <f t="shared" si="25"/>
        <v>8</v>
      </c>
      <c r="M168">
        <f t="shared" si="26"/>
        <v>2024</v>
      </c>
      <c r="N168" t="str">
        <f t="shared" si="27"/>
        <v>C</v>
      </c>
      <c r="O168" t="str">
        <f t="shared" si="28"/>
        <v>D</v>
      </c>
      <c r="P168" t="str">
        <f t="shared" si="29"/>
        <v>A</v>
      </c>
    </row>
    <row r="169" spans="1:16" x14ac:dyDescent="0.35">
      <c r="A169" t="s">
        <v>189</v>
      </c>
      <c r="B169" t="s">
        <v>10</v>
      </c>
      <c r="C169">
        <v>21</v>
      </c>
      <c r="D169" s="6" t="s">
        <v>26</v>
      </c>
      <c r="E169">
        <v>98</v>
      </c>
      <c r="F169">
        <v>90</v>
      </c>
      <c r="G169">
        <v>68</v>
      </c>
      <c r="H169" s="5">
        <f t="shared" si="23"/>
        <v>85.333333333333329</v>
      </c>
      <c r="I169">
        <v>72</v>
      </c>
      <c r="J169" s="1">
        <v>45489</v>
      </c>
      <c r="K169">
        <f t="shared" si="24"/>
        <v>16</v>
      </c>
      <c r="L169">
        <f t="shared" si="25"/>
        <v>7</v>
      </c>
      <c r="M169">
        <f t="shared" si="26"/>
        <v>2024</v>
      </c>
      <c r="N169" t="str">
        <f t="shared" si="27"/>
        <v>A</v>
      </c>
      <c r="O169" t="str">
        <f t="shared" si="28"/>
        <v>A</v>
      </c>
      <c r="P169" t="str">
        <f t="shared" si="29"/>
        <v>B</v>
      </c>
    </row>
    <row r="170" spans="1:16" x14ac:dyDescent="0.35">
      <c r="A170" t="s">
        <v>190</v>
      </c>
      <c r="B170" t="s">
        <v>10</v>
      </c>
      <c r="C170">
        <v>20</v>
      </c>
      <c r="D170" s="6" t="s">
        <v>26</v>
      </c>
      <c r="E170">
        <v>58</v>
      </c>
      <c r="F170">
        <v>51</v>
      </c>
      <c r="G170">
        <v>80</v>
      </c>
      <c r="H170" s="5">
        <f t="shared" si="23"/>
        <v>63</v>
      </c>
      <c r="I170">
        <v>77</v>
      </c>
      <c r="J170" s="1">
        <v>45491</v>
      </c>
      <c r="K170">
        <f t="shared" si="24"/>
        <v>18</v>
      </c>
      <c r="L170">
        <f t="shared" si="25"/>
        <v>7</v>
      </c>
      <c r="M170">
        <f t="shared" si="26"/>
        <v>2024</v>
      </c>
      <c r="N170" t="str">
        <f t="shared" si="27"/>
        <v>C</v>
      </c>
      <c r="O170" t="str">
        <f t="shared" si="28"/>
        <v>C</v>
      </c>
      <c r="P170" t="str">
        <f t="shared" si="29"/>
        <v>A</v>
      </c>
    </row>
    <row r="171" spans="1:16" x14ac:dyDescent="0.35">
      <c r="A171" t="s">
        <v>191</v>
      </c>
      <c r="B171" t="s">
        <v>41</v>
      </c>
      <c r="C171">
        <v>18</v>
      </c>
      <c r="D171" s="6" t="s">
        <v>12</v>
      </c>
      <c r="E171">
        <v>88</v>
      </c>
      <c r="F171">
        <v>51</v>
      </c>
      <c r="G171">
        <v>99</v>
      </c>
      <c r="H171" s="5">
        <f t="shared" si="23"/>
        <v>79.333333333333329</v>
      </c>
      <c r="I171">
        <v>81</v>
      </c>
      <c r="J171" s="1">
        <v>45316</v>
      </c>
      <c r="K171">
        <f t="shared" si="24"/>
        <v>25</v>
      </c>
      <c r="L171">
        <f t="shared" si="25"/>
        <v>1</v>
      </c>
      <c r="M171">
        <f t="shared" si="26"/>
        <v>2024</v>
      </c>
      <c r="N171" t="str">
        <f t="shared" si="27"/>
        <v>A</v>
      </c>
      <c r="O171" t="str">
        <f t="shared" si="28"/>
        <v>C</v>
      </c>
      <c r="P171" t="str">
        <f t="shared" si="29"/>
        <v>A</v>
      </c>
    </row>
    <row r="172" spans="1:16" x14ac:dyDescent="0.35">
      <c r="A172" t="s">
        <v>192</v>
      </c>
      <c r="B172" t="s">
        <v>23</v>
      </c>
      <c r="C172">
        <v>21</v>
      </c>
      <c r="D172" s="6" t="s">
        <v>26</v>
      </c>
      <c r="E172">
        <v>75</v>
      </c>
      <c r="F172">
        <v>68</v>
      </c>
      <c r="G172">
        <v>35</v>
      </c>
      <c r="H172" s="5">
        <f t="shared" si="23"/>
        <v>59.333333333333336</v>
      </c>
      <c r="I172">
        <v>99</v>
      </c>
      <c r="J172" s="1">
        <v>45380</v>
      </c>
      <c r="K172">
        <f t="shared" si="24"/>
        <v>29</v>
      </c>
      <c r="L172">
        <f t="shared" si="25"/>
        <v>3</v>
      </c>
      <c r="M172">
        <f t="shared" si="26"/>
        <v>2024</v>
      </c>
      <c r="N172" t="str">
        <f t="shared" si="27"/>
        <v>A</v>
      </c>
      <c r="O172" t="str">
        <f t="shared" si="28"/>
        <v>B</v>
      </c>
      <c r="P172" t="str">
        <f t="shared" si="29"/>
        <v>F</v>
      </c>
    </row>
    <row r="173" spans="1:16" x14ac:dyDescent="0.35">
      <c r="A173" t="s">
        <v>193</v>
      </c>
      <c r="B173" t="s">
        <v>18</v>
      </c>
      <c r="C173">
        <v>20</v>
      </c>
      <c r="D173" s="6" t="s">
        <v>26</v>
      </c>
      <c r="E173">
        <v>51</v>
      </c>
      <c r="F173">
        <v>40</v>
      </c>
      <c r="G173">
        <v>96</v>
      </c>
      <c r="H173" s="5">
        <f t="shared" si="23"/>
        <v>62.333333333333336</v>
      </c>
      <c r="I173">
        <v>56</v>
      </c>
      <c r="J173" s="1">
        <v>45559</v>
      </c>
      <c r="K173">
        <f t="shared" si="24"/>
        <v>24</v>
      </c>
      <c r="L173">
        <f t="shared" si="25"/>
        <v>9</v>
      </c>
      <c r="M173">
        <f t="shared" si="26"/>
        <v>2024</v>
      </c>
      <c r="N173" t="str">
        <f t="shared" si="27"/>
        <v>C</v>
      </c>
      <c r="O173" t="str">
        <f t="shared" si="28"/>
        <v>D</v>
      </c>
      <c r="P173" t="str">
        <f t="shared" si="29"/>
        <v>A</v>
      </c>
    </row>
    <row r="174" spans="1:16" x14ac:dyDescent="0.35">
      <c r="A174" t="s">
        <v>194</v>
      </c>
      <c r="B174" t="s">
        <v>21</v>
      </c>
      <c r="C174">
        <v>18</v>
      </c>
      <c r="D174" s="6" t="s">
        <v>12</v>
      </c>
      <c r="E174">
        <v>100</v>
      </c>
      <c r="F174">
        <v>87</v>
      </c>
      <c r="G174">
        <v>36</v>
      </c>
      <c r="H174" s="5">
        <f t="shared" si="23"/>
        <v>74.333333333333329</v>
      </c>
      <c r="I174">
        <v>78</v>
      </c>
      <c r="J174" s="1">
        <v>45434</v>
      </c>
      <c r="K174">
        <f t="shared" si="24"/>
        <v>22</v>
      </c>
      <c r="L174">
        <f t="shared" si="25"/>
        <v>5</v>
      </c>
      <c r="M174">
        <f t="shared" si="26"/>
        <v>2024</v>
      </c>
      <c r="N174" t="str">
        <f t="shared" si="27"/>
        <v>A</v>
      </c>
      <c r="O174" t="str">
        <f t="shared" si="28"/>
        <v>A</v>
      </c>
      <c r="P174" t="str">
        <f t="shared" si="29"/>
        <v>F</v>
      </c>
    </row>
    <row r="175" spans="1:16" x14ac:dyDescent="0.35">
      <c r="A175" t="s">
        <v>195</v>
      </c>
      <c r="B175" t="s">
        <v>15</v>
      </c>
      <c r="C175">
        <v>21</v>
      </c>
      <c r="D175" s="6" t="s">
        <v>12</v>
      </c>
      <c r="E175">
        <v>80</v>
      </c>
      <c r="F175">
        <v>100</v>
      </c>
      <c r="G175">
        <v>80</v>
      </c>
      <c r="H175" s="5">
        <f t="shared" si="23"/>
        <v>86.666666666666671</v>
      </c>
      <c r="I175">
        <v>57</v>
      </c>
      <c r="J175" s="1">
        <v>45350</v>
      </c>
      <c r="K175">
        <f t="shared" si="24"/>
        <v>28</v>
      </c>
      <c r="L175">
        <f t="shared" si="25"/>
        <v>2</v>
      </c>
      <c r="M175">
        <f t="shared" si="26"/>
        <v>2024</v>
      </c>
      <c r="N175" t="str">
        <f t="shared" si="27"/>
        <v>A</v>
      </c>
      <c r="O175" t="str">
        <f t="shared" si="28"/>
        <v>A</v>
      </c>
      <c r="P175" t="str">
        <f t="shared" si="29"/>
        <v>A</v>
      </c>
    </row>
    <row r="176" spans="1:16" x14ac:dyDescent="0.35">
      <c r="A176" t="s">
        <v>196</v>
      </c>
      <c r="B176" t="s">
        <v>23</v>
      </c>
      <c r="C176">
        <v>20</v>
      </c>
      <c r="D176" s="6" t="s">
        <v>26</v>
      </c>
      <c r="E176">
        <v>58</v>
      </c>
      <c r="F176">
        <v>77</v>
      </c>
      <c r="G176">
        <v>200</v>
      </c>
      <c r="H176" s="5">
        <f t="shared" si="23"/>
        <v>111.66666666666667</v>
      </c>
      <c r="I176">
        <v>50</v>
      </c>
      <c r="J176" s="1">
        <v>45656</v>
      </c>
      <c r="K176">
        <f t="shared" si="24"/>
        <v>30</v>
      </c>
      <c r="L176">
        <f t="shared" si="25"/>
        <v>12</v>
      </c>
      <c r="M176">
        <f t="shared" si="26"/>
        <v>2024</v>
      </c>
      <c r="N176" t="str">
        <f t="shared" si="27"/>
        <v>C</v>
      </c>
      <c r="O176" t="str">
        <f t="shared" si="28"/>
        <v>A</v>
      </c>
      <c r="P176" t="str">
        <f t="shared" si="29"/>
        <v>F</v>
      </c>
    </row>
    <row r="177" spans="1:16" x14ac:dyDescent="0.35">
      <c r="A177" t="s">
        <v>197</v>
      </c>
      <c r="B177" t="s">
        <v>41</v>
      </c>
      <c r="C177">
        <v>21</v>
      </c>
      <c r="D177" s="6" t="s">
        <v>12</v>
      </c>
      <c r="E177">
        <v>51</v>
      </c>
      <c r="F177">
        <v>57</v>
      </c>
      <c r="G177">
        <v>71</v>
      </c>
      <c r="H177" s="5">
        <f t="shared" si="23"/>
        <v>59.666666666666664</v>
      </c>
      <c r="I177">
        <v>52</v>
      </c>
      <c r="J177" s="1">
        <v>45317</v>
      </c>
      <c r="K177">
        <f t="shared" si="24"/>
        <v>26</v>
      </c>
      <c r="L177">
        <f t="shared" si="25"/>
        <v>1</v>
      </c>
      <c r="M177">
        <f t="shared" si="26"/>
        <v>2024</v>
      </c>
      <c r="N177" t="str">
        <f t="shared" si="27"/>
        <v>C</v>
      </c>
      <c r="O177" t="str">
        <f t="shared" si="28"/>
        <v>C</v>
      </c>
      <c r="P177" t="str">
        <f t="shared" si="29"/>
        <v>A</v>
      </c>
    </row>
    <row r="178" spans="1:16" x14ac:dyDescent="0.35">
      <c r="A178" t="s">
        <v>198</v>
      </c>
      <c r="B178" t="s">
        <v>21</v>
      </c>
      <c r="C178">
        <v>20</v>
      </c>
      <c r="D178" s="6" t="s">
        <v>12</v>
      </c>
      <c r="E178">
        <v>48</v>
      </c>
      <c r="F178">
        <v>89</v>
      </c>
      <c r="G178">
        <v>93</v>
      </c>
      <c r="H178" s="5">
        <f t="shared" si="23"/>
        <v>76.666666666666671</v>
      </c>
      <c r="I178">
        <v>73</v>
      </c>
      <c r="J178" s="1">
        <v>45338</v>
      </c>
      <c r="K178">
        <f t="shared" si="24"/>
        <v>16</v>
      </c>
      <c r="L178">
        <f t="shared" si="25"/>
        <v>2</v>
      </c>
      <c r="M178">
        <f t="shared" si="26"/>
        <v>2024</v>
      </c>
      <c r="N178" t="str">
        <f t="shared" si="27"/>
        <v>D</v>
      </c>
      <c r="O178" t="str">
        <f t="shared" si="28"/>
        <v>A</v>
      </c>
      <c r="P178" t="str">
        <f t="shared" si="29"/>
        <v>A</v>
      </c>
    </row>
    <row r="179" spans="1:16" x14ac:dyDescent="0.35">
      <c r="A179" t="s">
        <v>199</v>
      </c>
      <c r="B179" t="s">
        <v>21</v>
      </c>
      <c r="C179">
        <v>20</v>
      </c>
      <c r="D179" s="6" t="s">
        <v>12</v>
      </c>
      <c r="E179">
        <v>46</v>
      </c>
      <c r="F179">
        <v>50</v>
      </c>
      <c r="G179">
        <v>44</v>
      </c>
      <c r="H179" s="5">
        <f t="shared" si="23"/>
        <v>46.666666666666664</v>
      </c>
      <c r="I179">
        <v>72</v>
      </c>
      <c r="J179" s="1">
        <v>45579</v>
      </c>
      <c r="K179">
        <f t="shared" si="24"/>
        <v>14</v>
      </c>
      <c r="L179">
        <f t="shared" si="25"/>
        <v>10</v>
      </c>
      <c r="M179">
        <f t="shared" si="26"/>
        <v>2024</v>
      </c>
      <c r="N179" t="str">
        <f t="shared" si="27"/>
        <v>D</v>
      </c>
      <c r="O179" t="str">
        <f t="shared" si="28"/>
        <v>C</v>
      </c>
      <c r="P179" t="str">
        <f t="shared" si="29"/>
        <v>D</v>
      </c>
    </row>
    <row r="180" spans="1:16" x14ac:dyDescent="0.35">
      <c r="A180" t="s">
        <v>200</v>
      </c>
      <c r="B180" t="s">
        <v>53</v>
      </c>
      <c r="C180">
        <v>20</v>
      </c>
      <c r="D180" s="6" t="s">
        <v>26</v>
      </c>
      <c r="E180">
        <v>67</v>
      </c>
      <c r="F180">
        <v>42</v>
      </c>
      <c r="G180">
        <v>58</v>
      </c>
      <c r="H180" s="5">
        <f t="shared" si="23"/>
        <v>55.666666666666664</v>
      </c>
      <c r="I180">
        <v>57</v>
      </c>
      <c r="J180" s="1">
        <v>45557</v>
      </c>
      <c r="K180">
        <f t="shared" si="24"/>
        <v>22</v>
      </c>
      <c r="L180">
        <f t="shared" si="25"/>
        <v>9</v>
      </c>
      <c r="M180">
        <f t="shared" si="26"/>
        <v>2024</v>
      </c>
      <c r="N180" t="str">
        <f t="shared" si="27"/>
        <v>B</v>
      </c>
      <c r="O180" t="str">
        <f t="shared" si="28"/>
        <v>D</v>
      </c>
      <c r="P180" t="str">
        <f t="shared" si="29"/>
        <v>C</v>
      </c>
    </row>
    <row r="181" spans="1:16" x14ac:dyDescent="0.35">
      <c r="A181" t="s">
        <v>201</v>
      </c>
      <c r="B181" t="s">
        <v>21</v>
      </c>
      <c r="C181">
        <v>18</v>
      </c>
      <c r="D181" s="6" t="s">
        <v>12</v>
      </c>
      <c r="E181">
        <v>53</v>
      </c>
      <c r="F181">
        <v>38</v>
      </c>
      <c r="G181">
        <v>62</v>
      </c>
      <c r="H181" s="5">
        <f t="shared" si="23"/>
        <v>51</v>
      </c>
      <c r="I181">
        <v>96</v>
      </c>
      <c r="J181" s="1">
        <v>45307</v>
      </c>
      <c r="K181">
        <f t="shared" si="24"/>
        <v>16</v>
      </c>
      <c r="L181">
        <f t="shared" si="25"/>
        <v>1</v>
      </c>
      <c r="M181">
        <f t="shared" si="26"/>
        <v>2024</v>
      </c>
      <c r="N181" t="str">
        <f t="shared" si="27"/>
        <v>C</v>
      </c>
      <c r="O181" t="str">
        <f t="shared" si="28"/>
        <v>F</v>
      </c>
      <c r="P181" t="str">
        <f t="shared" si="29"/>
        <v>B</v>
      </c>
    </row>
    <row r="182" spans="1:16" x14ac:dyDescent="0.35">
      <c r="A182" t="s">
        <v>202</v>
      </c>
      <c r="B182" t="s">
        <v>18</v>
      </c>
      <c r="C182">
        <v>20</v>
      </c>
      <c r="D182" s="6" t="s">
        <v>26</v>
      </c>
      <c r="E182">
        <v>70</v>
      </c>
      <c r="F182">
        <v>38</v>
      </c>
      <c r="G182">
        <v>56</v>
      </c>
      <c r="H182" s="5">
        <f t="shared" si="23"/>
        <v>54.666666666666664</v>
      </c>
      <c r="I182">
        <v>86</v>
      </c>
      <c r="J182" s="1">
        <v>45490</v>
      </c>
      <c r="K182">
        <f t="shared" si="24"/>
        <v>17</v>
      </c>
      <c r="L182">
        <f t="shared" si="25"/>
        <v>7</v>
      </c>
      <c r="M182">
        <f t="shared" si="26"/>
        <v>2024</v>
      </c>
      <c r="N182" t="str">
        <f t="shared" si="27"/>
        <v>A</v>
      </c>
      <c r="O182" t="str">
        <f t="shared" si="28"/>
        <v>F</v>
      </c>
      <c r="P182" t="str">
        <f t="shared" si="29"/>
        <v>C</v>
      </c>
    </row>
    <row r="183" spans="1:16" x14ac:dyDescent="0.35">
      <c r="A183" t="s">
        <v>203</v>
      </c>
      <c r="B183" t="s">
        <v>10</v>
      </c>
      <c r="C183">
        <v>18</v>
      </c>
      <c r="D183" s="6" t="s">
        <v>26</v>
      </c>
      <c r="E183">
        <v>91</v>
      </c>
      <c r="F183">
        <v>90</v>
      </c>
      <c r="G183">
        <v>65</v>
      </c>
      <c r="H183" s="5">
        <f t="shared" si="23"/>
        <v>82</v>
      </c>
      <c r="I183">
        <v>52</v>
      </c>
      <c r="J183" s="1">
        <v>45573</v>
      </c>
      <c r="K183">
        <f t="shared" si="24"/>
        <v>8</v>
      </c>
      <c r="L183">
        <f t="shared" si="25"/>
        <v>10</v>
      </c>
      <c r="M183">
        <f t="shared" si="26"/>
        <v>2024</v>
      </c>
      <c r="N183" t="str">
        <f t="shared" si="27"/>
        <v>A</v>
      </c>
      <c r="O183" t="str">
        <f t="shared" si="28"/>
        <v>A</v>
      </c>
      <c r="P183" t="str">
        <f t="shared" si="29"/>
        <v>B</v>
      </c>
    </row>
    <row r="184" spans="1:16" x14ac:dyDescent="0.35">
      <c r="A184" t="s">
        <v>204</v>
      </c>
      <c r="B184" t="s">
        <v>41</v>
      </c>
      <c r="C184">
        <v>22</v>
      </c>
      <c r="D184" s="6" t="s">
        <v>12</v>
      </c>
      <c r="E184">
        <v>58</v>
      </c>
      <c r="F184">
        <v>59</v>
      </c>
      <c r="G184">
        <v>58</v>
      </c>
      <c r="H184" s="5">
        <f t="shared" si="23"/>
        <v>58.333333333333336</v>
      </c>
      <c r="I184">
        <v>100</v>
      </c>
      <c r="J184" s="1">
        <v>45377</v>
      </c>
      <c r="K184">
        <f t="shared" si="24"/>
        <v>26</v>
      </c>
      <c r="L184">
        <f t="shared" si="25"/>
        <v>3</v>
      </c>
      <c r="M184">
        <f t="shared" si="26"/>
        <v>2024</v>
      </c>
      <c r="N184" t="str">
        <f t="shared" si="27"/>
        <v>C</v>
      </c>
      <c r="O184" t="str">
        <f t="shared" si="28"/>
        <v>C</v>
      </c>
      <c r="P184" t="str">
        <f t="shared" si="29"/>
        <v>C</v>
      </c>
    </row>
    <row r="185" spans="1:16" x14ac:dyDescent="0.35">
      <c r="A185" t="s">
        <v>205</v>
      </c>
      <c r="B185" t="s">
        <v>21</v>
      </c>
      <c r="C185">
        <v>19</v>
      </c>
      <c r="D185" s="6" t="s">
        <v>12</v>
      </c>
      <c r="E185">
        <v>97</v>
      </c>
      <c r="F185">
        <v>0</v>
      </c>
      <c r="G185">
        <v>67</v>
      </c>
      <c r="H185" s="5">
        <f t="shared" si="23"/>
        <v>54.666666666666664</v>
      </c>
      <c r="I185">
        <v>82</v>
      </c>
      <c r="J185" s="1">
        <v>45541</v>
      </c>
      <c r="K185">
        <f t="shared" si="24"/>
        <v>6</v>
      </c>
      <c r="L185">
        <f t="shared" si="25"/>
        <v>9</v>
      </c>
      <c r="M185">
        <f t="shared" si="26"/>
        <v>2024</v>
      </c>
      <c r="N185" t="str">
        <f t="shared" si="27"/>
        <v>A</v>
      </c>
      <c r="O185" t="str">
        <f t="shared" si="28"/>
        <v>F</v>
      </c>
      <c r="P185" t="str">
        <f t="shared" si="29"/>
        <v>B</v>
      </c>
    </row>
    <row r="186" spans="1:16" x14ac:dyDescent="0.35">
      <c r="A186" t="s">
        <v>206</v>
      </c>
      <c r="B186" t="s">
        <v>53</v>
      </c>
      <c r="C186">
        <v>20</v>
      </c>
      <c r="D186" s="6" t="s">
        <v>26</v>
      </c>
      <c r="E186">
        <v>86</v>
      </c>
      <c r="F186">
        <v>0</v>
      </c>
      <c r="G186">
        <v>86</v>
      </c>
      <c r="H186" s="5">
        <f t="shared" si="23"/>
        <v>57.333333333333336</v>
      </c>
      <c r="I186">
        <v>77</v>
      </c>
      <c r="J186" s="1">
        <v>45561</v>
      </c>
      <c r="K186">
        <f t="shared" si="24"/>
        <v>26</v>
      </c>
      <c r="L186">
        <f t="shared" si="25"/>
        <v>9</v>
      </c>
      <c r="M186">
        <f t="shared" si="26"/>
        <v>2024</v>
      </c>
      <c r="N186" t="str">
        <f t="shared" si="27"/>
        <v>A</v>
      </c>
      <c r="O186" t="str">
        <f t="shared" si="28"/>
        <v>F</v>
      </c>
      <c r="P186" t="str">
        <f t="shared" si="29"/>
        <v>A</v>
      </c>
    </row>
    <row r="187" spans="1:16" x14ac:dyDescent="0.35">
      <c r="A187" t="s">
        <v>207</v>
      </c>
      <c r="B187" t="s">
        <v>18</v>
      </c>
      <c r="C187">
        <v>19</v>
      </c>
      <c r="D187" s="6" t="s">
        <v>26</v>
      </c>
      <c r="E187">
        <v>55</v>
      </c>
      <c r="F187">
        <v>61</v>
      </c>
      <c r="G187">
        <v>56</v>
      </c>
      <c r="H187" s="5">
        <f t="shared" si="23"/>
        <v>57.333333333333336</v>
      </c>
      <c r="I187">
        <v>96</v>
      </c>
      <c r="J187" s="1">
        <v>45626</v>
      </c>
      <c r="K187">
        <f t="shared" si="24"/>
        <v>30</v>
      </c>
      <c r="L187">
        <f t="shared" si="25"/>
        <v>11</v>
      </c>
      <c r="M187">
        <f t="shared" si="26"/>
        <v>2024</v>
      </c>
      <c r="N187" t="str">
        <f t="shared" si="27"/>
        <v>C</v>
      </c>
      <c r="O187" t="str">
        <f t="shared" si="28"/>
        <v>B</v>
      </c>
      <c r="P187" t="str">
        <f t="shared" si="29"/>
        <v>C</v>
      </c>
    </row>
    <row r="188" spans="1:16" x14ac:dyDescent="0.35">
      <c r="A188" t="s">
        <v>208</v>
      </c>
      <c r="B188" t="s">
        <v>29</v>
      </c>
      <c r="C188">
        <v>19</v>
      </c>
      <c r="D188" s="6" t="s">
        <v>12</v>
      </c>
      <c r="E188">
        <v>92</v>
      </c>
      <c r="F188">
        <v>66</v>
      </c>
      <c r="G188">
        <v>84</v>
      </c>
      <c r="H188" s="5">
        <f t="shared" si="23"/>
        <v>80.666666666666671</v>
      </c>
      <c r="I188">
        <v>57</v>
      </c>
      <c r="J188" s="1">
        <v>45408</v>
      </c>
      <c r="K188">
        <f t="shared" si="24"/>
        <v>26</v>
      </c>
      <c r="L188">
        <f t="shared" si="25"/>
        <v>4</v>
      </c>
      <c r="M188">
        <f t="shared" si="26"/>
        <v>2024</v>
      </c>
      <c r="N188" t="str">
        <f t="shared" si="27"/>
        <v>A</v>
      </c>
      <c r="O188" t="str">
        <f t="shared" si="28"/>
        <v>B</v>
      </c>
      <c r="P188" t="str">
        <f t="shared" si="29"/>
        <v>A</v>
      </c>
    </row>
    <row r="189" spans="1:16" x14ac:dyDescent="0.35">
      <c r="A189" t="s">
        <v>209</v>
      </c>
      <c r="B189" t="s">
        <v>10</v>
      </c>
      <c r="C189">
        <v>20</v>
      </c>
      <c r="D189" s="6" t="s">
        <v>26</v>
      </c>
      <c r="E189">
        <v>44</v>
      </c>
      <c r="F189">
        <v>84</v>
      </c>
      <c r="G189">
        <v>62</v>
      </c>
      <c r="H189" s="5">
        <f t="shared" si="23"/>
        <v>63.333333333333336</v>
      </c>
      <c r="I189">
        <v>83</v>
      </c>
      <c r="J189" s="1">
        <v>45298</v>
      </c>
      <c r="K189">
        <f t="shared" si="24"/>
        <v>7</v>
      </c>
      <c r="L189">
        <f t="shared" si="25"/>
        <v>1</v>
      </c>
      <c r="M189">
        <f t="shared" si="26"/>
        <v>2024</v>
      </c>
      <c r="N189" t="str">
        <f t="shared" si="27"/>
        <v>D</v>
      </c>
      <c r="O189" t="str">
        <f t="shared" si="28"/>
        <v>A</v>
      </c>
      <c r="P189" t="str">
        <f t="shared" si="29"/>
        <v>B</v>
      </c>
    </row>
    <row r="190" spans="1:16" x14ac:dyDescent="0.35">
      <c r="A190" t="s">
        <v>210</v>
      </c>
      <c r="B190" t="s">
        <v>10</v>
      </c>
      <c r="C190">
        <v>20</v>
      </c>
      <c r="D190" s="6" t="s">
        <v>26</v>
      </c>
      <c r="E190">
        <v>74</v>
      </c>
      <c r="F190">
        <v>95</v>
      </c>
      <c r="G190">
        <v>97</v>
      </c>
      <c r="H190" s="5">
        <f t="shared" si="23"/>
        <v>88.666666666666671</v>
      </c>
      <c r="I190">
        <v>84</v>
      </c>
      <c r="J190" s="1">
        <v>45428</v>
      </c>
      <c r="K190">
        <f t="shared" si="24"/>
        <v>16</v>
      </c>
      <c r="L190">
        <f t="shared" si="25"/>
        <v>5</v>
      </c>
      <c r="M190">
        <f t="shared" si="26"/>
        <v>2024</v>
      </c>
      <c r="N190" t="str">
        <f t="shared" si="27"/>
        <v>A</v>
      </c>
      <c r="O190" t="str">
        <f t="shared" si="28"/>
        <v>A</v>
      </c>
      <c r="P190" t="str">
        <f t="shared" si="29"/>
        <v>A</v>
      </c>
    </row>
    <row r="191" spans="1:16" x14ac:dyDescent="0.35">
      <c r="A191" t="s">
        <v>211</v>
      </c>
      <c r="B191" t="s">
        <v>41</v>
      </c>
      <c r="C191">
        <v>22</v>
      </c>
      <c r="D191" s="6" t="s">
        <v>12</v>
      </c>
      <c r="E191">
        <v>51</v>
      </c>
      <c r="F191">
        <v>85</v>
      </c>
      <c r="G191">
        <v>95</v>
      </c>
      <c r="H191" s="5">
        <f t="shared" si="23"/>
        <v>77</v>
      </c>
      <c r="I191">
        <v>81</v>
      </c>
      <c r="J191" s="1">
        <v>45467</v>
      </c>
      <c r="K191">
        <f t="shared" si="24"/>
        <v>24</v>
      </c>
      <c r="L191">
        <f t="shared" si="25"/>
        <v>6</v>
      </c>
      <c r="M191">
        <f t="shared" si="26"/>
        <v>2024</v>
      </c>
      <c r="N191" t="str">
        <f t="shared" si="27"/>
        <v>C</v>
      </c>
      <c r="O191" t="str">
        <f t="shared" si="28"/>
        <v>A</v>
      </c>
      <c r="P191" t="str">
        <f t="shared" si="29"/>
        <v>A</v>
      </c>
    </row>
    <row r="192" spans="1:16" x14ac:dyDescent="0.35">
      <c r="A192" t="s">
        <v>212</v>
      </c>
      <c r="B192" t="s">
        <v>10</v>
      </c>
      <c r="C192">
        <v>18</v>
      </c>
      <c r="D192" s="6" t="s">
        <v>26</v>
      </c>
      <c r="E192">
        <v>64</v>
      </c>
      <c r="F192">
        <v>53</v>
      </c>
      <c r="G192">
        <v>39</v>
      </c>
      <c r="H192" s="5">
        <f t="shared" si="23"/>
        <v>52</v>
      </c>
      <c r="I192">
        <v>73</v>
      </c>
      <c r="J192" s="1">
        <v>45619</v>
      </c>
      <c r="K192">
        <f t="shared" si="24"/>
        <v>23</v>
      </c>
      <c r="L192">
        <f t="shared" si="25"/>
        <v>11</v>
      </c>
      <c r="M192">
        <f t="shared" si="26"/>
        <v>2024</v>
      </c>
      <c r="N192" t="str">
        <f t="shared" si="27"/>
        <v>B</v>
      </c>
      <c r="O192" t="str">
        <f t="shared" si="28"/>
        <v>C</v>
      </c>
      <c r="P192" t="str">
        <f t="shared" si="29"/>
        <v>F</v>
      </c>
    </row>
    <row r="193" spans="1:16" x14ac:dyDescent="0.35">
      <c r="A193" t="s">
        <v>213</v>
      </c>
      <c r="B193" t="s">
        <v>21</v>
      </c>
      <c r="C193">
        <v>21</v>
      </c>
      <c r="D193" s="6" t="s">
        <v>12</v>
      </c>
      <c r="E193">
        <v>91</v>
      </c>
      <c r="F193">
        <v>55</v>
      </c>
      <c r="G193">
        <v>34</v>
      </c>
      <c r="H193" s="5">
        <f t="shared" si="23"/>
        <v>60</v>
      </c>
      <c r="I193">
        <v>63</v>
      </c>
      <c r="J193" s="1">
        <v>45606</v>
      </c>
      <c r="K193">
        <f t="shared" si="24"/>
        <v>10</v>
      </c>
      <c r="L193">
        <f t="shared" si="25"/>
        <v>11</v>
      </c>
      <c r="M193">
        <f t="shared" si="26"/>
        <v>2024</v>
      </c>
      <c r="N193" t="str">
        <f t="shared" si="27"/>
        <v>A</v>
      </c>
      <c r="O193" t="str">
        <f t="shared" si="28"/>
        <v>C</v>
      </c>
      <c r="P193" t="str">
        <f t="shared" si="29"/>
        <v>F</v>
      </c>
    </row>
    <row r="194" spans="1:16" x14ac:dyDescent="0.35">
      <c r="A194" t="s">
        <v>214</v>
      </c>
      <c r="B194" t="s">
        <v>53</v>
      </c>
      <c r="C194">
        <v>18</v>
      </c>
      <c r="D194" s="6" t="s">
        <v>26</v>
      </c>
      <c r="E194">
        <v>98</v>
      </c>
      <c r="F194">
        <v>39</v>
      </c>
      <c r="G194">
        <v>67</v>
      </c>
      <c r="H194" s="5">
        <f t="shared" si="23"/>
        <v>68</v>
      </c>
      <c r="I194">
        <v>81</v>
      </c>
      <c r="J194" s="1">
        <v>45506</v>
      </c>
      <c r="K194">
        <f t="shared" si="24"/>
        <v>2</v>
      </c>
      <c r="L194">
        <f t="shared" si="25"/>
        <v>8</v>
      </c>
      <c r="M194">
        <f t="shared" si="26"/>
        <v>2024</v>
      </c>
      <c r="N194" t="str">
        <f t="shared" si="27"/>
        <v>A</v>
      </c>
      <c r="O194" t="str">
        <f t="shared" si="28"/>
        <v>F</v>
      </c>
      <c r="P194" t="str">
        <f t="shared" si="29"/>
        <v>B</v>
      </c>
    </row>
    <row r="195" spans="1:16" x14ac:dyDescent="0.35">
      <c r="A195" t="s">
        <v>215</v>
      </c>
      <c r="B195" t="s">
        <v>10</v>
      </c>
      <c r="C195">
        <v>21</v>
      </c>
      <c r="D195" s="6" t="s">
        <v>26</v>
      </c>
      <c r="E195">
        <v>60</v>
      </c>
      <c r="F195">
        <v>76</v>
      </c>
      <c r="G195">
        <v>42</v>
      </c>
      <c r="H195" s="5">
        <f t="shared" ref="H195:H201" si="30">AVERAGE(E195:G195)</f>
        <v>59.333333333333336</v>
      </c>
      <c r="I195">
        <v>95</v>
      </c>
      <c r="J195" s="1">
        <v>45373</v>
      </c>
      <c r="K195">
        <f t="shared" ref="K195:K201" si="31">DAY(J:J)</f>
        <v>22</v>
      </c>
      <c r="L195">
        <f t="shared" ref="L195:L201" si="32">MONTH(J:J)</f>
        <v>3</v>
      </c>
      <c r="M195">
        <f t="shared" ref="M195:M201" si="33">YEAR(J:J)</f>
        <v>2024</v>
      </c>
      <c r="N195" t="str">
        <f t="shared" ref="N195:P201" si="34">IF(AND(E195&gt;=70,E195&lt;=100),"A",IF(AND(E195&gt;=60,E195&lt;=69),"B",IF(AND(E195&gt;=50,E195&lt;=59),"C",IF(AND(E195&gt;=40,E195&lt;=49),"D","F"))))</f>
        <v>B</v>
      </c>
      <c r="O195" t="str">
        <f t="shared" si="34"/>
        <v>A</v>
      </c>
      <c r="P195" t="str">
        <f t="shared" si="34"/>
        <v>D</v>
      </c>
    </row>
    <row r="196" spans="1:16" x14ac:dyDescent="0.35">
      <c r="A196" t="s">
        <v>216</v>
      </c>
      <c r="B196" t="s">
        <v>10</v>
      </c>
      <c r="C196">
        <v>18</v>
      </c>
      <c r="D196" s="6" t="s">
        <v>26</v>
      </c>
      <c r="E196">
        <v>75</v>
      </c>
      <c r="F196">
        <v>95</v>
      </c>
      <c r="G196">
        <v>60</v>
      </c>
      <c r="H196" s="5">
        <f t="shared" si="30"/>
        <v>76.666666666666671</v>
      </c>
      <c r="I196">
        <v>92</v>
      </c>
      <c r="J196" s="1">
        <v>45514</v>
      </c>
      <c r="K196">
        <f t="shared" si="31"/>
        <v>10</v>
      </c>
      <c r="L196">
        <f t="shared" si="32"/>
        <v>8</v>
      </c>
      <c r="M196">
        <f t="shared" si="33"/>
        <v>2024</v>
      </c>
      <c r="N196" t="str">
        <f t="shared" si="34"/>
        <v>A</v>
      </c>
      <c r="O196" t="str">
        <f t="shared" si="34"/>
        <v>A</v>
      </c>
      <c r="P196" t="str">
        <f t="shared" si="34"/>
        <v>B</v>
      </c>
    </row>
    <row r="197" spans="1:16" x14ac:dyDescent="0.35">
      <c r="A197" t="s">
        <v>217</v>
      </c>
      <c r="B197" t="s">
        <v>29</v>
      </c>
      <c r="C197">
        <v>20</v>
      </c>
      <c r="D197" s="6" t="s">
        <v>12</v>
      </c>
      <c r="E197">
        <v>92</v>
      </c>
      <c r="F197">
        <v>56</v>
      </c>
      <c r="G197">
        <v>76</v>
      </c>
      <c r="H197" s="5">
        <f t="shared" si="30"/>
        <v>74.666666666666671</v>
      </c>
      <c r="I197">
        <v>65</v>
      </c>
      <c r="J197" s="1">
        <v>45394</v>
      </c>
      <c r="K197">
        <f t="shared" si="31"/>
        <v>12</v>
      </c>
      <c r="L197">
        <f t="shared" si="32"/>
        <v>4</v>
      </c>
      <c r="M197">
        <f t="shared" si="33"/>
        <v>2024</v>
      </c>
      <c r="N197" t="str">
        <f t="shared" si="34"/>
        <v>A</v>
      </c>
      <c r="O197" t="str">
        <f t="shared" si="34"/>
        <v>C</v>
      </c>
      <c r="P197" t="str">
        <f t="shared" si="34"/>
        <v>A</v>
      </c>
    </row>
    <row r="198" spans="1:16" x14ac:dyDescent="0.35">
      <c r="A198" t="s">
        <v>218</v>
      </c>
      <c r="B198" t="s">
        <v>29</v>
      </c>
      <c r="C198">
        <v>22</v>
      </c>
      <c r="D198" s="6" t="s">
        <v>12</v>
      </c>
      <c r="E198">
        <v>62</v>
      </c>
      <c r="F198">
        <v>55</v>
      </c>
      <c r="G198">
        <v>81</v>
      </c>
      <c r="H198" s="5">
        <f t="shared" si="30"/>
        <v>66</v>
      </c>
      <c r="I198">
        <v>53</v>
      </c>
      <c r="J198" s="1">
        <v>45564</v>
      </c>
      <c r="K198">
        <f t="shared" si="31"/>
        <v>29</v>
      </c>
      <c r="L198">
        <f t="shared" si="32"/>
        <v>9</v>
      </c>
      <c r="M198">
        <f t="shared" si="33"/>
        <v>2024</v>
      </c>
      <c r="N198" t="str">
        <f t="shared" si="34"/>
        <v>B</v>
      </c>
      <c r="O198" t="str">
        <f t="shared" si="34"/>
        <v>C</v>
      </c>
      <c r="P198" t="str">
        <f t="shared" si="34"/>
        <v>A</v>
      </c>
    </row>
    <row r="199" spans="1:16" x14ac:dyDescent="0.35">
      <c r="A199" t="s">
        <v>219</v>
      </c>
      <c r="B199" t="s">
        <v>15</v>
      </c>
      <c r="C199">
        <v>21</v>
      </c>
      <c r="D199" s="6" t="s">
        <v>12</v>
      </c>
      <c r="E199">
        <v>55</v>
      </c>
      <c r="F199">
        <v>35</v>
      </c>
      <c r="G199">
        <v>85</v>
      </c>
      <c r="H199" s="5">
        <f t="shared" si="30"/>
        <v>58.333333333333336</v>
      </c>
      <c r="I199">
        <v>76</v>
      </c>
      <c r="J199" s="1">
        <v>45305</v>
      </c>
      <c r="K199">
        <f t="shared" si="31"/>
        <v>14</v>
      </c>
      <c r="L199">
        <f t="shared" si="32"/>
        <v>1</v>
      </c>
      <c r="M199">
        <f t="shared" si="33"/>
        <v>2024</v>
      </c>
      <c r="N199" t="str">
        <f t="shared" si="34"/>
        <v>C</v>
      </c>
      <c r="O199" t="str">
        <f t="shared" si="34"/>
        <v>F</v>
      </c>
      <c r="P199" t="str">
        <f t="shared" si="34"/>
        <v>A</v>
      </c>
    </row>
    <row r="200" spans="1:16" x14ac:dyDescent="0.35">
      <c r="A200" t="s">
        <v>220</v>
      </c>
      <c r="B200" t="s">
        <v>18</v>
      </c>
      <c r="C200">
        <v>20</v>
      </c>
      <c r="D200" s="6" t="s">
        <v>26</v>
      </c>
      <c r="E200">
        <v>96</v>
      </c>
      <c r="F200">
        <v>39</v>
      </c>
      <c r="G200">
        <v>44</v>
      </c>
      <c r="H200" s="5">
        <f t="shared" si="30"/>
        <v>59.666666666666664</v>
      </c>
      <c r="I200">
        <v>86</v>
      </c>
      <c r="J200" s="1">
        <v>45450</v>
      </c>
      <c r="K200">
        <f t="shared" si="31"/>
        <v>7</v>
      </c>
      <c r="L200">
        <f t="shared" si="32"/>
        <v>6</v>
      </c>
      <c r="M200">
        <f t="shared" si="33"/>
        <v>2024</v>
      </c>
      <c r="N200" t="str">
        <f t="shared" si="34"/>
        <v>A</v>
      </c>
      <c r="O200" t="str">
        <f t="shared" si="34"/>
        <v>F</v>
      </c>
      <c r="P200" t="str">
        <f t="shared" si="34"/>
        <v>D</v>
      </c>
    </row>
    <row r="201" spans="1:16" x14ac:dyDescent="0.35">
      <c r="A201" t="s">
        <v>221</v>
      </c>
      <c r="B201" t="s">
        <v>21</v>
      </c>
      <c r="C201">
        <v>20</v>
      </c>
      <c r="D201" s="6" t="s">
        <v>12</v>
      </c>
      <c r="E201">
        <v>78</v>
      </c>
      <c r="F201">
        <v>46</v>
      </c>
      <c r="G201">
        <v>58</v>
      </c>
      <c r="H201" s="5">
        <f t="shared" si="30"/>
        <v>60.666666666666664</v>
      </c>
      <c r="I201">
        <v>70</v>
      </c>
      <c r="J201" s="1">
        <v>45443</v>
      </c>
      <c r="K201">
        <f t="shared" si="31"/>
        <v>31</v>
      </c>
      <c r="L201">
        <f t="shared" si="32"/>
        <v>5</v>
      </c>
      <c r="M201">
        <f t="shared" si="33"/>
        <v>2024</v>
      </c>
      <c r="N201" t="str">
        <f t="shared" si="34"/>
        <v>A</v>
      </c>
      <c r="O201" t="str">
        <f t="shared" si="34"/>
        <v>D</v>
      </c>
      <c r="P201" t="str">
        <f t="shared" si="34"/>
        <v>C</v>
      </c>
    </row>
  </sheetData>
  <autoFilter ref="A1:P201" xr:uid="{8A173B08-1FB1-4E93-80E2-F0DF33806CB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185F-DE40-4AA3-8C1B-74C013ED33F0}">
  <dimension ref="A1:Q201"/>
  <sheetViews>
    <sheetView topLeftCell="H1" workbookViewId="0">
      <selection activeCell="H12" sqref="H12"/>
    </sheetView>
  </sheetViews>
  <sheetFormatPr defaultRowHeight="14.5" x14ac:dyDescent="0.35"/>
  <cols>
    <col min="1" max="1" width="11.26953125" customWidth="1"/>
    <col min="4" max="4" width="9" customWidth="1"/>
    <col min="5" max="5" width="12.90625" customWidth="1"/>
    <col min="6" max="6" width="14.453125" customWidth="1"/>
    <col min="7" max="7" width="14.1796875" customWidth="1"/>
    <col min="8" max="8" width="23.7265625" customWidth="1"/>
    <col min="9" max="9" width="12.54296875" customWidth="1"/>
    <col min="10" max="10" width="10.453125" bestFit="1" customWidth="1"/>
    <col min="14" max="14" width="13.36328125" customWidth="1"/>
    <col min="15" max="15" width="14.90625" customWidth="1"/>
    <col min="16" max="16" width="14.7265625" customWidth="1"/>
    <col min="17" max="17" width="16.7265625" bestFit="1" customWidth="1"/>
  </cols>
  <sheetData>
    <row r="1" spans="1:17" x14ac:dyDescent="0.35">
      <c r="A1" s="2" t="s">
        <v>0</v>
      </c>
      <c r="B1" s="2" t="s">
        <v>1</v>
      </c>
      <c r="C1" s="2" t="s">
        <v>2</v>
      </c>
      <c r="D1" s="9" t="s">
        <v>3</v>
      </c>
      <c r="E1" s="2" t="s">
        <v>4</v>
      </c>
      <c r="F1" s="2" t="s">
        <v>5</v>
      </c>
      <c r="G1" s="2" t="s">
        <v>6</v>
      </c>
      <c r="H1" s="8" t="s">
        <v>278</v>
      </c>
      <c r="I1" s="2" t="s">
        <v>7</v>
      </c>
      <c r="J1" s="2" t="s">
        <v>8</v>
      </c>
      <c r="K1" s="2" t="s">
        <v>228</v>
      </c>
      <c r="L1" s="2" t="s">
        <v>229</v>
      </c>
      <c r="M1" s="2" t="s">
        <v>230</v>
      </c>
      <c r="N1" s="2" t="s">
        <v>231</v>
      </c>
      <c r="O1" s="2" t="s">
        <v>232</v>
      </c>
      <c r="P1" s="2" t="s">
        <v>233</v>
      </c>
      <c r="Q1" s="2" t="s">
        <v>264</v>
      </c>
    </row>
    <row r="2" spans="1:17" x14ac:dyDescent="0.35">
      <c r="A2" t="s">
        <v>9</v>
      </c>
      <c r="B2" t="s">
        <v>10</v>
      </c>
      <c r="C2">
        <v>20</v>
      </c>
      <c r="D2" s="6" t="s">
        <v>26</v>
      </c>
      <c r="E2">
        <v>71</v>
      </c>
      <c r="F2">
        <v>87</v>
      </c>
      <c r="G2">
        <v>75</v>
      </c>
      <c r="H2" s="5">
        <f>AVERAGE(E2:G2)</f>
        <v>77.666666666666671</v>
      </c>
      <c r="I2">
        <v>57</v>
      </c>
      <c r="J2" s="1">
        <v>45514</v>
      </c>
      <c r="K2">
        <f>DAY(J:J)</f>
        <v>10</v>
      </c>
      <c r="L2">
        <f>MONTH(J:J)</f>
        <v>8</v>
      </c>
      <c r="M2">
        <f>YEAR(J:J)</f>
        <v>2024</v>
      </c>
      <c r="N2" t="str">
        <f t="shared" ref="N2:N33" si="0">IF(AND(E2&gt;=70,E2&lt;=100),"A",IF(AND(E2&gt;=60,E2&lt;=69),"B",IF(AND(E2&gt;=50,E2&lt;=59),"C",IF(AND(E2&gt;=40,E2&lt;=49),"D","F"))))</f>
        <v>A</v>
      </c>
      <c r="O2" t="str">
        <f t="shared" ref="O2:O33" si="1">IF(AND(F2&gt;=70,F2&lt;=100),"A",IF(AND(F2&gt;=60,F2&lt;=69),"B",IF(AND(F2&gt;=50,F2&lt;=59),"C",IF(AND(F2&gt;=40,F2&lt;=49),"D","F"))))</f>
        <v>A</v>
      </c>
      <c r="P2" t="str">
        <f t="shared" ref="P2:P33" si="2">IF(AND(G2&gt;=70,G2&lt;=100),"A",IF(AND(G2&gt;=60,G2&lt;=69),"B",IF(AND(G2&gt;=50,G2&lt;=59),"C",IF(AND(G2&gt;=40,G2&lt;=49),"D","F"))))</f>
        <v>A</v>
      </c>
      <c r="Q2" t="str">
        <f t="shared" ref="Q2:Q33" si="3">TEXT(J2,"mmm")</f>
        <v>Aug</v>
      </c>
    </row>
    <row r="3" spans="1:17" x14ac:dyDescent="0.35">
      <c r="A3" t="s">
        <v>14</v>
      </c>
      <c r="B3" t="s">
        <v>15</v>
      </c>
      <c r="C3">
        <v>20</v>
      </c>
      <c r="D3" s="6" t="s">
        <v>12</v>
      </c>
      <c r="E3">
        <v>93</v>
      </c>
      <c r="F3">
        <v>76</v>
      </c>
      <c r="G3">
        <v>63</v>
      </c>
      <c r="H3" s="5">
        <f t="shared" ref="H3:H66" si="4">AVERAGE(E3:G3)</f>
        <v>77.333333333333329</v>
      </c>
      <c r="I3">
        <v>54</v>
      </c>
      <c r="J3" s="1">
        <v>45602</v>
      </c>
      <c r="K3">
        <f t="shared" ref="K3:K66" si="5">DAY(J:J)</f>
        <v>6</v>
      </c>
      <c r="L3">
        <f t="shared" ref="L3:L66" si="6">MONTH(J:J)</f>
        <v>11</v>
      </c>
      <c r="M3">
        <f t="shared" ref="M3:M66" si="7">YEAR(J:J)</f>
        <v>2024</v>
      </c>
      <c r="N3" t="str">
        <f t="shared" si="0"/>
        <v>A</v>
      </c>
      <c r="O3" t="str">
        <f t="shared" si="1"/>
        <v>A</v>
      </c>
      <c r="P3" t="str">
        <f t="shared" si="2"/>
        <v>B</v>
      </c>
      <c r="Q3" t="str">
        <f t="shared" si="3"/>
        <v>Nov</v>
      </c>
    </row>
    <row r="4" spans="1:17" x14ac:dyDescent="0.35">
      <c r="A4" t="s">
        <v>17</v>
      </c>
      <c r="B4" t="s">
        <v>18</v>
      </c>
      <c r="C4">
        <v>18</v>
      </c>
      <c r="D4" s="6" t="s">
        <v>26</v>
      </c>
      <c r="E4">
        <v>87</v>
      </c>
      <c r="F4">
        <v>92</v>
      </c>
      <c r="G4">
        <v>78</v>
      </c>
      <c r="H4" s="5">
        <f t="shared" si="4"/>
        <v>85.666666666666671</v>
      </c>
      <c r="I4">
        <v>78</v>
      </c>
      <c r="J4" s="1">
        <v>45298</v>
      </c>
      <c r="K4">
        <f t="shared" si="5"/>
        <v>7</v>
      </c>
      <c r="L4">
        <f t="shared" si="6"/>
        <v>1</v>
      </c>
      <c r="M4">
        <f t="shared" si="7"/>
        <v>2024</v>
      </c>
      <c r="N4" t="str">
        <f t="shared" si="0"/>
        <v>A</v>
      </c>
      <c r="O4" t="str">
        <f t="shared" si="1"/>
        <v>A</v>
      </c>
      <c r="P4" t="str">
        <f t="shared" si="2"/>
        <v>A</v>
      </c>
      <c r="Q4" t="str">
        <f t="shared" si="3"/>
        <v>Jan</v>
      </c>
    </row>
    <row r="5" spans="1:17" x14ac:dyDescent="0.35">
      <c r="A5" t="s">
        <v>19</v>
      </c>
      <c r="B5" t="s">
        <v>10</v>
      </c>
      <c r="C5">
        <v>21</v>
      </c>
      <c r="D5" s="6" t="s">
        <v>26</v>
      </c>
      <c r="E5">
        <v>64</v>
      </c>
      <c r="F5">
        <v>73</v>
      </c>
      <c r="G5">
        <v>74</v>
      </c>
      <c r="H5" s="5">
        <f t="shared" si="4"/>
        <v>70.333333333333329</v>
      </c>
      <c r="I5">
        <v>96</v>
      </c>
      <c r="J5" s="1">
        <v>45621</v>
      </c>
      <c r="K5">
        <f t="shared" si="5"/>
        <v>25</v>
      </c>
      <c r="L5">
        <f t="shared" si="6"/>
        <v>11</v>
      </c>
      <c r="M5">
        <f t="shared" si="7"/>
        <v>2024</v>
      </c>
      <c r="N5" t="str">
        <f t="shared" si="0"/>
        <v>B</v>
      </c>
      <c r="O5" t="str">
        <f t="shared" si="1"/>
        <v>A</v>
      </c>
      <c r="P5" t="str">
        <f t="shared" si="2"/>
        <v>A</v>
      </c>
      <c r="Q5" t="str">
        <f t="shared" si="3"/>
        <v>Nov</v>
      </c>
    </row>
    <row r="6" spans="1:17" x14ac:dyDescent="0.35">
      <c r="A6" t="s">
        <v>20</v>
      </c>
      <c r="B6" t="s">
        <v>21</v>
      </c>
      <c r="C6">
        <v>22</v>
      </c>
      <c r="D6" s="6" t="s">
        <v>12</v>
      </c>
      <c r="E6">
        <v>79</v>
      </c>
      <c r="F6">
        <v>48</v>
      </c>
      <c r="G6">
        <v>56</v>
      </c>
      <c r="H6" s="5">
        <f t="shared" si="4"/>
        <v>61</v>
      </c>
      <c r="I6">
        <v>53</v>
      </c>
      <c r="J6" s="1">
        <v>45554</v>
      </c>
      <c r="K6">
        <f t="shared" si="5"/>
        <v>19</v>
      </c>
      <c r="L6">
        <f t="shared" si="6"/>
        <v>9</v>
      </c>
      <c r="M6">
        <f t="shared" si="7"/>
        <v>2024</v>
      </c>
      <c r="N6" t="str">
        <f t="shared" si="0"/>
        <v>A</v>
      </c>
      <c r="O6" t="str">
        <f t="shared" si="1"/>
        <v>D</v>
      </c>
      <c r="P6" t="str">
        <f t="shared" si="2"/>
        <v>C</v>
      </c>
      <c r="Q6" t="str">
        <f t="shared" si="3"/>
        <v>Sep</v>
      </c>
    </row>
    <row r="7" spans="1:17" x14ac:dyDescent="0.35">
      <c r="A7" t="s">
        <v>22</v>
      </c>
      <c r="B7" t="s">
        <v>23</v>
      </c>
      <c r="C7">
        <v>21</v>
      </c>
      <c r="D7" s="6" t="s">
        <v>26</v>
      </c>
      <c r="E7">
        <v>84</v>
      </c>
      <c r="F7">
        <v>39</v>
      </c>
      <c r="G7">
        <v>66</v>
      </c>
      <c r="H7" s="5">
        <f t="shared" si="4"/>
        <v>63</v>
      </c>
      <c r="I7">
        <v>61</v>
      </c>
      <c r="J7" s="1">
        <v>45452</v>
      </c>
      <c r="K7">
        <f t="shared" si="5"/>
        <v>9</v>
      </c>
      <c r="L7">
        <f t="shared" si="6"/>
        <v>6</v>
      </c>
      <c r="M7">
        <f t="shared" si="7"/>
        <v>2024</v>
      </c>
      <c r="N7" t="str">
        <f t="shared" si="0"/>
        <v>A</v>
      </c>
      <c r="O7" t="str">
        <f t="shared" si="1"/>
        <v>F</v>
      </c>
      <c r="P7" t="str">
        <f t="shared" si="2"/>
        <v>B</v>
      </c>
      <c r="Q7" t="str">
        <f t="shared" si="3"/>
        <v>Jun</v>
      </c>
    </row>
    <row r="8" spans="1:17" x14ac:dyDescent="0.35">
      <c r="A8" t="s">
        <v>24</v>
      </c>
      <c r="B8" t="s">
        <v>18</v>
      </c>
      <c r="C8">
        <v>20</v>
      </c>
      <c r="D8" s="6" t="s">
        <v>26</v>
      </c>
      <c r="E8">
        <v>92</v>
      </c>
      <c r="F8">
        <v>69</v>
      </c>
      <c r="G8">
        <v>55</v>
      </c>
      <c r="H8" s="5">
        <f t="shared" si="4"/>
        <v>72</v>
      </c>
      <c r="I8">
        <v>94</v>
      </c>
      <c r="J8" s="1">
        <v>45442</v>
      </c>
      <c r="K8">
        <f t="shared" si="5"/>
        <v>30</v>
      </c>
      <c r="L8">
        <f t="shared" si="6"/>
        <v>5</v>
      </c>
      <c r="M8">
        <f t="shared" si="7"/>
        <v>2024</v>
      </c>
      <c r="N8" t="str">
        <f t="shared" si="0"/>
        <v>A</v>
      </c>
      <c r="O8" t="str">
        <f t="shared" si="1"/>
        <v>B</v>
      </c>
      <c r="P8" t="str">
        <f t="shared" si="2"/>
        <v>C</v>
      </c>
      <c r="Q8" t="str">
        <f t="shared" si="3"/>
        <v>May</v>
      </c>
    </row>
    <row r="9" spans="1:17" x14ac:dyDescent="0.35">
      <c r="A9" t="s">
        <v>25</v>
      </c>
      <c r="B9" t="s">
        <v>18</v>
      </c>
      <c r="C9">
        <v>22</v>
      </c>
      <c r="D9" s="6" t="s">
        <v>26</v>
      </c>
      <c r="E9">
        <v>40</v>
      </c>
      <c r="F9">
        <v>52</v>
      </c>
      <c r="G9">
        <v>76</v>
      </c>
      <c r="H9" s="5">
        <f t="shared" si="4"/>
        <v>56</v>
      </c>
      <c r="I9">
        <v>51</v>
      </c>
      <c r="J9" s="1">
        <v>45376</v>
      </c>
      <c r="K9">
        <f t="shared" si="5"/>
        <v>25</v>
      </c>
      <c r="L9">
        <f t="shared" si="6"/>
        <v>3</v>
      </c>
      <c r="M9">
        <f t="shared" si="7"/>
        <v>2024</v>
      </c>
      <c r="N9" t="str">
        <f t="shared" si="0"/>
        <v>D</v>
      </c>
      <c r="O9" t="str">
        <f t="shared" si="1"/>
        <v>C</v>
      </c>
      <c r="P9" t="str">
        <f t="shared" si="2"/>
        <v>A</v>
      </c>
      <c r="Q9" t="str">
        <f t="shared" si="3"/>
        <v>Mar</v>
      </c>
    </row>
    <row r="10" spans="1:17" x14ac:dyDescent="0.35">
      <c r="A10" t="s">
        <v>27</v>
      </c>
      <c r="B10" t="s">
        <v>10</v>
      </c>
      <c r="C10">
        <v>20</v>
      </c>
      <c r="D10" s="6" t="s">
        <v>26</v>
      </c>
      <c r="E10">
        <v>55</v>
      </c>
      <c r="F10">
        <v>43</v>
      </c>
      <c r="G10">
        <v>85</v>
      </c>
      <c r="H10" s="5">
        <f t="shared" si="4"/>
        <v>61</v>
      </c>
      <c r="I10">
        <v>76</v>
      </c>
      <c r="J10" s="1">
        <v>45438</v>
      </c>
      <c r="K10">
        <f t="shared" si="5"/>
        <v>26</v>
      </c>
      <c r="L10">
        <f t="shared" si="6"/>
        <v>5</v>
      </c>
      <c r="M10">
        <f t="shared" si="7"/>
        <v>2024</v>
      </c>
      <c r="N10" t="str">
        <f t="shared" si="0"/>
        <v>C</v>
      </c>
      <c r="O10" t="str">
        <f t="shared" si="1"/>
        <v>D</v>
      </c>
      <c r="P10" t="str">
        <f t="shared" si="2"/>
        <v>A</v>
      </c>
      <c r="Q10" t="str">
        <f t="shared" si="3"/>
        <v>May</v>
      </c>
    </row>
    <row r="11" spans="1:17" x14ac:dyDescent="0.35">
      <c r="A11" t="s">
        <v>28</v>
      </c>
      <c r="B11" t="s">
        <v>29</v>
      </c>
      <c r="C11">
        <v>20</v>
      </c>
      <c r="D11" s="6" t="s">
        <v>12</v>
      </c>
      <c r="E11">
        <v>100</v>
      </c>
      <c r="F11">
        <v>92</v>
      </c>
      <c r="G11">
        <v>92</v>
      </c>
      <c r="H11" s="5">
        <f t="shared" si="4"/>
        <v>94.666666666666671</v>
      </c>
      <c r="I11">
        <v>80</v>
      </c>
      <c r="J11" s="1">
        <v>45403</v>
      </c>
      <c r="K11">
        <f t="shared" si="5"/>
        <v>21</v>
      </c>
      <c r="L11">
        <f t="shared" si="6"/>
        <v>4</v>
      </c>
      <c r="M11">
        <f t="shared" si="7"/>
        <v>2024</v>
      </c>
      <c r="N11" t="str">
        <f t="shared" si="0"/>
        <v>A</v>
      </c>
      <c r="O11" t="str">
        <f t="shared" si="1"/>
        <v>A</v>
      </c>
      <c r="P11" t="str">
        <f t="shared" si="2"/>
        <v>A</v>
      </c>
      <c r="Q11" t="str">
        <f t="shared" si="3"/>
        <v>Apr</v>
      </c>
    </row>
    <row r="12" spans="1:17" x14ac:dyDescent="0.35">
      <c r="A12" t="s">
        <v>30</v>
      </c>
      <c r="B12" t="s">
        <v>21</v>
      </c>
      <c r="C12">
        <v>22</v>
      </c>
      <c r="D12" s="6" t="s">
        <v>12</v>
      </c>
      <c r="E12">
        <v>78</v>
      </c>
      <c r="F12">
        <v>51</v>
      </c>
      <c r="G12">
        <v>77</v>
      </c>
      <c r="H12" s="5">
        <f t="shared" si="4"/>
        <v>68.666666666666671</v>
      </c>
      <c r="I12">
        <v>100</v>
      </c>
      <c r="J12" s="1">
        <v>45327</v>
      </c>
      <c r="K12">
        <f t="shared" si="5"/>
        <v>5</v>
      </c>
      <c r="L12">
        <f t="shared" si="6"/>
        <v>2</v>
      </c>
      <c r="M12">
        <f t="shared" si="7"/>
        <v>2024</v>
      </c>
      <c r="N12" t="str">
        <f t="shared" si="0"/>
        <v>A</v>
      </c>
      <c r="O12" t="str">
        <f t="shared" si="1"/>
        <v>C</v>
      </c>
      <c r="P12" t="str">
        <f t="shared" si="2"/>
        <v>A</v>
      </c>
      <c r="Q12" t="str">
        <f t="shared" si="3"/>
        <v>Feb</v>
      </c>
    </row>
    <row r="13" spans="1:17" x14ac:dyDescent="0.35">
      <c r="A13" t="s">
        <v>31</v>
      </c>
      <c r="B13" t="s">
        <v>10</v>
      </c>
      <c r="C13">
        <v>20</v>
      </c>
      <c r="D13" s="6" t="s">
        <v>26</v>
      </c>
      <c r="E13">
        <v>71</v>
      </c>
      <c r="F13">
        <v>41</v>
      </c>
      <c r="G13">
        <v>90</v>
      </c>
      <c r="H13" s="5">
        <f t="shared" si="4"/>
        <v>67.333333333333329</v>
      </c>
      <c r="I13">
        <v>100</v>
      </c>
      <c r="J13" s="1">
        <v>45576</v>
      </c>
      <c r="K13">
        <f t="shared" si="5"/>
        <v>11</v>
      </c>
      <c r="L13">
        <f t="shared" si="6"/>
        <v>10</v>
      </c>
      <c r="M13">
        <f t="shared" si="7"/>
        <v>2024</v>
      </c>
      <c r="N13" t="str">
        <f t="shared" si="0"/>
        <v>A</v>
      </c>
      <c r="O13" t="str">
        <f t="shared" si="1"/>
        <v>D</v>
      </c>
      <c r="P13" t="str">
        <f t="shared" si="2"/>
        <v>A</v>
      </c>
      <c r="Q13" t="str">
        <f t="shared" si="3"/>
        <v>Oct</v>
      </c>
    </row>
    <row r="14" spans="1:17" x14ac:dyDescent="0.35">
      <c r="A14" t="s">
        <v>32</v>
      </c>
      <c r="B14" t="s">
        <v>21</v>
      </c>
      <c r="C14">
        <v>20</v>
      </c>
      <c r="D14" s="6" t="s">
        <v>12</v>
      </c>
      <c r="E14">
        <v>44</v>
      </c>
      <c r="F14">
        <v>80</v>
      </c>
      <c r="G14">
        <v>55</v>
      </c>
      <c r="H14" s="5">
        <f t="shared" si="4"/>
        <v>59.666666666666664</v>
      </c>
      <c r="I14">
        <v>85</v>
      </c>
      <c r="J14" s="1">
        <v>45479</v>
      </c>
      <c r="K14">
        <f t="shared" si="5"/>
        <v>6</v>
      </c>
      <c r="L14">
        <f t="shared" si="6"/>
        <v>7</v>
      </c>
      <c r="M14">
        <f t="shared" si="7"/>
        <v>2024</v>
      </c>
      <c r="N14" t="str">
        <f t="shared" si="0"/>
        <v>D</v>
      </c>
      <c r="O14" t="str">
        <f t="shared" si="1"/>
        <v>A</v>
      </c>
      <c r="P14" t="str">
        <f t="shared" si="2"/>
        <v>C</v>
      </c>
      <c r="Q14" t="str">
        <f t="shared" si="3"/>
        <v>Jul</v>
      </c>
    </row>
    <row r="15" spans="1:17" x14ac:dyDescent="0.35">
      <c r="A15" t="s">
        <v>33</v>
      </c>
      <c r="B15" t="s">
        <v>21</v>
      </c>
      <c r="C15">
        <v>22</v>
      </c>
      <c r="D15" s="6" t="s">
        <v>12</v>
      </c>
      <c r="E15">
        <v>61</v>
      </c>
      <c r="F15">
        <v>47</v>
      </c>
      <c r="G15">
        <v>65</v>
      </c>
      <c r="H15" s="5">
        <f t="shared" si="4"/>
        <v>57.666666666666664</v>
      </c>
      <c r="I15">
        <v>85</v>
      </c>
      <c r="J15" s="1">
        <v>45373</v>
      </c>
      <c r="K15">
        <f t="shared" si="5"/>
        <v>22</v>
      </c>
      <c r="L15">
        <f t="shared" si="6"/>
        <v>3</v>
      </c>
      <c r="M15">
        <f t="shared" si="7"/>
        <v>2024</v>
      </c>
      <c r="N15" t="str">
        <f t="shared" si="0"/>
        <v>B</v>
      </c>
      <c r="O15" t="str">
        <f t="shared" si="1"/>
        <v>D</v>
      </c>
      <c r="P15" t="str">
        <f t="shared" si="2"/>
        <v>B</v>
      </c>
      <c r="Q15" t="str">
        <f t="shared" si="3"/>
        <v>Mar</v>
      </c>
    </row>
    <row r="16" spans="1:17" x14ac:dyDescent="0.35">
      <c r="A16" t="s">
        <v>34</v>
      </c>
      <c r="B16" t="s">
        <v>23</v>
      </c>
      <c r="C16">
        <v>21</v>
      </c>
      <c r="D16" s="6" t="s">
        <v>26</v>
      </c>
      <c r="E16">
        <v>68</v>
      </c>
      <c r="F16">
        <v>74</v>
      </c>
      <c r="G16">
        <v>30</v>
      </c>
      <c r="H16" s="5">
        <f t="shared" si="4"/>
        <v>57.333333333333336</v>
      </c>
      <c r="I16">
        <v>75</v>
      </c>
      <c r="J16" s="1">
        <v>45293</v>
      </c>
      <c r="K16">
        <f t="shared" si="5"/>
        <v>2</v>
      </c>
      <c r="L16">
        <f t="shared" si="6"/>
        <v>1</v>
      </c>
      <c r="M16">
        <f t="shared" si="7"/>
        <v>2024</v>
      </c>
      <c r="N16" t="str">
        <f t="shared" si="0"/>
        <v>B</v>
      </c>
      <c r="O16" t="str">
        <f t="shared" si="1"/>
        <v>A</v>
      </c>
      <c r="P16" t="str">
        <f t="shared" si="2"/>
        <v>F</v>
      </c>
      <c r="Q16" t="str">
        <f t="shared" si="3"/>
        <v>Jan</v>
      </c>
    </row>
    <row r="17" spans="1:17" x14ac:dyDescent="0.35">
      <c r="A17" t="s">
        <v>35</v>
      </c>
      <c r="B17" t="s">
        <v>18</v>
      </c>
      <c r="C17">
        <v>22</v>
      </c>
      <c r="D17" s="6" t="s">
        <v>26</v>
      </c>
      <c r="E17">
        <v>94</v>
      </c>
      <c r="F17">
        <v>76</v>
      </c>
      <c r="G17">
        <v>37</v>
      </c>
      <c r="H17" s="5">
        <f t="shared" si="4"/>
        <v>69</v>
      </c>
      <c r="I17">
        <v>92</v>
      </c>
      <c r="J17" s="1">
        <v>45594</v>
      </c>
      <c r="K17">
        <f t="shared" si="5"/>
        <v>29</v>
      </c>
      <c r="L17">
        <f t="shared" si="6"/>
        <v>10</v>
      </c>
      <c r="M17">
        <f t="shared" si="7"/>
        <v>2024</v>
      </c>
      <c r="N17" t="str">
        <f t="shared" si="0"/>
        <v>A</v>
      </c>
      <c r="O17" t="str">
        <f t="shared" si="1"/>
        <v>A</v>
      </c>
      <c r="P17" t="str">
        <f t="shared" si="2"/>
        <v>F</v>
      </c>
      <c r="Q17" t="str">
        <f t="shared" si="3"/>
        <v>Oct</v>
      </c>
    </row>
    <row r="18" spans="1:17" x14ac:dyDescent="0.35">
      <c r="A18" t="s">
        <v>36</v>
      </c>
      <c r="B18" t="s">
        <v>15</v>
      </c>
      <c r="C18">
        <v>20</v>
      </c>
      <c r="D18" s="6" t="s">
        <v>12</v>
      </c>
      <c r="E18">
        <v>42</v>
      </c>
      <c r="F18">
        <v>43</v>
      </c>
      <c r="G18">
        <v>81</v>
      </c>
      <c r="H18" s="5">
        <f t="shared" si="4"/>
        <v>55.333333333333336</v>
      </c>
      <c r="I18">
        <v>76</v>
      </c>
      <c r="J18" s="1">
        <v>45488</v>
      </c>
      <c r="K18">
        <f t="shared" si="5"/>
        <v>15</v>
      </c>
      <c r="L18">
        <f t="shared" si="6"/>
        <v>7</v>
      </c>
      <c r="M18">
        <f t="shared" si="7"/>
        <v>2024</v>
      </c>
      <c r="N18" t="str">
        <f t="shared" si="0"/>
        <v>D</v>
      </c>
      <c r="O18" t="str">
        <f t="shared" si="1"/>
        <v>D</v>
      </c>
      <c r="P18" t="str">
        <f t="shared" si="2"/>
        <v>A</v>
      </c>
      <c r="Q18" t="str">
        <f t="shared" si="3"/>
        <v>Jul</v>
      </c>
    </row>
    <row r="19" spans="1:17" x14ac:dyDescent="0.35">
      <c r="A19" t="s">
        <v>37</v>
      </c>
      <c r="B19" t="s">
        <v>23</v>
      </c>
      <c r="C19">
        <v>20</v>
      </c>
      <c r="D19" s="6" t="s">
        <v>26</v>
      </c>
      <c r="E19">
        <v>51</v>
      </c>
      <c r="F19">
        <v>84</v>
      </c>
      <c r="G19">
        <v>76</v>
      </c>
      <c r="H19" s="5">
        <f t="shared" si="4"/>
        <v>70.333333333333329</v>
      </c>
      <c r="I19">
        <v>54</v>
      </c>
      <c r="J19" s="1">
        <v>45302</v>
      </c>
      <c r="K19">
        <f t="shared" si="5"/>
        <v>11</v>
      </c>
      <c r="L19">
        <f t="shared" si="6"/>
        <v>1</v>
      </c>
      <c r="M19">
        <f t="shared" si="7"/>
        <v>2024</v>
      </c>
      <c r="N19" t="str">
        <f t="shared" si="0"/>
        <v>C</v>
      </c>
      <c r="O19" t="str">
        <f t="shared" si="1"/>
        <v>A</v>
      </c>
      <c r="P19" t="str">
        <f t="shared" si="2"/>
        <v>A</v>
      </c>
      <c r="Q19" t="str">
        <f t="shared" si="3"/>
        <v>Jan</v>
      </c>
    </row>
    <row r="20" spans="1:17" x14ac:dyDescent="0.35">
      <c r="A20" t="s">
        <v>38</v>
      </c>
      <c r="B20" t="s">
        <v>23</v>
      </c>
      <c r="C20">
        <v>20</v>
      </c>
      <c r="D20" s="6" t="s">
        <v>26</v>
      </c>
      <c r="E20">
        <v>65</v>
      </c>
      <c r="F20">
        <v>61</v>
      </c>
      <c r="G20">
        <v>85</v>
      </c>
      <c r="H20" s="5">
        <f t="shared" si="4"/>
        <v>70.333333333333329</v>
      </c>
      <c r="I20">
        <v>69</v>
      </c>
      <c r="J20" s="1">
        <v>45525</v>
      </c>
      <c r="K20">
        <f t="shared" si="5"/>
        <v>21</v>
      </c>
      <c r="L20">
        <f t="shared" si="6"/>
        <v>8</v>
      </c>
      <c r="M20">
        <f t="shared" si="7"/>
        <v>2024</v>
      </c>
      <c r="N20" t="str">
        <f t="shared" si="0"/>
        <v>B</v>
      </c>
      <c r="O20" t="str">
        <f t="shared" si="1"/>
        <v>B</v>
      </c>
      <c r="P20" t="str">
        <f t="shared" si="2"/>
        <v>A</v>
      </c>
      <c r="Q20" t="str">
        <f t="shared" si="3"/>
        <v>Aug</v>
      </c>
    </row>
    <row r="21" spans="1:17" x14ac:dyDescent="0.35">
      <c r="A21" t="s">
        <v>39</v>
      </c>
      <c r="B21" t="s">
        <v>21</v>
      </c>
      <c r="C21">
        <v>20</v>
      </c>
      <c r="D21" s="6" t="s">
        <v>12</v>
      </c>
      <c r="E21">
        <v>55</v>
      </c>
      <c r="F21">
        <v>100</v>
      </c>
      <c r="G21">
        <v>43</v>
      </c>
      <c r="H21" s="5">
        <f t="shared" si="4"/>
        <v>66</v>
      </c>
      <c r="I21">
        <v>60</v>
      </c>
      <c r="J21" s="1">
        <v>45486</v>
      </c>
      <c r="K21">
        <f t="shared" si="5"/>
        <v>13</v>
      </c>
      <c r="L21">
        <f t="shared" si="6"/>
        <v>7</v>
      </c>
      <c r="M21">
        <f t="shared" si="7"/>
        <v>2024</v>
      </c>
      <c r="N21" t="str">
        <f t="shared" si="0"/>
        <v>C</v>
      </c>
      <c r="O21" t="str">
        <f t="shared" si="1"/>
        <v>A</v>
      </c>
      <c r="P21" t="str">
        <f t="shared" si="2"/>
        <v>D</v>
      </c>
      <c r="Q21" t="str">
        <f t="shared" si="3"/>
        <v>Jul</v>
      </c>
    </row>
    <row r="22" spans="1:17" x14ac:dyDescent="0.35">
      <c r="A22" t="s">
        <v>40</v>
      </c>
      <c r="B22" t="s">
        <v>41</v>
      </c>
      <c r="C22">
        <v>21</v>
      </c>
      <c r="D22" s="6" t="s">
        <v>12</v>
      </c>
      <c r="E22">
        <v>90</v>
      </c>
      <c r="F22">
        <v>39</v>
      </c>
      <c r="G22">
        <v>57</v>
      </c>
      <c r="H22" s="5">
        <f t="shared" si="4"/>
        <v>62</v>
      </c>
      <c r="I22">
        <v>59</v>
      </c>
      <c r="J22" s="1">
        <v>45410</v>
      </c>
      <c r="K22">
        <f t="shared" si="5"/>
        <v>28</v>
      </c>
      <c r="L22">
        <f t="shared" si="6"/>
        <v>4</v>
      </c>
      <c r="M22">
        <f t="shared" si="7"/>
        <v>2024</v>
      </c>
      <c r="N22" t="str">
        <f t="shared" si="0"/>
        <v>A</v>
      </c>
      <c r="O22" t="str">
        <f t="shared" si="1"/>
        <v>F</v>
      </c>
      <c r="P22" t="str">
        <f t="shared" si="2"/>
        <v>C</v>
      </c>
      <c r="Q22" t="str">
        <f t="shared" si="3"/>
        <v>Apr</v>
      </c>
    </row>
    <row r="23" spans="1:17" x14ac:dyDescent="0.35">
      <c r="A23" t="s">
        <v>42</v>
      </c>
      <c r="B23" t="s">
        <v>18</v>
      </c>
      <c r="C23">
        <v>19</v>
      </c>
      <c r="D23" s="6" t="s">
        <v>26</v>
      </c>
      <c r="E23">
        <v>76</v>
      </c>
      <c r="F23">
        <v>63</v>
      </c>
      <c r="G23">
        <v>31</v>
      </c>
      <c r="H23" s="5">
        <f t="shared" si="4"/>
        <v>56.666666666666664</v>
      </c>
      <c r="I23">
        <v>89</v>
      </c>
      <c r="J23" s="1">
        <v>45311</v>
      </c>
      <c r="K23">
        <f t="shared" si="5"/>
        <v>20</v>
      </c>
      <c r="L23">
        <f t="shared" si="6"/>
        <v>1</v>
      </c>
      <c r="M23">
        <f t="shared" si="7"/>
        <v>2024</v>
      </c>
      <c r="N23" t="str">
        <f t="shared" si="0"/>
        <v>A</v>
      </c>
      <c r="O23" t="str">
        <f t="shared" si="1"/>
        <v>B</v>
      </c>
      <c r="P23" t="str">
        <f t="shared" si="2"/>
        <v>F</v>
      </c>
      <c r="Q23" t="str">
        <f t="shared" si="3"/>
        <v>Jan</v>
      </c>
    </row>
    <row r="24" spans="1:17" x14ac:dyDescent="0.35">
      <c r="A24" t="s">
        <v>43</v>
      </c>
      <c r="B24" t="s">
        <v>29</v>
      </c>
      <c r="C24">
        <v>19</v>
      </c>
      <c r="D24" s="6" t="s">
        <v>12</v>
      </c>
      <c r="E24">
        <v>61</v>
      </c>
      <c r="F24">
        <v>71</v>
      </c>
      <c r="G24">
        <v>55</v>
      </c>
      <c r="H24" s="5">
        <f t="shared" si="4"/>
        <v>62.333333333333336</v>
      </c>
      <c r="I24">
        <v>87</v>
      </c>
      <c r="J24" s="1">
        <v>45552</v>
      </c>
      <c r="K24">
        <f t="shared" si="5"/>
        <v>17</v>
      </c>
      <c r="L24">
        <f t="shared" si="6"/>
        <v>9</v>
      </c>
      <c r="M24">
        <f t="shared" si="7"/>
        <v>2024</v>
      </c>
      <c r="N24" t="str">
        <f t="shared" si="0"/>
        <v>B</v>
      </c>
      <c r="O24" t="str">
        <f t="shared" si="1"/>
        <v>A</v>
      </c>
      <c r="P24" t="str">
        <f t="shared" si="2"/>
        <v>C</v>
      </c>
      <c r="Q24" t="str">
        <f t="shared" si="3"/>
        <v>Sep</v>
      </c>
    </row>
    <row r="25" spans="1:17" x14ac:dyDescent="0.35">
      <c r="A25" t="s">
        <v>44</v>
      </c>
      <c r="B25" t="s">
        <v>23</v>
      </c>
      <c r="C25">
        <v>22</v>
      </c>
      <c r="D25" s="6" t="s">
        <v>26</v>
      </c>
      <c r="E25">
        <v>96</v>
      </c>
      <c r="F25">
        <v>72</v>
      </c>
      <c r="G25">
        <v>43</v>
      </c>
      <c r="H25" s="5">
        <f t="shared" si="4"/>
        <v>70.333333333333329</v>
      </c>
      <c r="I25">
        <v>55</v>
      </c>
      <c r="J25" s="1">
        <v>45584</v>
      </c>
      <c r="K25">
        <f t="shared" si="5"/>
        <v>19</v>
      </c>
      <c r="L25">
        <f t="shared" si="6"/>
        <v>10</v>
      </c>
      <c r="M25">
        <f t="shared" si="7"/>
        <v>2024</v>
      </c>
      <c r="N25" t="str">
        <f t="shared" si="0"/>
        <v>A</v>
      </c>
      <c r="O25" t="str">
        <f t="shared" si="1"/>
        <v>A</v>
      </c>
      <c r="P25" t="str">
        <f t="shared" si="2"/>
        <v>D</v>
      </c>
      <c r="Q25" t="str">
        <f t="shared" si="3"/>
        <v>Oct</v>
      </c>
    </row>
    <row r="26" spans="1:17" x14ac:dyDescent="0.35">
      <c r="A26" t="s">
        <v>45</v>
      </c>
      <c r="B26" t="s">
        <v>15</v>
      </c>
      <c r="C26">
        <v>20</v>
      </c>
      <c r="D26" s="6" t="s">
        <v>12</v>
      </c>
      <c r="E26">
        <v>68</v>
      </c>
      <c r="F26">
        <v>42</v>
      </c>
      <c r="G26">
        <v>88</v>
      </c>
      <c r="H26" s="5">
        <f t="shared" si="4"/>
        <v>66</v>
      </c>
      <c r="I26">
        <v>57</v>
      </c>
      <c r="J26" s="1">
        <v>45547</v>
      </c>
      <c r="K26">
        <f t="shared" si="5"/>
        <v>12</v>
      </c>
      <c r="L26">
        <f t="shared" si="6"/>
        <v>9</v>
      </c>
      <c r="M26">
        <f t="shared" si="7"/>
        <v>2024</v>
      </c>
      <c r="N26" t="str">
        <f t="shared" si="0"/>
        <v>B</v>
      </c>
      <c r="O26" t="str">
        <f t="shared" si="1"/>
        <v>D</v>
      </c>
      <c r="P26" t="str">
        <f t="shared" si="2"/>
        <v>A</v>
      </c>
      <c r="Q26" t="str">
        <f t="shared" si="3"/>
        <v>Sep</v>
      </c>
    </row>
    <row r="27" spans="1:17" x14ac:dyDescent="0.35">
      <c r="A27" t="s">
        <v>46</v>
      </c>
      <c r="B27" t="s">
        <v>41</v>
      </c>
      <c r="C27">
        <v>18</v>
      </c>
      <c r="D27" s="6" t="s">
        <v>12</v>
      </c>
      <c r="E27">
        <v>53</v>
      </c>
      <c r="F27">
        <v>99</v>
      </c>
      <c r="G27">
        <v>85</v>
      </c>
      <c r="H27" s="5">
        <f t="shared" si="4"/>
        <v>79</v>
      </c>
      <c r="I27">
        <v>72</v>
      </c>
      <c r="J27" s="1">
        <v>45513</v>
      </c>
      <c r="K27">
        <f t="shared" si="5"/>
        <v>9</v>
      </c>
      <c r="L27">
        <f t="shared" si="6"/>
        <v>8</v>
      </c>
      <c r="M27">
        <f t="shared" si="7"/>
        <v>2024</v>
      </c>
      <c r="N27" t="str">
        <f t="shared" si="0"/>
        <v>C</v>
      </c>
      <c r="O27" t="str">
        <f t="shared" si="1"/>
        <v>A</v>
      </c>
      <c r="P27" t="str">
        <f t="shared" si="2"/>
        <v>A</v>
      </c>
      <c r="Q27" t="str">
        <f t="shared" si="3"/>
        <v>Aug</v>
      </c>
    </row>
    <row r="28" spans="1:17" x14ac:dyDescent="0.35">
      <c r="A28" t="s">
        <v>47</v>
      </c>
      <c r="B28" t="s">
        <v>41</v>
      </c>
      <c r="C28">
        <v>22</v>
      </c>
      <c r="D28" s="6" t="s">
        <v>12</v>
      </c>
      <c r="E28">
        <v>67</v>
      </c>
      <c r="F28">
        <v>51</v>
      </c>
      <c r="G28">
        <v>36</v>
      </c>
      <c r="H28" s="5">
        <f t="shared" si="4"/>
        <v>51.333333333333336</v>
      </c>
      <c r="I28">
        <v>96</v>
      </c>
      <c r="J28" s="1">
        <v>45517</v>
      </c>
      <c r="K28">
        <f t="shared" si="5"/>
        <v>13</v>
      </c>
      <c r="L28">
        <f t="shared" si="6"/>
        <v>8</v>
      </c>
      <c r="M28">
        <f t="shared" si="7"/>
        <v>2024</v>
      </c>
      <c r="N28" t="str">
        <f t="shared" si="0"/>
        <v>B</v>
      </c>
      <c r="O28" t="str">
        <f t="shared" si="1"/>
        <v>C</v>
      </c>
      <c r="P28" t="str">
        <f t="shared" si="2"/>
        <v>F</v>
      </c>
      <c r="Q28" t="str">
        <f t="shared" si="3"/>
        <v>Aug</v>
      </c>
    </row>
    <row r="29" spans="1:17" x14ac:dyDescent="0.35">
      <c r="A29" t="s">
        <v>48</v>
      </c>
      <c r="B29" t="s">
        <v>29</v>
      </c>
      <c r="C29">
        <v>20</v>
      </c>
      <c r="D29" s="6" t="s">
        <v>12</v>
      </c>
      <c r="E29">
        <v>44</v>
      </c>
      <c r="F29">
        <v>79</v>
      </c>
      <c r="G29">
        <v>32</v>
      </c>
      <c r="H29" s="5">
        <f t="shared" si="4"/>
        <v>51.666666666666664</v>
      </c>
      <c r="I29">
        <v>75</v>
      </c>
      <c r="J29" s="1">
        <v>45344</v>
      </c>
      <c r="K29">
        <f t="shared" si="5"/>
        <v>22</v>
      </c>
      <c r="L29">
        <f t="shared" si="6"/>
        <v>2</v>
      </c>
      <c r="M29">
        <f t="shared" si="7"/>
        <v>2024</v>
      </c>
      <c r="N29" t="str">
        <f t="shared" si="0"/>
        <v>D</v>
      </c>
      <c r="O29" t="str">
        <f t="shared" si="1"/>
        <v>A</v>
      </c>
      <c r="P29" t="str">
        <f t="shared" si="2"/>
        <v>F</v>
      </c>
      <c r="Q29" t="str">
        <f t="shared" si="3"/>
        <v>Feb</v>
      </c>
    </row>
    <row r="30" spans="1:17" x14ac:dyDescent="0.35">
      <c r="A30" t="s">
        <v>49</v>
      </c>
      <c r="B30" t="s">
        <v>23</v>
      </c>
      <c r="C30">
        <v>21</v>
      </c>
      <c r="D30" s="6" t="s">
        <v>26</v>
      </c>
      <c r="E30">
        <v>86</v>
      </c>
      <c r="F30">
        <v>38</v>
      </c>
      <c r="G30">
        <v>52</v>
      </c>
      <c r="H30" s="5">
        <f t="shared" si="4"/>
        <v>58.666666666666664</v>
      </c>
      <c r="I30">
        <v>95</v>
      </c>
      <c r="J30" s="1">
        <v>45646</v>
      </c>
      <c r="K30">
        <f t="shared" si="5"/>
        <v>20</v>
      </c>
      <c r="L30">
        <f t="shared" si="6"/>
        <v>12</v>
      </c>
      <c r="M30">
        <f t="shared" si="7"/>
        <v>2024</v>
      </c>
      <c r="N30" t="str">
        <f t="shared" si="0"/>
        <v>A</v>
      </c>
      <c r="O30" t="str">
        <f t="shared" si="1"/>
        <v>F</v>
      </c>
      <c r="P30" t="str">
        <f t="shared" si="2"/>
        <v>C</v>
      </c>
      <c r="Q30" t="str">
        <f t="shared" si="3"/>
        <v>Dec</v>
      </c>
    </row>
    <row r="31" spans="1:17" x14ac:dyDescent="0.35">
      <c r="A31" t="s">
        <v>50</v>
      </c>
      <c r="B31" t="s">
        <v>15</v>
      </c>
      <c r="C31">
        <v>21</v>
      </c>
      <c r="D31" s="6" t="s">
        <v>12</v>
      </c>
      <c r="E31">
        <v>88</v>
      </c>
      <c r="F31">
        <v>70</v>
      </c>
      <c r="G31">
        <v>47</v>
      </c>
      <c r="H31" s="5">
        <f t="shared" si="4"/>
        <v>68.333333333333329</v>
      </c>
      <c r="I31">
        <v>92</v>
      </c>
      <c r="J31" s="1">
        <v>45633</v>
      </c>
      <c r="K31">
        <f t="shared" si="5"/>
        <v>7</v>
      </c>
      <c r="L31">
        <f t="shared" si="6"/>
        <v>12</v>
      </c>
      <c r="M31">
        <f t="shared" si="7"/>
        <v>2024</v>
      </c>
      <c r="N31" t="str">
        <f t="shared" si="0"/>
        <v>A</v>
      </c>
      <c r="O31" t="str">
        <f t="shared" si="1"/>
        <v>A</v>
      </c>
      <c r="P31" t="str">
        <f t="shared" si="2"/>
        <v>D</v>
      </c>
      <c r="Q31" t="str">
        <f t="shared" si="3"/>
        <v>Dec</v>
      </c>
    </row>
    <row r="32" spans="1:17" x14ac:dyDescent="0.35">
      <c r="A32" t="s">
        <v>51</v>
      </c>
      <c r="B32" t="s">
        <v>18</v>
      </c>
      <c r="C32">
        <v>21</v>
      </c>
      <c r="D32" s="6" t="s">
        <v>26</v>
      </c>
      <c r="E32">
        <v>69</v>
      </c>
      <c r="F32">
        <v>65</v>
      </c>
      <c r="G32">
        <v>67</v>
      </c>
      <c r="H32" s="5">
        <f t="shared" si="4"/>
        <v>67</v>
      </c>
      <c r="I32">
        <v>61</v>
      </c>
      <c r="J32" s="1">
        <v>45655</v>
      </c>
      <c r="K32">
        <f t="shared" si="5"/>
        <v>29</v>
      </c>
      <c r="L32">
        <f t="shared" si="6"/>
        <v>12</v>
      </c>
      <c r="M32">
        <f t="shared" si="7"/>
        <v>2024</v>
      </c>
      <c r="N32" t="str">
        <f t="shared" si="0"/>
        <v>B</v>
      </c>
      <c r="O32" t="str">
        <f t="shared" si="1"/>
        <v>B</v>
      </c>
      <c r="P32" t="str">
        <f t="shared" si="2"/>
        <v>B</v>
      </c>
      <c r="Q32" t="str">
        <f t="shared" si="3"/>
        <v>Dec</v>
      </c>
    </row>
    <row r="33" spans="1:17" x14ac:dyDescent="0.35">
      <c r="A33" t="s">
        <v>52</v>
      </c>
      <c r="B33" t="s">
        <v>53</v>
      </c>
      <c r="C33">
        <v>21</v>
      </c>
      <c r="D33" s="6" t="s">
        <v>26</v>
      </c>
      <c r="E33">
        <v>85</v>
      </c>
      <c r="F33">
        <v>53</v>
      </c>
      <c r="G33">
        <v>44</v>
      </c>
      <c r="H33" s="5">
        <f t="shared" si="4"/>
        <v>60.666666666666664</v>
      </c>
      <c r="I33">
        <v>75</v>
      </c>
      <c r="J33" s="1">
        <v>45571</v>
      </c>
      <c r="K33">
        <f t="shared" si="5"/>
        <v>6</v>
      </c>
      <c r="L33">
        <f t="shared" si="6"/>
        <v>10</v>
      </c>
      <c r="M33">
        <f t="shared" si="7"/>
        <v>2024</v>
      </c>
      <c r="N33" t="str">
        <f t="shared" si="0"/>
        <v>A</v>
      </c>
      <c r="O33" t="str">
        <f t="shared" si="1"/>
        <v>C</v>
      </c>
      <c r="P33" t="str">
        <f t="shared" si="2"/>
        <v>D</v>
      </c>
      <c r="Q33" t="str">
        <f t="shared" si="3"/>
        <v>Oct</v>
      </c>
    </row>
    <row r="34" spans="1:17" x14ac:dyDescent="0.35">
      <c r="A34" t="s">
        <v>54</v>
      </c>
      <c r="B34" t="s">
        <v>15</v>
      </c>
      <c r="C34">
        <v>21</v>
      </c>
      <c r="D34" s="6" t="s">
        <v>12</v>
      </c>
      <c r="E34">
        <v>71</v>
      </c>
      <c r="F34">
        <v>95</v>
      </c>
      <c r="G34">
        <v>93</v>
      </c>
      <c r="H34" s="5">
        <f t="shared" si="4"/>
        <v>86.333333333333329</v>
      </c>
      <c r="I34">
        <v>62</v>
      </c>
      <c r="J34" s="1">
        <v>45372</v>
      </c>
      <c r="K34">
        <f t="shared" si="5"/>
        <v>21</v>
      </c>
      <c r="L34">
        <f t="shared" si="6"/>
        <v>3</v>
      </c>
      <c r="M34">
        <f t="shared" si="7"/>
        <v>2024</v>
      </c>
      <c r="N34" t="str">
        <f t="shared" ref="N34:N65" si="8">IF(AND(E34&gt;=70,E34&lt;=100),"A",IF(AND(E34&gt;=60,E34&lt;=69),"B",IF(AND(E34&gt;=50,E34&lt;=59),"C",IF(AND(E34&gt;=40,E34&lt;=49),"D","F"))))</f>
        <v>A</v>
      </c>
      <c r="O34" t="str">
        <f t="shared" ref="O34:O65" si="9">IF(AND(F34&gt;=70,F34&lt;=100),"A",IF(AND(F34&gt;=60,F34&lt;=69),"B",IF(AND(F34&gt;=50,F34&lt;=59),"C",IF(AND(F34&gt;=40,F34&lt;=49),"D","F"))))</f>
        <v>A</v>
      </c>
      <c r="P34" t="str">
        <f t="shared" ref="P34:P65" si="10">IF(AND(G34&gt;=70,G34&lt;=100),"A",IF(AND(G34&gt;=60,G34&lt;=69),"B",IF(AND(G34&gt;=50,G34&lt;=59),"C",IF(AND(G34&gt;=40,G34&lt;=49),"D","F"))))</f>
        <v>A</v>
      </c>
      <c r="Q34" t="str">
        <f t="shared" ref="Q34:Q65" si="11">TEXT(J34,"mmm")</f>
        <v>Mar</v>
      </c>
    </row>
    <row r="35" spans="1:17" x14ac:dyDescent="0.35">
      <c r="A35" t="s">
        <v>55</v>
      </c>
      <c r="B35" t="s">
        <v>29</v>
      </c>
      <c r="C35">
        <v>20</v>
      </c>
      <c r="D35" s="6" t="s">
        <v>12</v>
      </c>
      <c r="E35">
        <v>91</v>
      </c>
      <c r="F35">
        <v>88</v>
      </c>
      <c r="G35">
        <v>57</v>
      </c>
      <c r="H35" s="5">
        <f t="shared" si="4"/>
        <v>78.666666666666671</v>
      </c>
      <c r="I35">
        <v>89</v>
      </c>
      <c r="J35" s="1">
        <v>45493</v>
      </c>
      <c r="K35">
        <f t="shared" si="5"/>
        <v>20</v>
      </c>
      <c r="L35">
        <f t="shared" si="6"/>
        <v>7</v>
      </c>
      <c r="M35">
        <f t="shared" si="7"/>
        <v>2024</v>
      </c>
      <c r="N35" t="str">
        <f t="shared" si="8"/>
        <v>A</v>
      </c>
      <c r="O35" t="str">
        <f t="shared" si="9"/>
        <v>A</v>
      </c>
      <c r="P35" t="str">
        <f t="shared" si="10"/>
        <v>C</v>
      </c>
      <c r="Q35" t="str">
        <f t="shared" si="11"/>
        <v>Jul</v>
      </c>
    </row>
    <row r="36" spans="1:17" x14ac:dyDescent="0.35">
      <c r="A36" t="s">
        <v>56</v>
      </c>
      <c r="B36" t="s">
        <v>41</v>
      </c>
      <c r="C36">
        <v>20</v>
      </c>
      <c r="D36" s="6" t="s">
        <v>12</v>
      </c>
      <c r="E36">
        <v>44</v>
      </c>
      <c r="F36">
        <v>73</v>
      </c>
      <c r="G36">
        <v>68</v>
      </c>
      <c r="H36" s="5">
        <f t="shared" si="4"/>
        <v>61.666666666666664</v>
      </c>
      <c r="I36">
        <v>67</v>
      </c>
      <c r="J36" s="1">
        <v>45449</v>
      </c>
      <c r="K36">
        <f t="shared" si="5"/>
        <v>6</v>
      </c>
      <c r="L36">
        <f t="shared" si="6"/>
        <v>6</v>
      </c>
      <c r="M36">
        <f t="shared" si="7"/>
        <v>2024</v>
      </c>
      <c r="N36" t="str">
        <f t="shared" si="8"/>
        <v>D</v>
      </c>
      <c r="O36" t="str">
        <f t="shared" si="9"/>
        <v>A</v>
      </c>
      <c r="P36" t="str">
        <f t="shared" si="10"/>
        <v>B</v>
      </c>
      <c r="Q36" t="str">
        <f t="shared" si="11"/>
        <v>Jun</v>
      </c>
    </row>
    <row r="37" spans="1:17" x14ac:dyDescent="0.35">
      <c r="A37" t="s">
        <v>57</v>
      </c>
      <c r="B37" t="s">
        <v>18</v>
      </c>
      <c r="C37">
        <v>20</v>
      </c>
      <c r="D37" s="6" t="s">
        <v>26</v>
      </c>
      <c r="E37">
        <v>51</v>
      </c>
      <c r="F37">
        <v>53</v>
      </c>
      <c r="G37">
        <v>86</v>
      </c>
      <c r="H37" s="5">
        <f t="shared" si="4"/>
        <v>63.333333333333336</v>
      </c>
      <c r="I37">
        <v>74</v>
      </c>
      <c r="J37" s="1">
        <v>45411</v>
      </c>
      <c r="K37">
        <f t="shared" si="5"/>
        <v>29</v>
      </c>
      <c r="L37">
        <f t="shared" si="6"/>
        <v>4</v>
      </c>
      <c r="M37">
        <f t="shared" si="7"/>
        <v>2024</v>
      </c>
      <c r="N37" t="str">
        <f t="shared" si="8"/>
        <v>C</v>
      </c>
      <c r="O37" t="str">
        <f t="shared" si="9"/>
        <v>C</v>
      </c>
      <c r="P37" t="str">
        <f t="shared" si="10"/>
        <v>A</v>
      </c>
      <c r="Q37" t="str">
        <f t="shared" si="11"/>
        <v>Apr</v>
      </c>
    </row>
    <row r="38" spans="1:17" x14ac:dyDescent="0.35">
      <c r="A38" t="s">
        <v>58</v>
      </c>
      <c r="B38" t="s">
        <v>15</v>
      </c>
      <c r="C38">
        <v>19</v>
      </c>
      <c r="D38" s="6" t="s">
        <v>12</v>
      </c>
      <c r="E38">
        <v>55</v>
      </c>
      <c r="F38">
        <v>73</v>
      </c>
      <c r="G38">
        <v>46</v>
      </c>
      <c r="H38" s="5">
        <f t="shared" si="4"/>
        <v>58</v>
      </c>
      <c r="I38">
        <v>82</v>
      </c>
      <c r="J38" s="1">
        <v>45350</v>
      </c>
      <c r="K38">
        <f t="shared" si="5"/>
        <v>28</v>
      </c>
      <c r="L38">
        <f t="shared" si="6"/>
        <v>2</v>
      </c>
      <c r="M38">
        <f t="shared" si="7"/>
        <v>2024</v>
      </c>
      <c r="N38" t="str">
        <f t="shared" si="8"/>
        <v>C</v>
      </c>
      <c r="O38" t="str">
        <f t="shared" si="9"/>
        <v>A</v>
      </c>
      <c r="P38" t="str">
        <f t="shared" si="10"/>
        <v>D</v>
      </c>
      <c r="Q38" t="str">
        <f t="shared" si="11"/>
        <v>Feb</v>
      </c>
    </row>
    <row r="39" spans="1:17" x14ac:dyDescent="0.35">
      <c r="A39" t="s">
        <v>59</v>
      </c>
      <c r="B39" t="s">
        <v>53</v>
      </c>
      <c r="C39">
        <v>20</v>
      </c>
      <c r="D39" s="6" t="s">
        <v>26</v>
      </c>
      <c r="E39">
        <v>65</v>
      </c>
      <c r="F39">
        <v>0</v>
      </c>
      <c r="G39">
        <v>73</v>
      </c>
      <c r="H39" s="5">
        <f t="shared" si="4"/>
        <v>46</v>
      </c>
      <c r="I39">
        <v>96</v>
      </c>
      <c r="J39" s="1">
        <v>45506</v>
      </c>
      <c r="K39">
        <f t="shared" si="5"/>
        <v>2</v>
      </c>
      <c r="L39">
        <f t="shared" si="6"/>
        <v>8</v>
      </c>
      <c r="M39">
        <f t="shared" si="7"/>
        <v>2024</v>
      </c>
      <c r="N39" t="str">
        <f t="shared" si="8"/>
        <v>B</v>
      </c>
      <c r="O39" t="str">
        <f t="shared" si="9"/>
        <v>F</v>
      </c>
      <c r="P39" t="str">
        <f t="shared" si="10"/>
        <v>A</v>
      </c>
      <c r="Q39" t="str">
        <f t="shared" si="11"/>
        <v>Aug</v>
      </c>
    </row>
    <row r="40" spans="1:17" x14ac:dyDescent="0.35">
      <c r="A40" t="s">
        <v>60</v>
      </c>
      <c r="B40" t="s">
        <v>53</v>
      </c>
      <c r="C40">
        <v>21</v>
      </c>
      <c r="D40" s="6" t="s">
        <v>26</v>
      </c>
      <c r="E40">
        <v>65</v>
      </c>
      <c r="F40">
        <v>79</v>
      </c>
      <c r="G40">
        <v>54</v>
      </c>
      <c r="H40" s="5">
        <f t="shared" si="4"/>
        <v>66</v>
      </c>
      <c r="I40">
        <v>89</v>
      </c>
      <c r="J40" s="1">
        <v>45419</v>
      </c>
      <c r="K40">
        <f t="shared" si="5"/>
        <v>7</v>
      </c>
      <c r="L40">
        <f t="shared" si="6"/>
        <v>5</v>
      </c>
      <c r="M40">
        <f t="shared" si="7"/>
        <v>2024</v>
      </c>
      <c r="N40" t="str">
        <f t="shared" si="8"/>
        <v>B</v>
      </c>
      <c r="O40" t="str">
        <f t="shared" si="9"/>
        <v>A</v>
      </c>
      <c r="P40" t="str">
        <f t="shared" si="10"/>
        <v>C</v>
      </c>
      <c r="Q40" t="str">
        <f t="shared" si="11"/>
        <v>May</v>
      </c>
    </row>
    <row r="41" spans="1:17" x14ac:dyDescent="0.35">
      <c r="A41" t="s">
        <v>61</v>
      </c>
      <c r="B41" t="s">
        <v>21</v>
      </c>
      <c r="C41">
        <v>18</v>
      </c>
      <c r="D41" s="6" t="s">
        <v>12</v>
      </c>
      <c r="E41">
        <v>87</v>
      </c>
      <c r="F41">
        <v>47</v>
      </c>
      <c r="G41">
        <v>46</v>
      </c>
      <c r="H41" s="5">
        <f t="shared" si="4"/>
        <v>60</v>
      </c>
      <c r="I41">
        <v>92</v>
      </c>
      <c r="J41" s="1">
        <v>45515</v>
      </c>
      <c r="K41">
        <f t="shared" si="5"/>
        <v>11</v>
      </c>
      <c r="L41">
        <f t="shared" si="6"/>
        <v>8</v>
      </c>
      <c r="M41">
        <f t="shared" si="7"/>
        <v>2024</v>
      </c>
      <c r="N41" t="str">
        <f t="shared" si="8"/>
        <v>A</v>
      </c>
      <c r="O41" t="str">
        <f t="shared" si="9"/>
        <v>D</v>
      </c>
      <c r="P41" t="str">
        <f t="shared" si="10"/>
        <v>D</v>
      </c>
      <c r="Q41" t="str">
        <f t="shared" si="11"/>
        <v>Aug</v>
      </c>
    </row>
    <row r="42" spans="1:17" x14ac:dyDescent="0.35">
      <c r="A42" t="s">
        <v>62</v>
      </c>
      <c r="B42" t="s">
        <v>21</v>
      </c>
      <c r="C42">
        <v>20</v>
      </c>
      <c r="D42" s="6" t="s">
        <v>12</v>
      </c>
      <c r="E42">
        <v>60</v>
      </c>
      <c r="F42">
        <v>92</v>
      </c>
      <c r="G42">
        <v>42</v>
      </c>
      <c r="H42" s="5">
        <f t="shared" si="4"/>
        <v>64.666666666666671</v>
      </c>
      <c r="I42">
        <v>61</v>
      </c>
      <c r="J42" s="1">
        <v>45500</v>
      </c>
      <c r="K42">
        <f t="shared" si="5"/>
        <v>27</v>
      </c>
      <c r="L42">
        <f t="shared" si="6"/>
        <v>7</v>
      </c>
      <c r="M42">
        <f t="shared" si="7"/>
        <v>2024</v>
      </c>
      <c r="N42" t="str">
        <f t="shared" si="8"/>
        <v>B</v>
      </c>
      <c r="O42" t="str">
        <f t="shared" si="9"/>
        <v>A</v>
      </c>
      <c r="P42" t="str">
        <f t="shared" si="10"/>
        <v>D</v>
      </c>
      <c r="Q42" t="str">
        <f t="shared" si="11"/>
        <v>Jul</v>
      </c>
    </row>
    <row r="43" spans="1:17" x14ac:dyDescent="0.35">
      <c r="A43" t="s">
        <v>63</v>
      </c>
      <c r="B43" t="s">
        <v>10</v>
      </c>
      <c r="C43">
        <v>20</v>
      </c>
      <c r="D43" s="6" t="s">
        <v>26</v>
      </c>
      <c r="E43">
        <v>78</v>
      </c>
      <c r="F43">
        <v>54</v>
      </c>
      <c r="G43">
        <v>54</v>
      </c>
      <c r="H43" s="5">
        <f t="shared" si="4"/>
        <v>62</v>
      </c>
      <c r="I43">
        <v>93</v>
      </c>
      <c r="J43" s="1">
        <v>45406</v>
      </c>
      <c r="K43">
        <f t="shared" si="5"/>
        <v>24</v>
      </c>
      <c r="L43">
        <f t="shared" si="6"/>
        <v>4</v>
      </c>
      <c r="M43">
        <f t="shared" si="7"/>
        <v>2024</v>
      </c>
      <c r="N43" t="str">
        <f t="shared" si="8"/>
        <v>A</v>
      </c>
      <c r="O43" t="str">
        <f t="shared" si="9"/>
        <v>C</v>
      </c>
      <c r="P43" t="str">
        <f t="shared" si="10"/>
        <v>C</v>
      </c>
      <c r="Q43" t="str">
        <f t="shared" si="11"/>
        <v>Apr</v>
      </c>
    </row>
    <row r="44" spans="1:17" x14ac:dyDescent="0.35">
      <c r="A44" t="s">
        <v>64</v>
      </c>
      <c r="B44" t="s">
        <v>29</v>
      </c>
      <c r="C44">
        <v>18</v>
      </c>
      <c r="D44" s="6" t="s">
        <v>12</v>
      </c>
      <c r="E44">
        <v>75</v>
      </c>
      <c r="F44">
        <v>95</v>
      </c>
      <c r="G44">
        <v>97</v>
      </c>
      <c r="H44" s="5">
        <f t="shared" si="4"/>
        <v>89</v>
      </c>
      <c r="I44">
        <v>85</v>
      </c>
      <c r="J44" s="1">
        <v>45500</v>
      </c>
      <c r="K44">
        <f t="shared" si="5"/>
        <v>27</v>
      </c>
      <c r="L44">
        <f t="shared" si="6"/>
        <v>7</v>
      </c>
      <c r="M44">
        <f t="shared" si="7"/>
        <v>2024</v>
      </c>
      <c r="N44" t="str">
        <f t="shared" si="8"/>
        <v>A</v>
      </c>
      <c r="O44" t="str">
        <f t="shared" si="9"/>
        <v>A</v>
      </c>
      <c r="P44" t="str">
        <f t="shared" si="10"/>
        <v>A</v>
      </c>
      <c r="Q44" t="str">
        <f t="shared" si="11"/>
        <v>Jul</v>
      </c>
    </row>
    <row r="45" spans="1:17" x14ac:dyDescent="0.35">
      <c r="A45" t="s">
        <v>65</v>
      </c>
      <c r="B45" t="s">
        <v>23</v>
      </c>
      <c r="C45">
        <v>18</v>
      </c>
      <c r="D45" s="6" t="s">
        <v>26</v>
      </c>
      <c r="E45">
        <v>72</v>
      </c>
      <c r="F45">
        <v>73</v>
      </c>
      <c r="G45">
        <v>39</v>
      </c>
      <c r="H45" s="5">
        <f t="shared" si="4"/>
        <v>61.333333333333336</v>
      </c>
      <c r="I45">
        <v>97</v>
      </c>
      <c r="J45" s="1">
        <v>45305</v>
      </c>
      <c r="K45">
        <f t="shared" si="5"/>
        <v>14</v>
      </c>
      <c r="L45">
        <f t="shared" si="6"/>
        <v>1</v>
      </c>
      <c r="M45">
        <f t="shared" si="7"/>
        <v>2024</v>
      </c>
      <c r="N45" t="str">
        <f t="shared" si="8"/>
        <v>A</v>
      </c>
      <c r="O45" t="str">
        <f t="shared" si="9"/>
        <v>A</v>
      </c>
      <c r="P45" t="str">
        <f t="shared" si="10"/>
        <v>F</v>
      </c>
      <c r="Q45" t="str">
        <f t="shared" si="11"/>
        <v>Jan</v>
      </c>
    </row>
    <row r="46" spans="1:17" x14ac:dyDescent="0.35">
      <c r="A46" t="s">
        <v>66</v>
      </c>
      <c r="B46" t="s">
        <v>15</v>
      </c>
      <c r="C46">
        <v>18</v>
      </c>
      <c r="D46" s="6" t="s">
        <v>12</v>
      </c>
      <c r="E46">
        <v>71</v>
      </c>
      <c r="F46">
        <v>35</v>
      </c>
      <c r="G46">
        <v>96</v>
      </c>
      <c r="H46" s="5">
        <f t="shared" si="4"/>
        <v>67.333333333333329</v>
      </c>
      <c r="I46">
        <v>53</v>
      </c>
      <c r="J46" s="1">
        <v>45300</v>
      </c>
      <c r="K46">
        <f t="shared" si="5"/>
        <v>9</v>
      </c>
      <c r="L46">
        <f t="shared" si="6"/>
        <v>1</v>
      </c>
      <c r="M46">
        <f t="shared" si="7"/>
        <v>2024</v>
      </c>
      <c r="N46" t="str">
        <f t="shared" si="8"/>
        <v>A</v>
      </c>
      <c r="O46" t="str">
        <f t="shared" si="9"/>
        <v>F</v>
      </c>
      <c r="P46" t="str">
        <f t="shared" si="10"/>
        <v>A</v>
      </c>
      <c r="Q46" t="str">
        <f t="shared" si="11"/>
        <v>Jan</v>
      </c>
    </row>
    <row r="47" spans="1:17" x14ac:dyDescent="0.35">
      <c r="A47" t="s">
        <v>67</v>
      </c>
      <c r="B47" t="s">
        <v>15</v>
      </c>
      <c r="C47">
        <v>20</v>
      </c>
      <c r="D47" s="6" t="s">
        <v>12</v>
      </c>
      <c r="E47">
        <v>69</v>
      </c>
      <c r="F47">
        <v>37</v>
      </c>
      <c r="G47">
        <v>47</v>
      </c>
      <c r="H47" s="5">
        <f t="shared" si="4"/>
        <v>51</v>
      </c>
      <c r="I47">
        <v>54</v>
      </c>
      <c r="J47" s="1">
        <v>45331</v>
      </c>
      <c r="K47">
        <f t="shared" si="5"/>
        <v>9</v>
      </c>
      <c r="L47">
        <f t="shared" si="6"/>
        <v>2</v>
      </c>
      <c r="M47">
        <f t="shared" si="7"/>
        <v>2024</v>
      </c>
      <c r="N47" t="str">
        <f t="shared" si="8"/>
        <v>B</v>
      </c>
      <c r="O47" t="str">
        <f t="shared" si="9"/>
        <v>F</v>
      </c>
      <c r="P47" t="str">
        <f t="shared" si="10"/>
        <v>D</v>
      </c>
      <c r="Q47" t="str">
        <f t="shared" si="11"/>
        <v>Feb</v>
      </c>
    </row>
    <row r="48" spans="1:17" x14ac:dyDescent="0.35">
      <c r="A48" t="s">
        <v>68</v>
      </c>
      <c r="B48" t="s">
        <v>23</v>
      </c>
      <c r="C48">
        <v>20</v>
      </c>
      <c r="D48" s="6" t="s">
        <v>26</v>
      </c>
      <c r="E48">
        <v>76</v>
      </c>
      <c r="F48">
        <v>96</v>
      </c>
      <c r="G48">
        <v>63</v>
      </c>
      <c r="H48" s="5">
        <f t="shared" si="4"/>
        <v>78.333333333333329</v>
      </c>
      <c r="I48">
        <v>86</v>
      </c>
      <c r="J48" s="1">
        <v>45528</v>
      </c>
      <c r="K48">
        <f t="shared" si="5"/>
        <v>24</v>
      </c>
      <c r="L48">
        <f t="shared" si="6"/>
        <v>8</v>
      </c>
      <c r="M48">
        <f t="shared" si="7"/>
        <v>2024</v>
      </c>
      <c r="N48" t="str">
        <f t="shared" si="8"/>
        <v>A</v>
      </c>
      <c r="O48" t="str">
        <f t="shared" si="9"/>
        <v>A</v>
      </c>
      <c r="P48" t="str">
        <f t="shared" si="10"/>
        <v>B</v>
      </c>
      <c r="Q48" t="str">
        <f t="shared" si="11"/>
        <v>Aug</v>
      </c>
    </row>
    <row r="49" spans="1:17" x14ac:dyDescent="0.35">
      <c r="A49" t="s">
        <v>69</v>
      </c>
      <c r="B49" t="s">
        <v>10</v>
      </c>
      <c r="C49">
        <v>18</v>
      </c>
      <c r="D49" s="6" t="s">
        <v>26</v>
      </c>
      <c r="E49">
        <v>62</v>
      </c>
      <c r="F49">
        <v>97</v>
      </c>
      <c r="G49">
        <v>37</v>
      </c>
      <c r="H49" s="5">
        <f t="shared" si="4"/>
        <v>65.333333333333329</v>
      </c>
      <c r="I49">
        <v>57</v>
      </c>
      <c r="J49" s="1">
        <v>45572</v>
      </c>
      <c r="K49">
        <f t="shared" si="5"/>
        <v>7</v>
      </c>
      <c r="L49">
        <f t="shared" si="6"/>
        <v>10</v>
      </c>
      <c r="M49">
        <f t="shared" si="7"/>
        <v>2024</v>
      </c>
      <c r="N49" t="str">
        <f t="shared" si="8"/>
        <v>B</v>
      </c>
      <c r="O49" t="str">
        <f t="shared" si="9"/>
        <v>A</v>
      </c>
      <c r="P49" t="str">
        <f t="shared" si="10"/>
        <v>F</v>
      </c>
      <c r="Q49" t="str">
        <f t="shared" si="11"/>
        <v>Oct</v>
      </c>
    </row>
    <row r="50" spans="1:17" x14ac:dyDescent="0.35">
      <c r="A50" t="s">
        <v>70</v>
      </c>
      <c r="B50" t="s">
        <v>41</v>
      </c>
      <c r="C50">
        <v>21</v>
      </c>
      <c r="D50" s="6" t="s">
        <v>12</v>
      </c>
      <c r="E50">
        <v>97</v>
      </c>
      <c r="F50">
        <v>59</v>
      </c>
      <c r="G50">
        <v>69</v>
      </c>
      <c r="H50" s="5">
        <f t="shared" si="4"/>
        <v>75</v>
      </c>
      <c r="I50">
        <v>91</v>
      </c>
      <c r="J50" s="1">
        <v>45650</v>
      </c>
      <c r="K50">
        <f t="shared" si="5"/>
        <v>24</v>
      </c>
      <c r="L50">
        <f t="shared" si="6"/>
        <v>12</v>
      </c>
      <c r="M50">
        <f t="shared" si="7"/>
        <v>2024</v>
      </c>
      <c r="N50" t="str">
        <f t="shared" si="8"/>
        <v>A</v>
      </c>
      <c r="O50" t="str">
        <f t="shared" si="9"/>
        <v>C</v>
      </c>
      <c r="P50" t="str">
        <f t="shared" si="10"/>
        <v>B</v>
      </c>
      <c r="Q50" t="str">
        <f t="shared" si="11"/>
        <v>Dec</v>
      </c>
    </row>
    <row r="51" spans="1:17" x14ac:dyDescent="0.35">
      <c r="A51" t="s">
        <v>71</v>
      </c>
      <c r="B51" t="s">
        <v>41</v>
      </c>
      <c r="C51">
        <v>22</v>
      </c>
      <c r="D51" s="6" t="s">
        <v>12</v>
      </c>
      <c r="E51">
        <v>49</v>
      </c>
      <c r="F51">
        <v>90</v>
      </c>
      <c r="G51">
        <v>71</v>
      </c>
      <c r="H51" s="5">
        <f t="shared" si="4"/>
        <v>70</v>
      </c>
      <c r="I51">
        <v>98</v>
      </c>
      <c r="J51" s="1">
        <v>45492</v>
      </c>
      <c r="K51">
        <f t="shared" si="5"/>
        <v>19</v>
      </c>
      <c r="L51">
        <f t="shared" si="6"/>
        <v>7</v>
      </c>
      <c r="M51">
        <f t="shared" si="7"/>
        <v>2024</v>
      </c>
      <c r="N51" t="str">
        <f t="shared" si="8"/>
        <v>D</v>
      </c>
      <c r="O51" t="str">
        <f t="shared" si="9"/>
        <v>A</v>
      </c>
      <c r="P51" t="str">
        <f t="shared" si="10"/>
        <v>A</v>
      </c>
      <c r="Q51" t="str">
        <f t="shared" si="11"/>
        <v>Jul</v>
      </c>
    </row>
    <row r="52" spans="1:17" x14ac:dyDescent="0.35">
      <c r="A52" t="s">
        <v>72</v>
      </c>
      <c r="B52" t="s">
        <v>10</v>
      </c>
      <c r="C52">
        <v>18</v>
      </c>
      <c r="D52" s="6" t="s">
        <v>26</v>
      </c>
      <c r="E52">
        <v>93</v>
      </c>
      <c r="F52">
        <v>67</v>
      </c>
      <c r="G52">
        <v>70</v>
      </c>
      <c r="H52" s="5">
        <f t="shared" si="4"/>
        <v>76.666666666666671</v>
      </c>
      <c r="I52">
        <v>77</v>
      </c>
      <c r="J52" s="1">
        <v>45537</v>
      </c>
      <c r="K52">
        <f t="shared" si="5"/>
        <v>2</v>
      </c>
      <c r="L52">
        <f t="shared" si="6"/>
        <v>9</v>
      </c>
      <c r="M52">
        <f t="shared" si="7"/>
        <v>2024</v>
      </c>
      <c r="N52" t="str">
        <f t="shared" si="8"/>
        <v>A</v>
      </c>
      <c r="O52" t="str">
        <f t="shared" si="9"/>
        <v>B</v>
      </c>
      <c r="P52" t="str">
        <f t="shared" si="10"/>
        <v>A</v>
      </c>
      <c r="Q52" t="str">
        <f t="shared" si="11"/>
        <v>Sep</v>
      </c>
    </row>
    <row r="53" spans="1:17" x14ac:dyDescent="0.35">
      <c r="A53" t="s">
        <v>73</v>
      </c>
      <c r="B53" t="s">
        <v>41</v>
      </c>
      <c r="C53">
        <v>20</v>
      </c>
      <c r="D53" s="6" t="s">
        <v>12</v>
      </c>
      <c r="E53">
        <v>44</v>
      </c>
      <c r="F53">
        <v>72</v>
      </c>
      <c r="G53">
        <v>35</v>
      </c>
      <c r="H53" s="5">
        <f t="shared" si="4"/>
        <v>50.333333333333336</v>
      </c>
      <c r="I53">
        <v>80</v>
      </c>
      <c r="J53" s="1">
        <v>45569</v>
      </c>
      <c r="K53">
        <f t="shared" si="5"/>
        <v>4</v>
      </c>
      <c r="L53">
        <f t="shared" si="6"/>
        <v>10</v>
      </c>
      <c r="M53">
        <f t="shared" si="7"/>
        <v>2024</v>
      </c>
      <c r="N53" t="str">
        <f t="shared" si="8"/>
        <v>D</v>
      </c>
      <c r="O53" t="str">
        <f t="shared" si="9"/>
        <v>A</v>
      </c>
      <c r="P53" t="str">
        <f t="shared" si="10"/>
        <v>F</v>
      </c>
      <c r="Q53" t="str">
        <f t="shared" si="11"/>
        <v>Oct</v>
      </c>
    </row>
    <row r="54" spans="1:17" x14ac:dyDescent="0.35">
      <c r="A54" t="s">
        <v>74</v>
      </c>
      <c r="B54" t="s">
        <v>21</v>
      </c>
      <c r="C54">
        <v>20</v>
      </c>
      <c r="D54" s="6" t="s">
        <v>12</v>
      </c>
      <c r="E54">
        <v>75</v>
      </c>
      <c r="F54">
        <v>40</v>
      </c>
      <c r="G54">
        <v>81</v>
      </c>
      <c r="H54" s="5">
        <f t="shared" si="4"/>
        <v>65.333333333333329</v>
      </c>
      <c r="I54">
        <v>58</v>
      </c>
      <c r="J54" s="1">
        <v>45526</v>
      </c>
      <c r="K54">
        <f t="shared" si="5"/>
        <v>22</v>
      </c>
      <c r="L54">
        <f t="shared" si="6"/>
        <v>8</v>
      </c>
      <c r="M54">
        <f t="shared" si="7"/>
        <v>2024</v>
      </c>
      <c r="N54" t="str">
        <f t="shared" si="8"/>
        <v>A</v>
      </c>
      <c r="O54" t="str">
        <f t="shared" si="9"/>
        <v>D</v>
      </c>
      <c r="P54" t="str">
        <f t="shared" si="10"/>
        <v>A</v>
      </c>
      <c r="Q54" t="str">
        <f t="shared" si="11"/>
        <v>Aug</v>
      </c>
    </row>
    <row r="55" spans="1:17" x14ac:dyDescent="0.35">
      <c r="A55" t="s">
        <v>75</v>
      </c>
      <c r="B55" t="s">
        <v>15</v>
      </c>
      <c r="C55">
        <v>20</v>
      </c>
      <c r="D55" s="6" t="s">
        <v>12</v>
      </c>
      <c r="E55">
        <v>73</v>
      </c>
      <c r="F55">
        <v>92</v>
      </c>
      <c r="G55">
        <v>55</v>
      </c>
      <c r="H55" s="5">
        <f t="shared" si="4"/>
        <v>73.333333333333329</v>
      </c>
      <c r="I55">
        <v>100</v>
      </c>
      <c r="J55" s="1">
        <v>45295</v>
      </c>
      <c r="K55">
        <f t="shared" si="5"/>
        <v>4</v>
      </c>
      <c r="L55">
        <f t="shared" si="6"/>
        <v>1</v>
      </c>
      <c r="M55">
        <f t="shared" si="7"/>
        <v>2024</v>
      </c>
      <c r="N55" t="str">
        <f t="shared" si="8"/>
        <v>A</v>
      </c>
      <c r="O55" t="str">
        <f t="shared" si="9"/>
        <v>A</v>
      </c>
      <c r="P55" t="str">
        <f t="shared" si="10"/>
        <v>C</v>
      </c>
      <c r="Q55" t="str">
        <f t="shared" si="11"/>
        <v>Jan</v>
      </c>
    </row>
    <row r="56" spans="1:17" x14ac:dyDescent="0.35">
      <c r="A56" t="s">
        <v>76</v>
      </c>
      <c r="B56" t="s">
        <v>10</v>
      </c>
      <c r="C56">
        <v>20</v>
      </c>
      <c r="D56" s="6" t="s">
        <v>26</v>
      </c>
      <c r="E56">
        <v>91</v>
      </c>
      <c r="F56">
        <v>78</v>
      </c>
      <c r="G56">
        <v>93</v>
      </c>
      <c r="H56" s="5">
        <f t="shared" si="4"/>
        <v>87.333333333333329</v>
      </c>
      <c r="I56">
        <v>78</v>
      </c>
      <c r="J56" s="1">
        <v>45445</v>
      </c>
      <c r="K56">
        <f t="shared" si="5"/>
        <v>2</v>
      </c>
      <c r="L56">
        <f t="shared" si="6"/>
        <v>6</v>
      </c>
      <c r="M56">
        <f t="shared" si="7"/>
        <v>2024</v>
      </c>
      <c r="N56" t="str">
        <f t="shared" si="8"/>
        <v>A</v>
      </c>
      <c r="O56" t="str">
        <f t="shared" si="9"/>
        <v>A</v>
      </c>
      <c r="P56" t="str">
        <f t="shared" si="10"/>
        <v>A</v>
      </c>
      <c r="Q56" t="str">
        <f t="shared" si="11"/>
        <v>Jun</v>
      </c>
    </row>
    <row r="57" spans="1:17" x14ac:dyDescent="0.35">
      <c r="A57" t="s">
        <v>77</v>
      </c>
      <c r="B57" t="s">
        <v>15</v>
      </c>
      <c r="C57">
        <v>18</v>
      </c>
      <c r="D57" s="6" t="s">
        <v>12</v>
      </c>
      <c r="E57">
        <v>70</v>
      </c>
      <c r="F57">
        <v>79</v>
      </c>
      <c r="G57">
        <v>88</v>
      </c>
      <c r="H57" s="5">
        <f t="shared" si="4"/>
        <v>79</v>
      </c>
      <c r="I57">
        <v>63</v>
      </c>
      <c r="J57" s="1">
        <v>45320</v>
      </c>
      <c r="K57">
        <f t="shared" si="5"/>
        <v>29</v>
      </c>
      <c r="L57">
        <f t="shared" si="6"/>
        <v>1</v>
      </c>
      <c r="M57">
        <f t="shared" si="7"/>
        <v>2024</v>
      </c>
      <c r="N57" t="str">
        <f t="shared" si="8"/>
        <v>A</v>
      </c>
      <c r="O57" t="str">
        <f t="shared" si="9"/>
        <v>A</v>
      </c>
      <c r="P57" t="str">
        <f t="shared" si="10"/>
        <v>A</v>
      </c>
      <c r="Q57" t="str">
        <f t="shared" si="11"/>
        <v>Jan</v>
      </c>
    </row>
    <row r="58" spans="1:17" x14ac:dyDescent="0.35">
      <c r="A58" t="s">
        <v>78</v>
      </c>
      <c r="B58" t="s">
        <v>23</v>
      </c>
      <c r="C58">
        <v>20</v>
      </c>
      <c r="D58" s="6" t="s">
        <v>26</v>
      </c>
      <c r="E58">
        <v>49</v>
      </c>
      <c r="F58">
        <v>66</v>
      </c>
      <c r="G58">
        <v>85</v>
      </c>
      <c r="H58" s="5">
        <f t="shared" si="4"/>
        <v>66.666666666666671</v>
      </c>
      <c r="I58">
        <v>89</v>
      </c>
      <c r="J58" s="1">
        <v>45400</v>
      </c>
      <c r="K58">
        <f t="shared" si="5"/>
        <v>18</v>
      </c>
      <c r="L58">
        <f t="shared" si="6"/>
        <v>4</v>
      </c>
      <c r="M58">
        <f t="shared" si="7"/>
        <v>2024</v>
      </c>
      <c r="N58" t="str">
        <f t="shared" si="8"/>
        <v>D</v>
      </c>
      <c r="O58" t="str">
        <f t="shared" si="9"/>
        <v>B</v>
      </c>
      <c r="P58" t="str">
        <f t="shared" si="10"/>
        <v>A</v>
      </c>
      <c r="Q58" t="str">
        <f t="shared" si="11"/>
        <v>Apr</v>
      </c>
    </row>
    <row r="59" spans="1:17" x14ac:dyDescent="0.35">
      <c r="A59" t="s">
        <v>79</v>
      </c>
      <c r="B59" t="s">
        <v>53</v>
      </c>
      <c r="C59">
        <v>22</v>
      </c>
      <c r="D59" s="6" t="s">
        <v>26</v>
      </c>
      <c r="E59">
        <v>97</v>
      </c>
      <c r="F59">
        <v>79</v>
      </c>
      <c r="G59">
        <v>88</v>
      </c>
      <c r="H59" s="5">
        <f t="shared" si="4"/>
        <v>88</v>
      </c>
      <c r="I59">
        <v>90</v>
      </c>
      <c r="J59" s="1">
        <v>45389</v>
      </c>
      <c r="K59">
        <f t="shared" si="5"/>
        <v>7</v>
      </c>
      <c r="L59">
        <f t="shared" si="6"/>
        <v>4</v>
      </c>
      <c r="M59">
        <f t="shared" si="7"/>
        <v>2024</v>
      </c>
      <c r="N59" t="str">
        <f t="shared" si="8"/>
        <v>A</v>
      </c>
      <c r="O59" t="str">
        <f t="shared" si="9"/>
        <v>A</v>
      </c>
      <c r="P59" t="str">
        <f t="shared" si="10"/>
        <v>A</v>
      </c>
      <c r="Q59" t="str">
        <f t="shared" si="11"/>
        <v>Apr</v>
      </c>
    </row>
    <row r="60" spans="1:17" x14ac:dyDescent="0.35">
      <c r="A60" t="s">
        <v>80</v>
      </c>
      <c r="B60" t="s">
        <v>21</v>
      </c>
      <c r="C60">
        <v>18</v>
      </c>
      <c r="D60" s="6" t="s">
        <v>12</v>
      </c>
      <c r="E60">
        <v>58</v>
      </c>
      <c r="F60">
        <v>95</v>
      </c>
      <c r="G60">
        <v>99</v>
      </c>
      <c r="H60" s="5">
        <f t="shared" si="4"/>
        <v>84</v>
      </c>
      <c r="I60">
        <v>71</v>
      </c>
      <c r="J60" s="1">
        <v>45506</v>
      </c>
      <c r="K60">
        <f t="shared" si="5"/>
        <v>2</v>
      </c>
      <c r="L60">
        <f t="shared" si="6"/>
        <v>8</v>
      </c>
      <c r="M60">
        <f t="shared" si="7"/>
        <v>2024</v>
      </c>
      <c r="N60" t="str">
        <f t="shared" si="8"/>
        <v>C</v>
      </c>
      <c r="O60" t="str">
        <f t="shared" si="9"/>
        <v>A</v>
      </c>
      <c r="P60" t="str">
        <f t="shared" si="10"/>
        <v>A</v>
      </c>
      <c r="Q60" t="str">
        <f t="shared" si="11"/>
        <v>Aug</v>
      </c>
    </row>
    <row r="61" spans="1:17" x14ac:dyDescent="0.35">
      <c r="A61" t="s">
        <v>81</v>
      </c>
      <c r="B61" t="s">
        <v>18</v>
      </c>
      <c r="C61">
        <v>20</v>
      </c>
      <c r="D61" s="6" t="s">
        <v>26</v>
      </c>
      <c r="E61">
        <v>97</v>
      </c>
      <c r="F61">
        <v>81</v>
      </c>
      <c r="G61">
        <v>62</v>
      </c>
      <c r="H61" s="5">
        <f t="shared" si="4"/>
        <v>80</v>
      </c>
      <c r="I61">
        <v>60</v>
      </c>
      <c r="J61" s="1">
        <v>45584</v>
      </c>
      <c r="K61">
        <f t="shared" si="5"/>
        <v>19</v>
      </c>
      <c r="L61">
        <f t="shared" si="6"/>
        <v>10</v>
      </c>
      <c r="M61">
        <f t="shared" si="7"/>
        <v>2024</v>
      </c>
      <c r="N61" t="str">
        <f t="shared" si="8"/>
        <v>A</v>
      </c>
      <c r="O61" t="str">
        <f t="shared" si="9"/>
        <v>A</v>
      </c>
      <c r="P61" t="str">
        <f t="shared" si="10"/>
        <v>B</v>
      </c>
      <c r="Q61" t="str">
        <f t="shared" si="11"/>
        <v>Oct</v>
      </c>
    </row>
    <row r="62" spans="1:17" x14ac:dyDescent="0.35">
      <c r="A62" t="s">
        <v>82</v>
      </c>
      <c r="B62" t="s">
        <v>21</v>
      </c>
      <c r="C62">
        <v>19</v>
      </c>
      <c r="D62" s="6" t="s">
        <v>12</v>
      </c>
      <c r="E62">
        <v>71</v>
      </c>
      <c r="F62">
        <v>55</v>
      </c>
      <c r="G62">
        <v>82</v>
      </c>
      <c r="H62" s="5">
        <f t="shared" si="4"/>
        <v>69.333333333333329</v>
      </c>
      <c r="I62">
        <v>72</v>
      </c>
      <c r="J62" s="1">
        <v>45366</v>
      </c>
      <c r="K62">
        <f t="shared" si="5"/>
        <v>15</v>
      </c>
      <c r="L62">
        <f t="shared" si="6"/>
        <v>3</v>
      </c>
      <c r="M62">
        <f t="shared" si="7"/>
        <v>2024</v>
      </c>
      <c r="N62" t="str">
        <f t="shared" si="8"/>
        <v>A</v>
      </c>
      <c r="O62" t="str">
        <f t="shared" si="9"/>
        <v>C</v>
      </c>
      <c r="P62" t="str">
        <f t="shared" si="10"/>
        <v>A</v>
      </c>
      <c r="Q62" t="str">
        <f t="shared" si="11"/>
        <v>Mar</v>
      </c>
    </row>
    <row r="63" spans="1:17" x14ac:dyDescent="0.35">
      <c r="A63" t="s">
        <v>83</v>
      </c>
      <c r="B63" t="s">
        <v>10</v>
      </c>
      <c r="C63">
        <v>21</v>
      </c>
      <c r="D63" s="6" t="s">
        <v>26</v>
      </c>
      <c r="E63">
        <v>40</v>
      </c>
      <c r="F63">
        <v>70</v>
      </c>
      <c r="G63">
        <v>51</v>
      </c>
      <c r="H63" s="5">
        <f t="shared" si="4"/>
        <v>53.666666666666664</v>
      </c>
      <c r="I63">
        <v>50</v>
      </c>
      <c r="J63" s="1">
        <v>45617</v>
      </c>
      <c r="K63">
        <f t="shared" si="5"/>
        <v>21</v>
      </c>
      <c r="L63">
        <f t="shared" si="6"/>
        <v>11</v>
      </c>
      <c r="M63">
        <f t="shared" si="7"/>
        <v>2024</v>
      </c>
      <c r="N63" t="str">
        <f t="shared" si="8"/>
        <v>D</v>
      </c>
      <c r="O63" t="str">
        <f t="shared" si="9"/>
        <v>A</v>
      </c>
      <c r="P63" t="str">
        <f t="shared" si="10"/>
        <v>C</v>
      </c>
      <c r="Q63" t="str">
        <f t="shared" si="11"/>
        <v>Nov</v>
      </c>
    </row>
    <row r="64" spans="1:17" x14ac:dyDescent="0.35">
      <c r="A64" t="s">
        <v>84</v>
      </c>
      <c r="B64" t="s">
        <v>18</v>
      </c>
      <c r="C64">
        <v>20</v>
      </c>
      <c r="D64" s="6" t="s">
        <v>26</v>
      </c>
      <c r="E64">
        <v>95</v>
      </c>
      <c r="F64">
        <v>53</v>
      </c>
      <c r="G64">
        <v>50</v>
      </c>
      <c r="H64" s="5">
        <f t="shared" si="4"/>
        <v>66</v>
      </c>
      <c r="I64">
        <v>95</v>
      </c>
      <c r="J64" s="1">
        <v>45437</v>
      </c>
      <c r="K64">
        <f t="shared" si="5"/>
        <v>25</v>
      </c>
      <c r="L64">
        <f t="shared" si="6"/>
        <v>5</v>
      </c>
      <c r="M64">
        <f t="shared" si="7"/>
        <v>2024</v>
      </c>
      <c r="N64" t="str">
        <f t="shared" si="8"/>
        <v>A</v>
      </c>
      <c r="O64" t="str">
        <f t="shared" si="9"/>
        <v>C</v>
      </c>
      <c r="P64" t="str">
        <f t="shared" si="10"/>
        <v>C</v>
      </c>
      <c r="Q64" t="str">
        <f t="shared" si="11"/>
        <v>May</v>
      </c>
    </row>
    <row r="65" spans="1:17" x14ac:dyDescent="0.35">
      <c r="A65" t="s">
        <v>85</v>
      </c>
      <c r="B65" t="s">
        <v>53</v>
      </c>
      <c r="C65">
        <v>20</v>
      </c>
      <c r="D65" s="6" t="s">
        <v>26</v>
      </c>
      <c r="E65">
        <v>44</v>
      </c>
      <c r="F65">
        <v>54</v>
      </c>
      <c r="G65">
        <v>99</v>
      </c>
      <c r="H65" s="5">
        <f t="shared" si="4"/>
        <v>65.666666666666671</v>
      </c>
      <c r="I65">
        <v>86</v>
      </c>
      <c r="J65" s="1">
        <v>45419</v>
      </c>
      <c r="K65">
        <f t="shared" si="5"/>
        <v>7</v>
      </c>
      <c r="L65">
        <f t="shared" si="6"/>
        <v>5</v>
      </c>
      <c r="M65">
        <f t="shared" si="7"/>
        <v>2024</v>
      </c>
      <c r="N65" t="str">
        <f t="shared" si="8"/>
        <v>D</v>
      </c>
      <c r="O65" t="str">
        <f t="shared" si="9"/>
        <v>C</v>
      </c>
      <c r="P65" t="str">
        <f t="shared" si="10"/>
        <v>A</v>
      </c>
      <c r="Q65" t="str">
        <f t="shared" si="11"/>
        <v>May</v>
      </c>
    </row>
    <row r="66" spans="1:17" x14ac:dyDescent="0.35">
      <c r="A66" t="s">
        <v>86</v>
      </c>
      <c r="B66" t="s">
        <v>10</v>
      </c>
      <c r="C66">
        <v>20</v>
      </c>
      <c r="D66" s="6" t="s">
        <v>26</v>
      </c>
      <c r="E66">
        <v>84</v>
      </c>
      <c r="F66">
        <v>91</v>
      </c>
      <c r="G66">
        <v>99</v>
      </c>
      <c r="H66" s="5">
        <f t="shared" si="4"/>
        <v>91.333333333333329</v>
      </c>
      <c r="I66">
        <v>70</v>
      </c>
      <c r="J66" s="1">
        <v>45632</v>
      </c>
      <c r="K66">
        <f t="shared" si="5"/>
        <v>6</v>
      </c>
      <c r="L66">
        <f t="shared" si="6"/>
        <v>12</v>
      </c>
      <c r="M66">
        <f t="shared" si="7"/>
        <v>2024</v>
      </c>
      <c r="N66" t="str">
        <f t="shared" ref="N66:N97" si="12">IF(AND(E66&gt;=70,E66&lt;=100),"A",IF(AND(E66&gt;=60,E66&lt;=69),"B",IF(AND(E66&gt;=50,E66&lt;=59),"C",IF(AND(E66&gt;=40,E66&lt;=49),"D","F"))))</f>
        <v>A</v>
      </c>
      <c r="O66" t="str">
        <f t="shared" ref="O66:O97" si="13">IF(AND(F66&gt;=70,F66&lt;=100),"A",IF(AND(F66&gt;=60,F66&lt;=69),"B",IF(AND(F66&gt;=50,F66&lt;=59),"C",IF(AND(F66&gt;=40,F66&lt;=49),"D","F"))))</f>
        <v>A</v>
      </c>
      <c r="P66" t="str">
        <f t="shared" ref="P66:P97" si="14">IF(AND(G66&gt;=70,G66&lt;=100),"A",IF(AND(G66&gt;=60,G66&lt;=69),"B",IF(AND(G66&gt;=50,G66&lt;=59),"C",IF(AND(G66&gt;=40,G66&lt;=49),"D","F"))))</f>
        <v>A</v>
      </c>
      <c r="Q66" t="str">
        <f t="shared" ref="Q66:Q97" si="15">TEXT(J66,"mmm")</f>
        <v>Dec</v>
      </c>
    </row>
    <row r="67" spans="1:17" x14ac:dyDescent="0.35">
      <c r="A67" t="s">
        <v>87</v>
      </c>
      <c r="B67" t="s">
        <v>29</v>
      </c>
      <c r="C67">
        <v>18</v>
      </c>
      <c r="D67" s="6" t="s">
        <v>12</v>
      </c>
      <c r="E67">
        <v>43</v>
      </c>
      <c r="F67">
        <v>52</v>
      </c>
      <c r="G67">
        <v>33</v>
      </c>
      <c r="H67" s="5">
        <f t="shared" ref="H67:H130" si="16">AVERAGE(E67:G67)</f>
        <v>42.666666666666664</v>
      </c>
      <c r="I67">
        <v>75</v>
      </c>
      <c r="J67" s="1">
        <v>45333</v>
      </c>
      <c r="K67">
        <f t="shared" ref="K67:K130" si="17">DAY(J:J)</f>
        <v>11</v>
      </c>
      <c r="L67">
        <f t="shared" ref="L67:L130" si="18">MONTH(J:J)</f>
        <v>2</v>
      </c>
      <c r="M67">
        <f t="shared" ref="M67:M130" si="19">YEAR(J:J)</f>
        <v>2024</v>
      </c>
      <c r="N67" t="str">
        <f t="shared" si="12"/>
        <v>D</v>
      </c>
      <c r="O67" t="str">
        <f t="shared" si="13"/>
        <v>C</v>
      </c>
      <c r="P67" t="str">
        <f t="shared" si="14"/>
        <v>F</v>
      </c>
      <c r="Q67" t="str">
        <f t="shared" si="15"/>
        <v>Feb</v>
      </c>
    </row>
    <row r="68" spans="1:17" x14ac:dyDescent="0.35">
      <c r="A68" t="s">
        <v>88</v>
      </c>
      <c r="B68" t="s">
        <v>15</v>
      </c>
      <c r="C68">
        <v>21</v>
      </c>
      <c r="D68" s="6" t="s">
        <v>12</v>
      </c>
      <c r="E68">
        <v>55</v>
      </c>
      <c r="F68">
        <v>81</v>
      </c>
      <c r="G68">
        <v>91</v>
      </c>
      <c r="H68" s="5">
        <f t="shared" si="16"/>
        <v>75.666666666666671</v>
      </c>
      <c r="I68">
        <v>95</v>
      </c>
      <c r="J68" s="1">
        <v>45647</v>
      </c>
      <c r="K68">
        <f t="shared" si="17"/>
        <v>21</v>
      </c>
      <c r="L68">
        <f t="shared" si="18"/>
        <v>12</v>
      </c>
      <c r="M68">
        <f t="shared" si="19"/>
        <v>2024</v>
      </c>
      <c r="N68" t="str">
        <f t="shared" si="12"/>
        <v>C</v>
      </c>
      <c r="O68" t="str">
        <f t="shared" si="13"/>
        <v>A</v>
      </c>
      <c r="P68" t="str">
        <f t="shared" si="14"/>
        <v>A</v>
      </c>
      <c r="Q68" t="str">
        <f t="shared" si="15"/>
        <v>Dec</v>
      </c>
    </row>
    <row r="69" spans="1:17" x14ac:dyDescent="0.35">
      <c r="A69" t="s">
        <v>89</v>
      </c>
      <c r="B69" t="s">
        <v>53</v>
      </c>
      <c r="C69">
        <v>18</v>
      </c>
      <c r="D69" s="6" t="s">
        <v>26</v>
      </c>
      <c r="E69">
        <v>63</v>
      </c>
      <c r="F69">
        <v>83</v>
      </c>
      <c r="G69">
        <v>91</v>
      </c>
      <c r="H69" s="5">
        <f t="shared" si="16"/>
        <v>79</v>
      </c>
      <c r="I69">
        <v>85</v>
      </c>
      <c r="J69" s="1">
        <v>45332</v>
      </c>
      <c r="K69">
        <f t="shared" si="17"/>
        <v>10</v>
      </c>
      <c r="L69">
        <f t="shared" si="18"/>
        <v>2</v>
      </c>
      <c r="M69">
        <f t="shared" si="19"/>
        <v>2024</v>
      </c>
      <c r="N69" t="str">
        <f t="shared" si="12"/>
        <v>B</v>
      </c>
      <c r="O69" t="str">
        <f t="shared" si="13"/>
        <v>A</v>
      </c>
      <c r="P69" t="str">
        <f t="shared" si="14"/>
        <v>A</v>
      </c>
      <c r="Q69" t="str">
        <f t="shared" si="15"/>
        <v>Feb</v>
      </c>
    </row>
    <row r="70" spans="1:17" x14ac:dyDescent="0.35">
      <c r="A70" t="s">
        <v>90</v>
      </c>
      <c r="B70" t="s">
        <v>15</v>
      </c>
      <c r="C70">
        <v>20</v>
      </c>
      <c r="D70" s="6" t="s">
        <v>12</v>
      </c>
      <c r="E70">
        <v>55</v>
      </c>
      <c r="F70">
        <v>48</v>
      </c>
      <c r="G70">
        <v>53</v>
      </c>
      <c r="H70" s="5">
        <f t="shared" si="16"/>
        <v>52</v>
      </c>
      <c r="I70">
        <v>72</v>
      </c>
      <c r="J70" s="1">
        <v>45325</v>
      </c>
      <c r="K70">
        <f t="shared" si="17"/>
        <v>3</v>
      </c>
      <c r="L70">
        <f t="shared" si="18"/>
        <v>2</v>
      </c>
      <c r="M70">
        <f t="shared" si="19"/>
        <v>2024</v>
      </c>
      <c r="N70" t="str">
        <f t="shared" si="12"/>
        <v>C</v>
      </c>
      <c r="O70" t="str">
        <f t="shared" si="13"/>
        <v>D</v>
      </c>
      <c r="P70" t="str">
        <f t="shared" si="14"/>
        <v>C</v>
      </c>
      <c r="Q70" t="str">
        <f t="shared" si="15"/>
        <v>Feb</v>
      </c>
    </row>
    <row r="71" spans="1:17" x14ac:dyDescent="0.35">
      <c r="A71" t="s">
        <v>91</v>
      </c>
      <c r="B71" t="s">
        <v>41</v>
      </c>
      <c r="C71">
        <v>18</v>
      </c>
      <c r="D71" s="6" t="s">
        <v>12</v>
      </c>
      <c r="E71">
        <v>94</v>
      </c>
      <c r="F71">
        <v>49</v>
      </c>
      <c r="G71">
        <v>84</v>
      </c>
      <c r="H71" s="5">
        <f t="shared" si="16"/>
        <v>75.666666666666671</v>
      </c>
      <c r="I71">
        <v>50</v>
      </c>
      <c r="J71" s="1">
        <v>45308</v>
      </c>
      <c r="K71">
        <f t="shared" si="17"/>
        <v>17</v>
      </c>
      <c r="L71">
        <f t="shared" si="18"/>
        <v>1</v>
      </c>
      <c r="M71">
        <f t="shared" si="19"/>
        <v>2024</v>
      </c>
      <c r="N71" t="str">
        <f t="shared" si="12"/>
        <v>A</v>
      </c>
      <c r="O71" t="str">
        <f t="shared" si="13"/>
        <v>D</v>
      </c>
      <c r="P71" t="str">
        <f t="shared" si="14"/>
        <v>A</v>
      </c>
      <c r="Q71" t="str">
        <f t="shared" si="15"/>
        <v>Jan</v>
      </c>
    </row>
    <row r="72" spans="1:17" x14ac:dyDescent="0.35">
      <c r="A72" t="s">
        <v>92</v>
      </c>
      <c r="B72" t="s">
        <v>29</v>
      </c>
      <c r="C72">
        <v>19</v>
      </c>
      <c r="D72" s="6" t="s">
        <v>12</v>
      </c>
      <c r="E72">
        <v>41</v>
      </c>
      <c r="F72">
        <v>65</v>
      </c>
      <c r="G72">
        <v>38</v>
      </c>
      <c r="H72" s="5">
        <f t="shared" si="16"/>
        <v>48</v>
      </c>
      <c r="I72">
        <v>100</v>
      </c>
      <c r="J72" s="1">
        <v>45456</v>
      </c>
      <c r="K72">
        <f t="shared" si="17"/>
        <v>13</v>
      </c>
      <c r="L72">
        <f t="shared" si="18"/>
        <v>6</v>
      </c>
      <c r="M72">
        <f t="shared" si="19"/>
        <v>2024</v>
      </c>
      <c r="N72" t="str">
        <f t="shared" si="12"/>
        <v>D</v>
      </c>
      <c r="O72" t="str">
        <f t="shared" si="13"/>
        <v>B</v>
      </c>
      <c r="P72" t="str">
        <f t="shared" si="14"/>
        <v>F</v>
      </c>
      <c r="Q72" t="str">
        <f t="shared" si="15"/>
        <v>Jun</v>
      </c>
    </row>
    <row r="73" spans="1:17" x14ac:dyDescent="0.35">
      <c r="A73" t="s">
        <v>93</v>
      </c>
      <c r="B73" t="s">
        <v>29</v>
      </c>
      <c r="C73">
        <v>21</v>
      </c>
      <c r="D73" s="6" t="s">
        <v>12</v>
      </c>
      <c r="E73">
        <v>88</v>
      </c>
      <c r="F73">
        <v>35</v>
      </c>
      <c r="G73">
        <v>32</v>
      </c>
      <c r="H73" s="5">
        <f t="shared" si="16"/>
        <v>51.666666666666664</v>
      </c>
      <c r="I73">
        <v>89</v>
      </c>
      <c r="J73" s="1">
        <v>45444</v>
      </c>
      <c r="K73">
        <f t="shared" si="17"/>
        <v>1</v>
      </c>
      <c r="L73">
        <f t="shared" si="18"/>
        <v>6</v>
      </c>
      <c r="M73">
        <f t="shared" si="19"/>
        <v>2024</v>
      </c>
      <c r="N73" t="str">
        <f t="shared" si="12"/>
        <v>A</v>
      </c>
      <c r="O73" t="str">
        <f t="shared" si="13"/>
        <v>F</v>
      </c>
      <c r="P73" t="str">
        <f t="shared" si="14"/>
        <v>F</v>
      </c>
      <c r="Q73" t="str">
        <f t="shared" si="15"/>
        <v>Jun</v>
      </c>
    </row>
    <row r="74" spans="1:17" x14ac:dyDescent="0.35">
      <c r="A74" t="s">
        <v>94</v>
      </c>
      <c r="B74" t="s">
        <v>53</v>
      </c>
      <c r="C74">
        <v>21</v>
      </c>
      <c r="D74" s="6" t="s">
        <v>26</v>
      </c>
      <c r="E74">
        <v>67</v>
      </c>
      <c r="F74">
        <v>88</v>
      </c>
      <c r="G74">
        <v>60</v>
      </c>
      <c r="H74" s="5">
        <f t="shared" si="16"/>
        <v>71.666666666666671</v>
      </c>
      <c r="I74">
        <v>64</v>
      </c>
      <c r="J74" s="1">
        <v>45367</v>
      </c>
      <c r="K74">
        <f t="shared" si="17"/>
        <v>16</v>
      </c>
      <c r="L74">
        <f t="shared" si="18"/>
        <v>3</v>
      </c>
      <c r="M74">
        <f t="shared" si="19"/>
        <v>2024</v>
      </c>
      <c r="N74" t="str">
        <f t="shared" si="12"/>
        <v>B</v>
      </c>
      <c r="O74" t="str">
        <f t="shared" si="13"/>
        <v>A</v>
      </c>
      <c r="P74" t="str">
        <f t="shared" si="14"/>
        <v>B</v>
      </c>
      <c r="Q74" t="str">
        <f t="shared" si="15"/>
        <v>Mar</v>
      </c>
    </row>
    <row r="75" spans="1:17" x14ac:dyDescent="0.35">
      <c r="A75" t="s">
        <v>95</v>
      </c>
      <c r="B75" t="s">
        <v>29</v>
      </c>
      <c r="C75">
        <v>20</v>
      </c>
      <c r="D75" s="6" t="s">
        <v>12</v>
      </c>
      <c r="E75">
        <v>71</v>
      </c>
      <c r="F75">
        <v>37</v>
      </c>
      <c r="G75">
        <v>69</v>
      </c>
      <c r="H75" s="5">
        <f t="shared" si="16"/>
        <v>59</v>
      </c>
      <c r="I75">
        <v>70</v>
      </c>
      <c r="J75" s="1">
        <v>45378</v>
      </c>
      <c r="K75">
        <f t="shared" si="17"/>
        <v>27</v>
      </c>
      <c r="L75">
        <f t="shared" si="18"/>
        <v>3</v>
      </c>
      <c r="M75">
        <f t="shared" si="19"/>
        <v>2024</v>
      </c>
      <c r="N75" t="str">
        <f t="shared" si="12"/>
        <v>A</v>
      </c>
      <c r="O75" t="str">
        <f t="shared" si="13"/>
        <v>F</v>
      </c>
      <c r="P75" t="str">
        <f t="shared" si="14"/>
        <v>B</v>
      </c>
      <c r="Q75" t="str">
        <f t="shared" si="15"/>
        <v>Mar</v>
      </c>
    </row>
    <row r="76" spans="1:17" x14ac:dyDescent="0.35">
      <c r="A76" t="s">
        <v>96</v>
      </c>
      <c r="B76" t="s">
        <v>18</v>
      </c>
      <c r="C76">
        <v>20</v>
      </c>
      <c r="D76" s="6" t="s">
        <v>26</v>
      </c>
      <c r="E76">
        <v>66</v>
      </c>
      <c r="F76">
        <v>50</v>
      </c>
      <c r="G76">
        <v>65</v>
      </c>
      <c r="H76" s="5">
        <f t="shared" si="16"/>
        <v>60.333333333333336</v>
      </c>
      <c r="I76">
        <v>96</v>
      </c>
      <c r="J76" s="1">
        <v>45408</v>
      </c>
      <c r="K76">
        <f t="shared" si="17"/>
        <v>26</v>
      </c>
      <c r="L76">
        <f t="shared" si="18"/>
        <v>4</v>
      </c>
      <c r="M76">
        <f t="shared" si="19"/>
        <v>2024</v>
      </c>
      <c r="N76" t="str">
        <f t="shared" si="12"/>
        <v>B</v>
      </c>
      <c r="O76" t="str">
        <f t="shared" si="13"/>
        <v>C</v>
      </c>
      <c r="P76" t="str">
        <f t="shared" si="14"/>
        <v>B</v>
      </c>
      <c r="Q76" t="str">
        <f t="shared" si="15"/>
        <v>Apr</v>
      </c>
    </row>
    <row r="77" spans="1:17" x14ac:dyDescent="0.35">
      <c r="A77" t="s">
        <v>97</v>
      </c>
      <c r="B77" t="s">
        <v>29</v>
      </c>
      <c r="C77">
        <v>19</v>
      </c>
      <c r="D77" s="6" t="s">
        <v>12</v>
      </c>
      <c r="E77">
        <v>59</v>
      </c>
      <c r="F77">
        <v>91</v>
      </c>
      <c r="G77">
        <v>53</v>
      </c>
      <c r="H77" s="5">
        <f t="shared" si="16"/>
        <v>67.666666666666671</v>
      </c>
      <c r="I77">
        <v>58</v>
      </c>
      <c r="J77" s="1">
        <v>45653</v>
      </c>
      <c r="K77">
        <f t="shared" si="17"/>
        <v>27</v>
      </c>
      <c r="L77">
        <f t="shared" si="18"/>
        <v>12</v>
      </c>
      <c r="M77">
        <f t="shared" si="19"/>
        <v>2024</v>
      </c>
      <c r="N77" t="str">
        <f t="shared" si="12"/>
        <v>C</v>
      </c>
      <c r="O77" t="str">
        <f t="shared" si="13"/>
        <v>A</v>
      </c>
      <c r="P77" t="str">
        <f t="shared" si="14"/>
        <v>C</v>
      </c>
      <c r="Q77" t="str">
        <f t="shared" si="15"/>
        <v>Dec</v>
      </c>
    </row>
    <row r="78" spans="1:17" x14ac:dyDescent="0.35">
      <c r="A78" t="s">
        <v>98</v>
      </c>
      <c r="B78" t="s">
        <v>15</v>
      </c>
      <c r="C78">
        <v>20</v>
      </c>
      <c r="D78" s="6" t="s">
        <v>12</v>
      </c>
      <c r="E78">
        <v>63</v>
      </c>
      <c r="F78">
        <v>46</v>
      </c>
      <c r="G78">
        <v>35</v>
      </c>
      <c r="H78" s="5">
        <f t="shared" si="16"/>
        <v>48</v>
      </c>
      <c r="I78">
        <v>58</v>
      </c>
      <c r="J78" s="1">
        <v>45633</v>
      </c>
      <c r="K78">
        <f t="shared" si="17"/>
        <v>7</v>
      </c>
      <c r="L78">
        <f t="shared" si="18"/>
        <v>12</v>
      </c>
      <c r="M78">
        <f t="shared" si="19"/>
        <v>2024</v>
      </c>
      <c r="N78" t="str">
        <f t="shared" si="12"/>
        <v>B</v>
      </c>
      <c r="O78" t="str">
        <f t="shared" si="13"/>
        <v>D</v>
      </c>
      <c r="P78" t="str">
        <f t="shared" si="14"/>
        <v>F</v>
      </c>
      <c r="Q78" t="str">
        <f t="shared" si="15"/>
        <v>Dec</v>
      </c>
    </row>
    <row r="79" spans="1:17" x14ac:dyDescent="0.35">
      <c r="A79" t="s">
        <v>99</v>
      </c>
      <c r="B79" t="s">
        <v>15</v>
      </c>
      <c r="C79">
        <v>18</v>
      </c>
      <c r="D79" s="6" t="s">
        <v>12</v>
      </c>
      <c r="E79">
        <v>51</v>
      </c>
      <c r="F79">
        <v>50</v>
      </c>
      <c r="G79">
        <v>95</v>
      </c>
      <c r="H79" s="5">
        <f t="shared" si="16"/>
        <v>65.333333333333329</v>
      </c>
      <c r="I79">
        <v>59</v>
      </c>
      <c r="J79" s="1">
        <v>45318</v>
      </c>
      <c r="K79">
        <f t="shared" si="17"/>
        <v>27</v>
      </c>
      <c r="L79">
        <f t="shared" si="18"/>
        <v>1</v>
      </c>
      <c r="M79">
        <f t="shared" si="19"/>
        <v>2024</v>
      </c>
      <c r="N79" t="str">
        <f t="shared" si="12"/>
        <v>C</v>
      </c>
      <c r="O79" t="str">
        <f t="shared" si="13"/>
        <v>C</v>
      </c>
      <c r="P79" t="str">
        <f t="shared" si="14"/>
        <v>A</v>
      </c>
      <c r="Q79" t="str">
        <f t="shared" si="15"/>
        <v>Jan</v>
      </c>
    </row>
    <row r="80" spans="1:17" x14ac:dyDescent="0.35">
      <c r="A80" t="s">
        <v>100</v>
      </c>
      <c r="B80" t="s">
        <v>10</v>
      </c>
      <c r="C80">
        <v>22</v>
      </c>
      <c r="D80" s="6" t="s">
        <v>26</v>
      </c>
      <c r="E80">
        <v>89</v>
      </c>
      <c r="F80">
        <v>58</v>
      </c>
      <c r="G80">
        <v>33</v>
      </c>
      <c r="H80" s="5">
        <f t="shared" si="16"/>
        <v>60</v>
      </c>
      <c r="I80">
        <v>76</v>
      </c>
      <c r="J80" s="1">
        <v>45604</v>
      </c>
      <c r="K80">
        <f t="shared" si="17"/>
        <v>8</v>
      </c>
      <c r="L80">
        <f t="shared" si="18"/>
        <v>11</v>
      </c>
      <c r="M80">
        <f t="shared" si="19"/>
        <v>2024</v>
      </c>
      <c r="N80" t="str">
        <f t="shared" si="12"/>
        <v>A</v>
      </c>
      <c r="O80" t="str">
        <f t="shared" si="13"/>
        <v>C</v>
      </c>
      <c r="P80" t="str">
        <f t="shared" si="14"/>
        <v>F</v>
      </c>
      <c r="Q80" t="str">
        <f t="shared" si="15"/>
        <v>Nov</v>
      </c>
    </row>
    <row r="81" spans="1:17" x14ac:dyDescent="0.35">
      <c r="A81" t="s">
        <v>101</v>
      </c>
      <c r="B81" t="s">
        <v>15</v>
      </c>
      <c r="C81">
        <v>18</v>
      </c>
      <c r="D81" s="6" t="s">
        <v>12</v>
      </c>
      <c r="E81">
        <v>74</v>
      </c>
      <c r="F81">
        <v>62</v>
      </c>
      <c r="G81">
        <v>35</v>
      </c>
      <c r="H81" s="5">
        <f t="shared" si="16"/>
        <v>57</v>
      </c>
      <c r="I81">
        <v>75</v>
      </c>
      <c r="J81" s="1">
        <v>45578</v>
      </c>
      <c r="K81">
        <f t="shared" si="17"/>
        <v>13</v>
      </c>
      <c r="L81">
        <f t="shared" si="18"/>
        <v>10</v>
      </c>
      <c r="M81">
        <f t="shared" si="19"/>
        <v>2024</v>
      </c>
      <c r="N81" t="str">
        <f t="shared" si="12"/>
        <v>A</v>
      </c>
      <c r="O81" t="str">
        <f t="shared" si="13"/>
        <v>B</v>
      </c>
      <c r="P81" t="str">
        <f t="shared" si="14"/>
        <v>F</v>
      </c>
      <c r="Q81" t="str">
        <f t="shared" si="15"/>
        <v>Oct</v>
      </c>
    </row>
    <row r="82" spans="1:17" x14ac:dyDescent="0.35">
      <c r="A82" t="s">
        <v>102</v>
      </c>
      <c r="B82" t="s">
        <v>10</v>
      </c>
      <c r="C82">
        <v>18</v>
      </c>
      <c r="D82" s="6" t="s">
        <v>26</v>
      </c>
      <c r="E82">
        <v>99</v>
      </c>
      <c r="F82">
        <v>42</v>
      </c>
      <c r="G82">
        <v>80</v>
      </c>
      <c r="H82" s="5">
        <f t="shared" si="16"/>
        <v>73.666666666666671</v>
      </c>
      <c r="I82">
        <v>90</v>
      </c>
      <c r="J82" s="1">
        <v>45425</v>
      </c>
      <c r="K82">
        <f t="shared" si="17"/>
        <v>13</v>
      </c>
      <c r="L82">
        <f t="shared" si="18"/>
        <v>5</v>
      </c>
      <c r="M82">
        <f t="shared" si="19"/>
        <v>2024</v>
      </c>
      <c r="N82" t="str">
        <f t="shared" si="12"/>
        <v>A</v>
      </c>
      <c r="O82" t="str">
        <f t="shared" si="13"/>
        <v>D</v>
      </c>
      <c r="P82" t="str">
        <f t="shared" si="14"/>
        <v>A</v>
      </c>
      <c r="Q82" t="str">
        <f t="shared" si="15"/>
        <v>May</v>
      </c>
    </row>
    <row r="83" spans="1:17" x14ac:dyDescent="0.35">
      <c r="A83" t="s">
        <v>103</v>
      </c>
      <c r="B83" t="s">
        <v>15</v>
      </c>
      <c r="C83">
        <v>20</v>
      </c>
      <c r="D83" s="6" t="s">
        <v>12</v>
      </c>
      <c r="E83">
        <v>72</v>
      </c>
      <c r="F83">
        <v>70</v>
      </c>
      <c r="G83">
        <v>91</v>
      </c>
      <c r="H83" s="5">
        <f t="shared" si="16"/>
        <v>77.666666666666671</v>
      </c>
      <c r="I83">
        <v>84</v>
      </c>
      <c r="J83" s="1">
        <v>45510</v>
      </c>
      <c r="K83">
        <f t="shared" si="17"/>
        <v>6</v>
      </c>
      <c r="L83">
        <f t="shared" si="18"/>
        <v>8</v>
      </c>
      <c r="M83">
        <f t="shared" si="19"/>
        <v>2024</v>
      </c>
      <c r="N83" t="str">
        <f t="shared" si="12"/>
        <v>A</v>
      </c>
      <c r="O83" t="str">
        <f t="shared" si="13"/>
        <v>A</v>
      </c>
      <c r="P83" t="str">
        <f t="shared" si="14"/>
        <v>A</v>
      </c>
      <c r="Q83" t="str">
        <f t="shared" si="15"/>
        <v>Aug</v>
      </c>
    </row>
    <row r="84" spans="1:17" x14ac:dyDescent="0.35">
      <c r="A84" t="s">
        <v>104</v>
      </c>
      <c r="B84" t="s">
        <v>18</v>
      </c>
      <c r="C84">
        <v>18</v>
      </c>
      <c r="D84" s="6" t="s">
        <v>26</v>
      </c>
      <c r="E84">
        <v>72</v>
      </c>
      <c r="F84">
        <v>42</v>
      </c>
      <c r="G84">
        <v>86</v>
      </c>
      <c r="H84" s="5">
        <f t="shared" si="16"/>
        <v>66.666666666666671</v>
      </c>
      <c r="I84">
        <v>76</v>
      </c>
      <c r="J84" s="1">
        <v>45459</v>
      </c>
      <c r="K84">
        <f t="shared" si="17"/>
        <v>16</v>
      </c>
      <c r="L84">
        <f t="shared" si="18"/>
        <v>6</v>
      </c>
      <c r="M84">
        <f t="shared" si="19"/>
        <v>2024</v>
      </c>
      <c r="N84" t="str">
        <f t="shared" si="12"/>
        <v>A</v>
      </c>
      <c r="O84" t="str">
        <f t="shared" si="13"/>
        <v>D</v>
      </c>
      <c r="P84" t="str">
        <f t="shared" si="14"/>
        <v>A</v>
      </c>
      <c r="Q84" t="str">
        <f t="shared" si="15"/>
        <v>Jun</v>
      </c>
    </row>
    <row r="85" spans="1:17" x14ac:dyDescent="0.35">
      <c r="A85" t="s">
        <v>105</v>
      </c>
      <c r="B85" t="s">
        <v>23</v>
      </c>
      <c r="C85">
        <v>19</v>
      </c>
      <c r="D85" s="6" t="s">
        <v>26</v>
      </c>
      <c r="E85">
        <v>100</v>
      </c>
      <c r="F85">
        <v>92</v>
      </c>
      <c r="G85">
        <v>95</v>
      </c>
      <c r="H85" s="5">
        <f t="shared" si="16"/>
        <v>95.666666666666671</v>
      </c>
      <c r="I85">
        <v>74</v>
      </c>
      <c r="J85" s="1">
        <v>45389</v>
      </c>
      <c r="K85">
        <f t="shared" si="17"/>
        <v>7</v>
      </c>
      <c r="L85">
        <f t="shared" si="18"/>
        <v>4</v>
      </c>
      <c r="M85">
        <f t="shared" si="19"/>
        <v>2024</v>
      </c>
      <c r="N85" t="str">
        <f t="shared" si="12"/>
        <v>A</v>
      </c>
      <c r="O85" t="str">
        <f t="shared" si="13"/>
        <v>A</v>
      </c>
      <c r="P85" t="str">
        <f t="shared" si="14"/>
        <v>A</v>
      </c>
      <c r="Q85" t="str">
        <f t="shared" si="15"/>
        <v>Apr</v>
      </c>
    </row>
    <row r="86" spans="1:17" x14ac:dyDescent="0.35">
      <c r="A86" t="s">
        <v>106</v>
      </c>
      <c r="B86" t="s">
        <v>10</v>
      </c>
      <c r="C86">
        <v>19</v>
      </c>
      <c r="D86" s="6" t="s">
        <v>26</v>
      </c>
      <c r="E86">
        <v>90</v>
      </c>
      <c r="F86">
        <v>94</v>
      </c>
      <c r="G86">
        <v>37</v>
      </c>
      <c r="H86" s="5">
        <f t="shared" si="16"/>
        <v>73.666666666666671</v>
      </c>
      <c r="I86">
        <v>75</v>
      </c>
      <c r="J86" s="1">
        <v>45559</v>
      </c>
      <c r="K86">
        <f t="shared" si="17"/>
        <v>24</v>
      </c>
      <c r="L86">
        <f t="shared" si="18"/>
        <v>9</v>
      </c>
      <c r="M86">
        <f t="shared" si="19"/>
        <v>2024</v>
      </c>
      <c r="N86" t="str">
        <f t="shared" si="12"/>
        <v>A</v>
      </c>
      <c r="O86" t="str">
        <f t="shared" si="13"/>
        <v>A</v>
      </c>
      <c r="P86" t="str">
        <f t="shared" si="14"/>
        <v>F</v>
      </c>
      <c r="Q86" t="str">
        <f t="shared" si="15"/>
        <v>Sep</v>
      </c>
    </row>
    <row r="87" spans="1:17" x14ac:dyDescent="0.35">
      <c r="A87" t="s">
        <v>107</v>
      </c>
      <c r="B87" t="s">
        <v>21</v>
      </c>
      <c r="C87">
        <v>21</v>
      </c>
      <c r="D87" s="6" t="s">
        <v>12</v>
      </c>
      <c r="E87">
        <v>82</v>
      </c>
      <c r="F87">
        <v>84</v>
      </c>
      <c r="G87">
        <v>55</v>
      </c>
      <c r="H87" s="5">
        <f t="shared" si="16"/>
        <v>73.666666666666671</v>
      </c>
      <c r="I87">
        <v>60</v>
      </c>
      <c r="J87" s="1">
        <v>45528</v>
      </c>
      <c r="K87">
        <f t="shared" si="17"/>
        <v>24</v>
      </c>
      <c r="L87">
        <f t="shared" si="18"/>
        <v>8</v>
      </c>
      <c r="M87">
        <f t="shared" si="19"/>
        <v>2024</v>
      </c>
      <c r="N87" t="str">
        <f t="shared" si="12"/>
        <v>A</v>
      </c>
      <c r="O87" t="str">
        <f t="shared" si="13"/>
        <v>A</v>
      </c>
      <c r="P87" t="str">
        <f t="shared" si="14"/>
        <v>C</v>
      </c>
      <c r="Q87" t="str">
        <f t="shared" si="15"/>
        <v>Aug</v>
      </c>
    </row>
    <row r="88" spans="1:17" x14ac:dyDescent="0.35">
      <c r="A88" t="s">
        <v>108</v>
      </c>
      <c r="B88" t="s">
        <v>41</v>
      </c>
      <c r="C88">
        <v>20</v>
      </c>
      <c r="D88" s="6" t="s">
        <v>12</v>
      </c>
      <c r="E88">
        <v>76</v>
      </c>
      <c r="F88">
        <v>62</v>
      </c>
      <c r="G88">
        <v>80</v>
      </c>
      <c r="H88" s="5">
        <f t="shared" si="16"/>
        <v>72.666666666666671</v>
      </c>
      <c r="I88">
        <v>87</v>
      </c>
      <c r="J88" s="1">
        <v>45600</v>
      </c>
      <c r="K88">
        <f t="shared" si="17"/>
        <v>4</v>
      </c>
      <c r="L88">
        <f t="shared" si="18"/>
        <v>11</v>
      </c>
      <c r="M88">
        <f t="shared" si="19"/>
        <v>2024</v>
      </c>
      <c r="N88" t="str">
        <f t="shared" si="12"/>
        <v>A</v>
      </c>
      <c r="O88" t="str">
        <f t="shared" si="13"/>
        <v>B</v>
      </c>
      <c r="P88" t="str">
        <f t="shared" si="14"/>
        <v>A</v>
      </c>
      <c r="Q88" t="str">
        <f t="shared" si="15"/>
        <v>Nov</v>
      </c>
    </row>
    <row r="89" spans="1:17" x14ac:dyDescent="0.35">
      <c r="A89" t="s">
        <v>109</v>
      </c>
      <c r="B89" t="s">
        <v>53</v>
      </c>
      <c r="C89">
        <v>20</v>
      </c>
      <c r="D89" s="6" t="s">
        <v>26</v>
      </c>
      <c r="E89">
        <v>51</v>
      </c>
      <c r="F89">
        <v>75</v>
      </c>
      <c r="G89">
        <v>74</v>
      </c>
      <c r="H89" s="5">
        <f t="shared" si="16"/>
        <v>66.666666666666671</v>
      </c>
      <c r="I89">
        <v>51</v>
      </c>
      <c r="J89" s="1">
        <v>45464</v>
      </c>
      <c r="K89">
        <f t="shared" si="17"/>
        <v>21</v>
      </c>
      <c r="L89">
        <f t="shared" si="18"/>
        <v>6</v>
      </c>
      <c r="M89">
        <f t="shared" si="19"/>
        <v>2024</v>
      </c>
      <c r="N89" t="str">
        <f t="shared" si="12"/>
        <v>C</v>
      </c>
      <c r="O89" t="str">
        <f t="shared" si="13"/>
        <v>A</v>
      </c>
      <c r="P89" t="str">
        <f t="shared" si="14"/>
        <v>A</v>
      </c>
      <c r="Q89" t="str">
        <f t="shared" si="15"/>
        <v>Jun</v>
      </c>
    </row>
    <row r="90" spans="1:17" x14ac:dyDescent="0.35">
      <c r="A90" t="s">
        <v>110</v>
      </c>
      <c r="B90" t="s">
        <v>15</v>
      </c>
      <c r="C90">
        <v>22</v>
      </c>
      <c r="D90" s="6" t="s">
        <v>12</v>
      </c>
      <c r="E90">
        <v>42</v>
      </c>
      <c r="F90">
        <v>98</v>
      </c>
      <c r="G90">
        <v>73</v>
      </c>
      <c r="H90" s="5">
        <f t="shared" si="16"/>
        <v>71</v>
      </c>
      <c r="I90">
        <v>56</v>
      </c>
      <c r="J90" s="1">
        <v>45481</v>
      </c>
      <c r="K90">
        <f t="shared" si="17"/>
        <v>8</v>
      </c>
      <c r="L90">
        <f t="shared" si="18"/>
        <v>7</v>
      </c>
      <c r="M90">
        <f t="shared" si="19"/>
        <v>2024</v>
      </c>
      <c r="N90" t="str">
        <f t="shared" si="12"/>
        <v>D</v>
      </c>
      <c r="O90" t="str">
        <f t="shared" si="13"/>
        <v>A</v>
      </c>
      <c r="P90" t="str">
        <f t="shared" si="14"/>
        <v>A</v>
      </c>
      <c r="Q90" t="str">
        <f t="shared" si="15"/>
        <v>Jul</v>
      </c>
    </row>
    <row r="91" spans="1:17" x14ac:dyDescent="0.35">
      <c r="A91" t="s">
        <v>111</v>
      </c>
      <c r="B91" t="s">
        <v>29</v>
      </c>
      <c r="C91">
        <v>18</v>
      </c>
      <c r="D91" s="6" t="s">
        <v>12</v>
      </c>
      <c r="E91">
        <v>40</v>
      </c>
      <c r="F91">
        <v>61</v>
      </c>
      <c r="G91">
        <v>34</v>
      </c>
      <c r="H91" s="5">
        <f t="shared" si="16"/>
        <v>45</v>
      </c>
      <c r="I91">
        <v>67</v>
      </c>
      <c r="J91" s="1">
        <v>45413</v>
      </c>
      <c r="K91">
        <f t="shared" si="17"/>
        <v>1</v>
      </c>
      <c r="L91">
        <f t="shared" si="18"/>
        <v>5</v>
      </c>
      <c r="M91">
        <f t="shared" si="19"/>
        <v>2024</v>
      </c>
      <c r="N91" t="str">
        <f t="shared" si="12"/>
        <v>D</v>
      </c>
      <c r="O91" t="str">
        <f t="shared" si="13"/>
        <v>B</v>
      </c>
      <c r="P91" t="str">
        <f t="shared" si="14"/>
        <v>F</v>
      </c>
      <c r="Q91" t="str">
        <f t="shared" si="15"/>
        <v>May</v>
      </c>
    </row>
    <row r="92" spans="1:17" x14ac:dyDescent="0.35">
      <c r="A92" t="s">
        <v>112</v>
      </c>
      <c r="B92" t="s">
        <v>23</v>
      </c>
      <c r="C92">
        <v>18</v>
      </c>
      <c r="D92" s="6" t="s">
        <v>26</v>
      </c>
      <c r="E92">
        <v>72</v>
      </c>
      <c r="F92">
        <v>97</v>
      </c>
      <c r="G92">
        <v>99</v>
      </c>
      <c r="H92" s="5">
        <f t="shared" si="16"/>
        <v>89.333333333333329</v>
      </c>
      <c r="I92">
        <v>76</v>
      </c>
      <c r="J92" s="1">
        <v>45337</v>
      </c>
      <c r="K92">
        <f t="shared" si="17"/>
        <v>15</v>
      </c>
      <c r="L92">
        <f t="shared" si="18"/>
        <v>2</v>
      </c>
      <c r="M92">
        <f t="shared" si="19"/>
        <v>2024</v>
      </c>
      <c r="N92" t="str">
        <f t="shared" si="12"/>
        <v>A</v>
      </c>
      <c r="O92" t="str">
        <f t="shared" si="13"/>
        <v>A</v>
      </c>
      <c r="P92" t="str">
        <f t="shared" si="14"/>
        <v>A</v>
      </c>
      <c r="Q92" t="str">
        <f t="shared" si="15"/>
        <v>Feb</v>
      </c>
    </row>
    <row r="93" spans="1:17" x14ac:dyDescent="0.35">
      <c r="A93" t="s">
        <v>113</v>
      </c>
      <c r="B93" t="s">
        <v>15</v>
      </c>
      <c r="C93">
        <v>20</v>
      </c>
      <c r="D93" s="6" t="s">
        <v>12</v>
      </c>
      <c r="E93">
        <v>79</v>
      </c>
      <c r="F93">
        <v>51</v>
      </c>
      <c r="G93">
        <v>55</v>
      </c>
      <c r="H93" s="5">
        <f t="shared" si="16"/>
        <v>61.666666666666664</v>
      </c>
      <c r="I93">
        <v>83</v>
      </c>
      <c r="J93" s="1">
        <v>45355</v>
      </c>
      <c r="K93">
        <f t="shared" si="17"/>
        <v>4</v>
      </c>
      <c r="L93">
        <f t="shared" si="18"/>
        <v>3</v>
      </c>
      <c r="M93">
        <f t="shared" si="19"/>
        <v>2024</v>
      </c>
      <c r="N93" t="str">
        <f t="shared" si="12"/>
        <v>A</v>
      </c>
      <c r="O93" t="str">
        <f t="shared" si="13"/>
        <v>C</v>
      </c>
      <c r="P93" t="str">
        <f t="shared" si="14"/>
        <v>C</v>
      </c>
      <c r="Q93" t="str">
        <f t="shared" si="15"/>
        <v>Mar</v>
      </c>
    </row>
    <row r="94" spans="1:17" x14ac:dyDescent="0.35">
      <c r="A94" t="s">
        <v>114</v>
      </c>
      <c r="B94" t="s">
        <v>29</v>
      </c>
      <c r="C94">
        <v>20</v>
      </c>
      <c r="D94" s="6" t="s">
        <v>12</v>
      </c>
      <c r="E94">
        <v>49</v>
      </c>
      <c r="F94">
        <v>67</v>
      </c>
      <c r="G94">
        <v>97</v>
      </c>
      <c r="H94" s="5">
        <f t="shared" si="16"/>
        <v>71</v>
      </c>
      <c r="I94">
        <v>76</v>
      </c>
      <c r="J94" s="1">
        <v>45421</v>
      </c>
      <c r="K94">
        <f t="shared" si="17"/>
        <v>9</v>
      </c>
      <c r="L94">
        <f t="shared" si="18"/>
        <v>5</v>
      </c>
      <c r="M94">
        <f t="shared" si="19"/>
        <v>2024</v>
      </c>
      <c r="N94" t="str">
        <f t="shared" si="12"/>
        <v>D</v>
      </c>
      <c r="O94" t="str">
        <f t="shared" si="13"/>
        <v>B</v>
      </c>
      <c r="P94" t="str">
        <f t="shared" si="14"/>
        <v>A</v>
      </c>
      <c r="Q94" t="str">
        <f t="shared" si="15"/>
        <v>May</v>
      </c>
    </row>
    <row r="95" spans="1:17" x14ac:dyDescent="0.35">
      <c r="A95" t="s">
        <v>115</v>
      </c>
      <c r="B95" t="s">
        <v>41</v>
      </c>
      <c r="C95">
        <v>19</v>
      </c>
      <c r="D95" s="6" t="s">
        <v>12</v>
      </c>
      <c r="E95">
        <v>82</v>
      </c>
      <c r="F95">
        <v>63</v>
      </c>
      <c r="G95">
        <v>48</v>
      </c>
      <c r="H95" s="5">
        <f t="shared" si="16"/>
        <v>64.333333333333329</v>
      </c>
      <c r="I95">
        <v>66</v>
      </c>
      <c r="J95" s="1">
        <v>45601</v>
      </c>
      <c r="K95">
        <f t="shared" si="17"/>
        <v>5</v>
      </c>
      <c r="L95">
        <f t="shared" si="18"/>
        <v>11</v>
      </c>
      <c r="M95">
        <f t="shared" si="19"/>
        <v>2024</v>
      </c>
      <c r="N95" t="str">
        <f t="shared" si="12"/>
        <v>A</v>
      </c>
      <c r="O95" t="str">
        <f t="shared" si="13"/>
        <v>B</v>
      </c>
      <c r="P95" t="str">
        <f t="shared" si="14"/>
        <v>D</v>
      </c>
      <c r="Q95" t="str">
        <f t="shared" si="15"/>
        <v>Nov</v>
      </c>
    </row>
    <row r="96" spans="1:17" x14ac:dyDescent="0.35">
      <c r="A96" t="s">
        <v>116</v>
      </c>
      <c r="B96" t="s">
        <v>41</v>
      </c>
      <c r="C96">
        <v>22</v>
      </c>
      <c r="D96" s="6" t="s">
        <v>12</v>
      </c>
      <c r="E96">
        <v>83</v>
      </c>
      <c r="F96">
        <v>47</v>
      </c>
      <c r="G96">
        <v>49</v>
      </c>
      <c r="H96" s="5">
        <f t="shared" si="16"/>
        <v>59.666666666666664</v>
      </c>
      <c r="I96">
        <v>92</v>
      </c>
      <c r="J96" s="1">
        <v>45654</v>
      </c>
      <c r="K96">
        <f t="shared" si="17"/>
        <v>28</v>
      </c>
      <c r="L96">
        <f t="shared" si="18"/>
        <v>12</v>
      </c>
      <c r="M96">
        <f t="shared" si="19"/>
        <v>2024</v>
      </c>
      <c r="N96" t="str">
        <f t="shared" si="12"/>
        <v>A</v>
      </c>
      <c r="O96" t="str">
        <f t="shared" si="13"/>
        <v>D</v>
      </c>
      <c r="P96" t="str">
        <f t="shared" si="14"/>
        <v>D</v>
      </c>
      <c r="Q96" t="str">
        <f t="shared" si="15"/>
        <v>Dec</v>
      </c>
    </row>
    <row r="97" spans="1:17" x14ac:dyDescent="0.35">
      <c r="A97" t="s">
        <v>117</v>
      </c>
      <c r="B97" t="s">
        <v>41</v>
      </c>
      <c r="C97">
        <v>21</v>
      </c>
      <c r="D97" s="6" t="s">
        <v>12</v>
      </c>
      <c r="E97">
        <v>68</v>
      </c>
      <c r="F97">
        <v>80</v>
      </c>
      <c r="G97">
        <v>41</v>
      </c>
      <c r="H97" s="5">
        <f t="shared" si="16"/>
        <v>63</v>
      </c>
      <c r="I97">
        <v>93</v>
      </c>
      <c r="J97" s="1">
        <v>45484</v>
      </c>
      <c r="K97">
        <f t="shared" si="17"/>
        <v>11</v>
      </c>
      <c r="L97">
        <f t="shared" si="18"/>
        <v>7</v>
      </c>
      <c r="M97">
        <f t="shared" si="19"/>
        <v>2024</v>
      </c>
      <c r="N97" t="str">
        <f t="shared" si="12"/>
        <v>B</v>
      </c>
      <c r="O97" t="str">
        <f t="shared" si="13"/>
        <v>A</v>
      </c>
      <c r="P97" t="str">
        <f t="shared" si="14"/>
        <v>D</v>
      </c>
      <c r="Q97" t="str">
        <f t="shared" si="15"/>
        <v>Jul</v>
      </c>
    </row>
    <row r="98" spans="1:17" x14ac:dyDescent="0.35">
      <c r="A98" t="s">
        <v>118</v>
      </c>
      <c r="B98" t="s">
        <v>29</v>
      </c>
      <c r="C98">
        <v>19</v>
      </c>
      <c r="D98" s="6" t="s">
        <v>12</v>
      </c>
      <c r="E98">
        <v>52</v>
      </c>
      <c r="F98">
        <v>69</v>
      </c>
      <c r="G98">
        <v>76</v>
      </c>
      <c r="H98" s="5">
        <f t="shared" si="16"/>
        <v>65.666666666666671</v>
      </c>
      <c r="I98">
        <v>100</v>
      </c>
      <c r="J98" s="1">
        <v>45598</v>
      </c>
      <c r="K98">
        <f t="shared" si="17"/>
        <v>2</v>
      </c>
      <c r="L98">
        <f t="shared" si="18"/>
        <v>11</v>
      </c>
      <c r="M98">
        <f t="shared" si="19"/>
        <v>2024</v>
      </c>
      <c r="N98" t="str">
        <f t="shared" ref="N98:N129" si="20">IF(AND(E98&gt;=70,E98&lt;=100),"A",IF(AND(E98&gt;=60,E98&lt;=69),"B",IF(AND(E98&gt;=50,E98&lt;=59),"C",IF(AND(E98&gt;=40,E98&lt;=49),"D","F"))))</f>
        <v>C</v>
      </c>
      <c r="O98" t="str">
        <f t="shared" ref="O98:O129" si="21">IF(AND(F98&gt;=70,F98&lt;=100),"A",IF(AND(F98&gt;=60,F98&lt;=69),"B",IF(AND(F98&gt;=50,F98&lt;=59),"C",IF(AND(F98&gt;=40,F98&lt;=49),"D","F"))))</f>
        <v>B</v>
      </c>
      <c r="P98" t="str">
        <f t="shared" ref="P98:P129" si="22">IF(AND(G98&gt;=70,G98&lt;=100),"A",IF(AND(G98&gt;=60,G98&lt;=69),"B",IF(AND(G98&gt;=50,G98&lt;=59),"C",IF(AND(G98&gt;=40,G98&lt;=49),"D","F"))))</f>
        <v>A</v>
      </c>
      <c r="Q98" t="str">
        <f t="shared" ref="Q98:Q129" si="23">TEXT(J98,"mmm")</f>
        <v>Nov</v>
      </c>
    </row>
    <row r="99" spans="1:17" x14ac:dyDescent="0.35">
      <c r="A99" t="s">
        <v>119</v>
      </c>
      <c r="B99" t="s">
        <v>15</v>
      </c>
      <c r="C99">
        <v>20</v>
      </c>
      <c r="D99" s="6" t="s">
        <v>12</v>
      </c>
      <c r="E99">
        <v>51</v>
      </c>
      <c r="F99">
        <v>40</v>
      </c>
      <c r="G99">
        <v>30</v>
      </c>
      <c r="H99" s="5">
        <f t="shared" si="16"/>
        <v>40.333333333333336</v>
      </c>
      <c r="I99">
        <v>73</v>
      </c>
      <c r="J99" s="1">
        <v>45472</v>
      </c>
      <c r="K99">
        <f t="shared" si="17"/>
        <v>29</v>
      </c>
      <c r="L99">
        <f t="shared" si="18"/>
        <v>6</v>
      </c>
      <c r="M99">
        <f t="shared" si="19"/>
        <v>2024</v>
      </c>
      <c r="N99" t="str">
        <f t="shared" si="20"/>
        <v>C</v>
      </c>
      <c r="O99" t="str">
        <f t="shared" si="21"/>
        <v>D</v>
      </c>
      <c r="P99" t="str">
        <f t="shared" si="22"/>
        <v>F</v>
      </c>
      <c r="Q99" t="str">
        <f t="shared" si="23"/>
        <v>Jun</v>
      </c>
    </row>
    <row r="100" spans="1:17" x14ac:dyDescent="0.35">
      <c r="A100" t="s">
        <v>120</v>
      </c>
      <c r="B100" t="s">
        <v>41</v>
      </c>
      <c r="C100">
        <v>20</v>
      </c>
      <c r="D100" s="6" t="s">
        <v>12</v>
      </c>
      <c r="E100">
        <v>70</v>
      </c>
      <c r="F100">
        <v>81</v>
      </c>
      <c r="G100">
        <v>43</v>
      </c>
      <c r="H100" s="5">
        <f t="shared" si="16"/>
        <v>64.666666666666671</v>
      </c>
      <c r="I100">
        <v>74</v>
      </c>
      <c r="J100" s="1">
        <v>45583</v>
      </c>
      <c r="K100">
        <f t="shared" si="17"/>
        <v>18</v>
      </c>
      <c r="L100">
        <f t="shared" si="18"/>
        <v>10</v>
      </c>
      <c r="M100">
        <f t="shared" si="19"/>
        <v>2024</v>
      </c>
      <c r="N100" t="str">
        <f t="shared" si="20"/>
        <v>A</v>
      </c>
      <c r="O100" t="str">
        <f t="shared" si="21"/>
        <v>A</v>
      </c>
      <c r="P100" t="str">
        <f t="shared" si="22"/>
        <v>D</v>
      </c>
      <c r="Q100" t="str">
        <f t="shared" si="23"/>
        <v>Oct</v>
      </c>
    </row>
    <row r="101" spans="1:17" x14ac:dyDescent="0.35">
      <c r="A101" t="s">
        <v>121</v>
      </c>
      <c r="B101" t="s">
        <v>18</v>
      </c>
      <c r="C101">
        <v>21</v>
      </c>
      <c r="D101" s="6" t="s">
        <v>26</v>
      </c>
      <c r="E101">
        <v>85</v>
      </c>
      <c r="F101">
        <v>59</v>
      </c>
      <c r="G101">
        <v>93</v>
      </c>
      <c r="H101" s="5">
        <f t="shared" si="16"/>
        <v>79</v>
      </c>
      <c r="I101">
        <v>56</v>
      </c>
      <c r="J101" s="1">
        <v>45573</v>
      </c>
      <c r="K101">
        <f t="shared" si="17"/>
        <v>8</v>
      </c>
      <c r="L101">
        <f t="shared" si="18"/>
        <v>10</v>
      </c>
      <c r="M101">
        <f t="shared" si="19"/>
        <v>2024</v>
      </c>
      <c r="N101" t="str">
        <f t="shared" si="20"/>
        <v>A</v>
      </c>
      <c r="O101" t="str">
        <f t="shared" si="21"/>
        <v>C</v>
      </c>
      <c r="P101" t="str">
        <f t="shared" si="22"/>
        <v>A</v>
      </c>
      <c r="Q101" t="str">
        <f t="shared" si="23"/>
        <v>Oct</v>
      </c>
    </row>
    <row r="102" spans="1:17" x14ac:dyDescent="0.35">
      <c r="A102" t="s">
        <v>122</v>
      </c>
      <c r="B102" t="s">
        <v>10</v>
      </c>
      <c r="C102">
        <v>20</v>
      </c>
      <c r="D102" s="6" t="s">
        <v>26</v>
      </c>
      <c r="E102">
        <v>41</v>
      </c>
      <c r="F102">
        <v>100</v>
      </c>
      <c r="G102">
        <v>67</v>
      </c>
      <c r="H102" s="5">
        <f t="shared" si="16"/>
        <v>69.333333333333329</v>
      </c>
      <c r="I102">
        <v>76</v>
      </c>
      <c r="J102" s="1">
        <v>45320</v>
      </c>
      <c r="K102">
        <f t="shared" si="17"/>
        <v>29</v>
      </c>
      <c r="L102">
        <f t="shared" si="18"/>
        <v>1</v>
      </c>
      <c r="M102">
        <f t="shared" si="19"/>
        <v>2024</v>
      </c>
      <c r="N102" t="str">
        <f t="shared" si="20"/>
        <v>D</v>
      </c>
      <c r="O102" t="str">
        <f t="shared" si="21"/>
        <v>A</v>
      </c>
      <c r="P102" t="str">
        <f t="shared" si="22"/>
        <v>B</v>
      </c>
      <c r="Q102" t="str">
        <f t="shared" si="23"/>
        <v>Jan</v>
      </c>
    </row>
    <row r="103" spans="1:17" x14ac:dyDescent="0.35">
      <c r="A103" t="s">
        <v>123</v>
      </c>
      <c r="B103" t="s">
        <v>29</v>
      </c>
      <c r="C103">
        <v>20</v>
      </c>
      <c r="D103" s="6" t="s">
        <v>12</v>
      </c>
      <c r="E103">
        <v>100</v>
      </c>
      <c r="F103">
        <v>44</v>
      </c>
      <c r="G103">
        <v>66</v>
      </c>
      <c r="H103" s="5">
        <f t="shared" si="16"/>
        <v>70</v>
      </c>
      <c r="I103">
        <v>55</v>
      </c>
      <c r="J103" s="1">
        <v>45440</v>
      </c>
      <c r="K103">
        <f t="shared" si="17"/>
        <v>28</v>
      </c>
      <c r="L103">
        <f t="shared" si="18"/>
        <v>5</v>
      </c>
      <c r="M103">
        <f t="shared" si="19"/>
        <v>2024</v>
      </c>
      <c r="N103" t="str">
        <f t="shared" si="20"/>
        <v>A</v>
      </c>
      <c r="O103" t="str">
        <f t="shared" si="21"/>
        <v>D</v>
      </c>
      <c r="P103" t="str">
        <f t="shared" si="22"/>
        <v>B</v>
      </c>
      <c r="Q103" t="str">
        <f t="shared" si="23"/>
        <v>May</v>
      </c>
    </row>
    <row r="104" spans="1:17" x14ac:dyDescent="0.35">
      <c r="A104" t="s">
        <v>124</v>
      </c>
      <c r="B104" t="s">
        <v>29</v>
      </c>
      <c r="C104">
        <v>20</v>
      </c>
      <c r="D104" s="6" t="s">
        <v>12</v>
      </c>
      <c r="E104">
        <v>90</v>
      </c>
      <c r="F104">
        <v>90</v>
      </c>
      <c r="G104">
        <v>40</v>
      </c>
      <c r="H104" s="5">
        <f t="shared" si="16"/>
        <v>73.333333333333329</v>
      </c>
      <c r="I104">
        <v>73</v>
      </c>
      <c r="J104" s="1">
        <v>45558</v>
      </c>
      <c r="K104">
        <f t="shared" si="17"/>
        <v>23</v>
      </c>
      <c r="L104">
        <f t="shared" si="18"/>
        <v>9</v>
      </c>
      <c r="M104">
        <f t="shared" si="19"/>
        <v>2024</v>
      </c>
      <c r="N104" t="str">
        <f t="shared" si="20"/>
        <v>A</v>
      </c>
      <c r="O104" t="str">
        <f t="shared" si="21"/>
        <v>A</v>
      </c>
      <c r="P104" t="str">
        <f t="shared" si="22"/>
        <v>D</v>
      </c>
      <c r="Q104" t="str">
        <f t="shared" si="23"/>
        <v>Sep</v>
      </c>
    </row>
    <row r="105" spans="1:17" x14ac:dyDescent="0.35">
      <c r="A105" t="s">
        <v>125</v>
      </c>
      <c r="B105" t="s">
        <v>15</v>
      </c>
      <c r="C105">
        <v>18</v>
      </c>
      <c r="D105" s="6" t="s">
        <v>12</v>
      </c>
      <c r="E105">
        <v>89</v>
      </c>
      <c r="F105">
        <v>64</v>
      </c>
      <c r="G105">
        <v>32</v>
      </c>
      <c r="H105" s="5">
        <f t="shared" si="16"/>
        <v>61.666666666666664</v>
      </c>
      <c r="I105">
        <v>82</v>
      </c>
      <c r="J105" s="1">
        <v>45587</v>
      </c>
      <c r="K105">
        <f t="shared" si="17"/>
        <v>22</v>
      </c>
      <c r="L105">
        <f t="shared" si="18"/>
        <v>10</v>
      </c>
      <c r="M105">
        <f t="shared" si="19"/>
        <v>2024</v>
      </c>
      <c r="N105" t="str">
        <f t="shared" si="20"/>
        <v>A</v>
      </c>
      <c r="O105" t="str">
        <f t="shared" si="21"/>
        <v>B</v>
      </c>
      <c r="P105" t="str">
        <f t="shared" si="22"/>
        <v>F</v>
      </c>
      <c r="Q105" t="str">
        <f t="shared" si="23"/>
        <v>Oct</v>
      </c>
    </row>
    <row r="106" spans="1:17" x14ac:dyDescent="0.35">
      <c r="A106" t="s">
        <v>126</v>
      </c>
      <c r="B106" t="s">
        <v>29</v>
      </c>
      <c r="C106">
        <v>20</v>
      </c>
      <c r="D106" s="6" t="s">
        <v>12</v>
      </c>
      <c r="E106">
        <v>74</v>
      </c>
      <c r="F106">
        <v>39</v>
      </c>
      <c r="G106">
        <v>62</v>
      </c>
      <c r="H106" s="5">
        <f t="shared" si="16"/>
        <v>58.333333333333336</v>
      </c>
      <c r="I106">
        <v>98</v>
      </c>
      <c r="J106" s="1">
        <v>45302</v>
      </c>
      <c r="K106">
        <f t="shared" si="17"/>
        <v>11</v>
      </c>
      <c r="L106">
        <f t="shared" si="18"/>
        <v>1</v>
      </c>
      <c r="M106">
        <f t="shared" si="19"/>
        <v>2024</v>
      </c>
      <c r="N106" t="str">
        <f t="shared" si="20"/>
        <v>A</v>
      </c>
      <c r="O106" t="str">
        <f t="shared" si="21"/>
        <v>F</v>
      </c>
      <c r="P106" t="str">
        <f t="shared" si="22"/>
        <v>B</v>
      </c>
      <c r="Q106" t="str">
        <f t="shared" si="23"/>
        <v>Jan</v>
      </c>
    </row>
    <row r="107" spans="1:17" x14ac:dyDescent="0.35">
      <c r="A107" t="s">
        <v>127</v>
      </c>
      <c r="B107" t="s">
        <v>29</v>
      </c>
      <c r="C107">
        <v>20</v>
      </c>
      <c r="D107" s="6" t="s">
        <v>12</v>
      </c>
      <c r="E107">
        <v>62</v>
      </c>
      <c r="F107">
        <v>67</v>
      </c>
      <c r="G107">
        <v>35</v>
      </c>
      <c r="H107" s="5">
        <f t="shared" si="16"/>
        <v>54.666666666666664</v>
      </c>
      <c r="I107">
        <v>78</v>
      </c>
      <c r="J107" s="1">
        <v>45455</v>
      </c>
      <c r="K107">
        <f t="shared" si="17"/>
        <v>12</v>
      </c>
      <c r="L107">
        <f t="shared" si="18"/>
        <v>6</v>
      </c>
      <c r="M107">
        <f t="shared" si="19"/>
        <v>2024</v>
      </c>
      <c r="N107" t="str">
        <f t="shared" si="20"/>
        <v>B</v>
      </c>
      <c r="O107" t="str">
        <f t="shared" si="21"/>
        <v>B</v>
      </c>
      <c r="P107" t="str">
        <f t="shared" si="22"/>
        <v>F</v>
      </c>
      <c r="Q107" t="str">
        <f t="shared" si="23"/>
        <v>Jun</v>
      </c>
    </row>
    <row r="108" spans="1:17" x14ac:dyDescent="0.35">
      <c r="A108" t="s">
        <v>128</v>
      </c>
      <c r="B108" t="s">
        <v>41</v>
      </c>
      <c r="C108">
        <v>22</v>
      </c>
      <c r="D108" s="6" t="s">
        <v>12</v>
      </c>
      <c r="E108">
        <v>56</v>
      </c>
      <c r="F108">
        <v>99</v>
      </c>
      <c r="G108">
        <v>79</v>
      </c>
      <c r="H108" s="5">
        <f t="shared" si="16"/>
        <v>78</v>
      </c>
      <c r="I108">
        <v>92</v>
      </c>
      <c r="J108" s="1">
        <v>45404</v>
      </c>
      <c r="K108">
        <f t="shared" si="17"/>
        <v>22</v>
      </c>
      <c r="L108">
        <f t="shared" si="18"/>
        <v>4</v>
      </c>
      <c r="M108">
        <f t="shared" si="19"/>
        <v>2024</v>
      </c>
      <c r="N108" t="str">
        <f t="shared" si="20"/>
        <v>C</v>
      </c>
      <c r="O108" t="str">
        <f t="shared" si="21"/>
        <v>A</v>
      </c>
      <c r="P108" t="str">
        <f t="shared" si="22"/>
        <v>A</v>
      </c>
      <c r="Q108" t="str">
        <f t="shared" si="23"/>
        <v>Apr</v>
      </c>
    </row>
    <row r="109" spans="1:17" x14ac:dyDescent="0.35">
      <c r="A109" t="s">
        <v>129</v>
      </c>
      <c r="B109" t="s">
        <v>15</v>
      </c>
      <c r="C109">
        <v>21</v>
      </c>
      <c r="D109" s="6" t="s">
        <v>12</v>
      </c>
      <c r="E109">
        <v>65</v>
      </c>
      <c r="F109">
        <v>52</v>
      </c>
      <c r="G109">
        <v>39</v>
      </c>
      <c r="H109" s="5">
        <f t="shared" si="16"/>
        <v>52</v>
      </c>
      <c r="I109">
        <v>71</v>
      </c>
      <c r="J109" s="1">
        <v>45478</v>
      </c>
      <c r="K109">
        <f t="shared" si="17"/>
        <v>5</v>
      </c>
      <c r="L109">
        <f t="shared" si="18"/>
        <v>7</v>
      </c>
      <c r="M109">
        <f t="shared" si="19"/>
        <v>2024</v>
      </c>
      <c r="N109" t="str">
        <f t="shared" si="20"/>
        <v>B</v>
      </c>
      <c r="O109" t="str">
        <f t="shared" si="21"/>
        <v>C</v>
      </c>
      <c r="P109" t="str">
        <f t="shared" si="22"/>
        <v>F</v>
      </c>
      <c r="Q109" t="str">
        <f t="shared" si="23"/>
        <v>Jul</v>
      </c>
    </row>
    <row r="110" spans="1:17" x14ac:dyDescent="0.35">
      <c r="A110" t="s">
        <v>130</v>
      </c>
      <c r="B110" t="s">
        <v>41</v>
      </c>
      <c r="C110">
        <v>19</v>
      </c>
      <c r="D110" s="6" t="s">
        <v>12</v>
      </c>
      <c r="E110">
        <v>47</v>
      </c>
      <c r="F110">
        <v>83</v>
      </c>
      <c r="G110">
        <v>34</v>
      </c>
      <c r="H110" s="5">
        <f t="shared" si="16"/>
        <v>54.666666666666664</v>
      </c>
      <c r="I110">
        <v>75</v>
      </c>
      <c r="J110" s="1">
        <v>45586</v>
      </c>
      <c r="K110">
        <f t="shared" si="17"/>
        <v>21</v>
      </c>
      <c r="L110">
        <f t="shared" si="18"/>
        <v>10</v>
      </c>
      <c r="M110">
        <f t="shared" si="19"/>
        <v>2024</v>
      </c>
      <c r="N110" t="str">
        <f t="shared" si="20"/>
        <v>D</v>
      </c>
      <c r="O110" t="str">
        <f t="shared" si="21"/>
        <v>A</v>
      </c>
      <c r="P110" t="str">
        <f t="shared" si="22"/>
        <v>F</v>
      </c>
      <c r="Q110" t="str">
        <f t="shared" si="23"/>
        <v>Oct</v>
      </c>
    </row>
    <row r="111" spans="1:17" x14ac:dyDescent="0.35">
      <c r="A111" t="s">
        <v>131</v>
      </c>
      <c r="B111" t="s">
        <v>10</v>
      </c>
      <c r="C111">
        <v>20</v>
      </c>
      <c r="D111" s="6" t="s">
        <v>26</v>
      </c>
      <c r="E111">
        <v>68</v>
      </c>
      <c r="F111">
        <v>45</v>
      </c>
      <c r="G111">
        <v>52</v>
      </c>
      <c r="H111" s="5">
        <f t="shared" si="16"/>
        <v>55</v>
      </c>
      <c r="I111">
        <v>77</v>
      </c>
      <c r="J111" s="1">
        <v>45523</v>
      </c>
      <c r="K111">
        <f t="shared" si="17"/>
        <v>19</v>
      </c>
      <c r="L111">
        <f t="shared" si="18"/>
        <v>8</v>
      </c>
      <c r="M111">
        <f t="shared" si="19"/>
        <v>2024</v>
      </c>
      <c r="N111" t="str">
        <f t="shared" si="20"/>
        <v>B</v>
      </c>
      <c r="O111" t="str">
        <f t="shared" si="21"/>
        <v>D</v>
      </c>
      <c r="P111" t="str">
        <f t="shared" si="22"/>
        <v>C</v>
      </c>
      <c r="Q111" t="str">
        <f t="shared" si="23"/>
        <v>Aug</v>
      </c>
    </row>
    <row r="112" spans="1:17" x14ac:dyDescent="0.35">
      <c r="A112" t="s">
        <v>132</v>
      </c>
      <c r="B112" t="s">
        <v>23</v>
      </c>
      <c r="C112">
        <v>20</v>
      </c>
      <c r="D112" s="6" t="s">
        <v>26</v>
      </c>
      <c r="E112">
        <v>65</v>
      </c>
      <c r="F112">
        <v>60</v>
      </c>
      <c r="G112">
        <v>39</v>
      </c>
      <c r="H112" s="5">
        <f t="shared" si="16"/>
        <v>54.666666666666664</v>
      </c>
      <c r="I112">
        <v>99</v>
      </c>
      <c r="J112" s="1">
        <v>45518</v>
      </c>
      <c r="K112">
        <f t="shared" si="17"/>
        <v>14</v>
      </c>
      <c r="L112">
        <f t="shared" si="18"/>
        <v>8</v>
      </c>
      <c r="M112">
        <f t="shared" si="19"/>
        <v>2024</v>
      </c>
      <c r="N112" t="str">
        <f t="shared" si="20"/>
        <v>B</v>
      </c>
      <c r="O112" t="str">
        <f t="shared" si="21"/>
        <v>B</v>
      </c>
      <c r="P112" t="str">
        <f t="shared" si="22"/>
        <v>F</v>
      </c>
      <c r="Q112" t="str">
        <f t="shared" si="23"/>
        <v>Aug</v>
      </c>
    </row>
    <row r="113" spans="1:17" x14ac:dyDescent="0.35">
      <c r="A113" t="s">
        <v>133</v>
      </c>
      <c r="B113" t="s">
        <v>10</v>
      </c>
      <c r="C113">
        <v>20</v>
      </c>
      <c r="D113" s="6" t="s">
        <v>26</v>
      </c>
      <c r="E113">
        <v>49</v>
      </c>
      <c r="F113">
        <v>97</v>
      </c>
      <c r="G113">
        <v>73</v>
      </c>
      <c r="H113" s="5">
        <f t="shared" si="16"/>
        <v>73</v>
      </c>
      <c r="I113">
        <v>70</v>
      </c>
      <c r="J113" s="1">
        <v>45601</v>
      </c>
      <c r="K113">
        <f t="shared" si="17"/>
        <v>5</v>
      </c>
      <c r="L113">
        <f t="shared" si="18"/>
        <v>11</v>
      </c>
      <c r="M113">
        <f t="shared" si="19"/>
        <v>2024</v>
      </c>
      <c r="N113" t="str">
        <f t="shared" si="20"/>
        <v>D</v>
      </c>
      <c r="O113" t="str">
        <f t="shared" si="21"/>
        <v>A</v>
      </c>
      <c r="P113" t="str">
        <f t="shared" si="22"/>
        <v>A</v>
      </c>
      <c r="Q113" t="str">
        <f t="shared" si="23"/>
        <v>Nov</v>
      </c>
    </row>
    <row r="114" spans="1:17" x14ac:dyDescent="0.35">
      <c r="A114" t="s">
        <v>134</v>
      </c>
      <c r="B114" t="s">
        <v>23</v>
      </c>
      <c r="C114">
        <v>20</v>
      </c>
      <c r="D114" s="6" t="s">
        <v>26</v>
      </c>
      <c r="E114">
        <v>65</v>
      </c>
      <c r="F114">
        <v>93</v>
      </c>
      <c r="G114">
        <v>31</v>
      </c>
      <c r="H114" s="5">
        <f t="shared" si="16"/>
        <v>63</v>
      </c>
      <c r="I114">
        <v>98</v>
      </c>
      <c r="J114" s="1">
        <v>45389</v>
      </c>
      <c r="K114">
        <f t="shared" si="17"/>
        <v>7</v>
      </c>
      <c r="L114">
        <f t="shared" si="18"/>
        <v>4</v>
      </c>
      <c r="M114">
        <f t="shared" si="19"/>
        <v>2024</v>
      </c>
      <c r="N114" t="str">
        <f t="shared" si="20"/>
        <v>B</v>
      </c>
      <c r="O114" t="str">
        <f t="shared" si="21"/>
        <v>A</v>
      </c>
      <c r="P114" t="str">
        <f t="shared" si="22"/>
        <v>F</v>
      </c>
      <c r="Q114" t="str">
        <f t="shared" si="23"/>
        <v>Apr</v>
      </c>
    </row>
    <row r="115" spans="1:17" x14ac:dyDescent="0.35">
      <c r="A115" t="s">
        <v>135</v>
      </c>
      <c r="B115" t="s">
        <v>41</v>
      </c>
      <c r="C115">
        <v>18</v>
      </c>
      <c r="D115" s="6" t="s">
        <v>12</v>
      </c>
      <c r="E115">
        <v>71</v>
      </c>
      <c r="F115">
        <v>61</v>
      </c>
      <c r="G115">
        <v>42</v>
      </c>
      <c r="H115" s="5">
        <f t="shared" si="16"/>
        <v>58</v>
      </c>
      <c r="I115">
        <v>56</v>
      </c>
      <c r="J115" s="1">
        <v>45346</v>
      </c>
      <c r="K115">
        <f t="shared" si="17"/>
        <v>24</v>
      </c>
      <c r="L115">
        <f t="shared" si="18"/>
        <v>2</v>
      </c>
      <c r="M115">
        <f t="shared" si="19"/>
        <v>2024</v>
      </c>
      <c r="N115" t="str">
        <f t="shared" si="20"/>
        <v>A</v>
      </c>
      <c r="O115" t="str">
        <f t="shared" si="21"/>
        <v>B</v>
      </c>
      <c r="P115" t="str">
        <f t="shared" si="22"/>
        <v>D</v>
      </c>
      <c r="Q115" t="str">
        <f t="shared" si="23"/>
        <v>Feb</v>
      </c>
    </row>
    <row r="116" spans="1:17" x14ac:dyDescent="0.35">
      <c r="A116" t="s">
        <v>136</v>
      </c>
      <c r="B116" t="s">
        <v>10</v>
      </c>
      <c r="C116">
        <v>18</v>
      </c>
      <c r="D116" s="6" t="s">
        <v>26</v>
      </c>
      <c r="E116">
        <v>73</v>
      </c>
      <c r="F116">
        <v>83</v>
      </c>
      <c r="G116">
        <v>69</v>
      </c>
      <c r="H116" s="5">
        <f t="shared" si="16"/>
        <v>75</v>
      </c>
      <c r="I116">
        <v>66</v>
      </c>
      <c r="J116" s="1">
        <v>45402</v>
      </c>
      <c r="K116">
        <f t="shared" si="17"/>
        <v>20</v>
      </c>
      <c r="L116">
        <f t="shared" si="18"/>
        <v>4</v>
      </c>
      <c r="M116">
        <f t="shared" si="19"/>
        <v>2024</v>
      </c>
      <c r="N116" t="str">
        <f t="shared" si="20"/>
        <v>A</v>
      </c>
      <c r="O116" t="str">
        <f t="shared" si="21"/>
        <v>A</v>
      </c>
      <c r="P116" t="str">
        <f t="shared" si="22"/>
        <v>B</v>
      </c>
      <c r="Q116" t="str">
        <f t="shared" si="23"/>
        <v>Apr</v>
      </c>
    </row>
    <row r="117" spans="1:17" x14ac:dyDescent="0.35">
      <c r="A117" t="s">
        <v>137</v>
      </c>
      <c r="B117" t="s">
        <v>15</v>
      </c>
      <c r="C117">
        <v>21</v>
      </c>
      <c r="D117" s="6" t="s">
        <v>12</v>
      </c>
      <c r="E117">
        <v>90</v>
      </c>
      <c r="F117">
        <v>67</v>
      </c>
      <c r="G117">
        <v>31</v>
      </c>
      <c r="H117" s="5">
        <f t="shared" si="16"/>
        <v>62.666666666666664</v>
      </c>
      <c r="I117">
        <v>69</v>
      </c>
      <c r="J117" s="1">
        <v>45443</v>
      </c>
      <c r="K117">
        <f t="shared" si="17"/>
        <v>31</v>
      </c>
      <c r="L117">
        <f t="shared" si="18"/>
        <v>5</v>
      </c>
      <c r="M117">
        <f t="shared" si="19"/>
        <v>2024</v>
      </c>
      <c r="N117" t="str">
        <f t="shared" si="20"/>
        <v>A</v>
      </c>
      <c r="O117" t="str">
        <f t="shared" si="21"/>
        <v>B</v>
      </c>
      <c r="P117" t="str">
        <f t="shared" si="22"/>
        <v>F</v>
      </c>
      <c r="Q117" t="str">
        <f t="shared" si="23"/>
        <v>May</v>
      </c>
    </row>
    <row r="118" spans="1:17" x14ac:dyDescent="0.35">
      <c r="A118" t="s">
        <v>138</v>
      </c>
      <c r="B118" t="s">
        <v>53</v>
      </c>
      <c r="C118">
        <v>20</v>
      </c>
      <c r="D118" s="6" t="s">
        <v>26</v>
      </c>
      <c r="E118">
        <v>80</v>
      </c>
      <c r="F118">
        <v>35</v>
      </c>
      <c r="G118">
        <v>94</v>
      </c>
      <c r="H118" s="5">
        <f t="shared" si="16"/>
        <v>69.666666666666671</v>
      </c>
      <c r="I118">
        <v>90</v>
      </c>
      <c r="J118" s="1">
        <v>45537</v>
      </c>
      <c r="K118">
        <f t="shared" si="17"/>
        <v>2</v>
      </c>
      <c r="L118">
        <f t="shared" si="18"/>
        <v>9</v>
      </c>
      <c r="M118">
        <f t="shared" si="19"/>
        <v>2024</v>
      </c>
      <c r="N118" t="str">
        <f t="shared" si="20"/>
        <v>A</v>
      </c>
      <c r="O118" t="str">
        <f t="shared" si="21"/>
        <v>F</v>
      </c>
      <c r="P118" t="str">
        <f t="shared" si="22"/>
        <v>A</v>
      </c>
      <c r="Q118" t="str">
        <f t="shared" si="23"/>
        <v>Sep</v>
      </c>
    </row>
    <row r="119" spans="1:17" x14ac:dyDescent="0.35">
      <c r="A119" t="s">
        <v>139</v>
      </c>
      <c r="B119" t="s">
        <v>41</v>
      </c>
      <c r="C119">
        <v>20</v>
      </c>
      <c r="D119" s="6" t="s">
        <v>12</v>
      </c>
      <c r="E119">
        <v>46</v>
      </c>
      <c r="F119">
        <v>55</v>
      </c>
      <c r="G119">
        <v>92</v>
      </c>
      <c r="H119" s="5">
        <f t="shared" si="16"/>
        <v>64.333333333333329</v>
      </c>
      <c r="I119">
        <v>98</v>
      </c>
      <c r="J119" s="1">
        <v>45360</v>
      </c>
      <c r="K119">
        <f t="shared" si="17"/>
        <v>9</v>
      </c>
      <c r="L119">
        <f t="shared" si="18"/>
        <v>3</v>
      </c>
      <c r="M119">
        <f t="shared" si="19"/>
        <v>2024</v>
      </c>
      <c r="N119" t="str">
        <f t="shared" si="20"/>
        <v>D</v>
      </c>
      <c r="O119" t="str">
        <f t="shared" si="21"/>
        <v>C</v>
      </c>
      <c r="P119" t="str">
        <f t="shared" si="22"/>
        <v>A</v>
      </c>
      <c r="Q119" t="str">
        <f t="shared" si="23"/>
        <v>Mar</v>
      </c>
    </row>
    <row r="120" spans="1:17" x14ac:dyDescent="0.35">
      <c r="A120" t="s">
        <v>140</v>
      </c>
      <c r="B120" t="s">
        <v>23</v>
      </c>
      <c r="C120">
        <v>22</v>
      </c>
      <c r="D120" s="6" t="s">
        <v>26</v>
      </c>
      <c r="E120">
        <v>43</v>
      </c>
      <c r="F120">
        <v>89</v>
      </c>
      <c r="G120">
        <v>66</v>
      </c>
      <c r="H120" s="5">
        <f t="shared" si="16"/>
        <v>66</v>
      </c>
      <c r="I120">
        <v>69</v>
      </c>
      <c r="J120" s="1">
        <v>45603</v>
      </c>
      <c r="K120">
        <f t="shared" si="17"/>
        <v>7</v>
      </c>
      <c r="L120">
        <f t="shared" si="18"/>
        <v>11</v>
      </c>
      <c r="M120">
        <f t="shared" si="19"/>
        <v>2024</v>
      </c>
      <c r="N120" t="str">
        <f t="shared" si="20"/>
        <v>D</v>
      </c>
      <c r="O120" t="str">
        <f t="shared" si="21"/>
        <v>A</v>
      </c>
      <c r="P120" t="str">
        <f t="shared" si="22"/>
        <v>B</v>
      </c>
      <c r="Q120" t="str">
        <f t="shared" si="23"/>
        <v>Nov</v>
      </c>
    </row>
    <row r="121" spans="1:17" x14ac:dyDescent="0.35">
      <c r="A121" t="s">
        <v>141</v>
      </c>
      <c r="B121" t="s">
        <v>18</v>
      </c>
      <c r="C121">
        <v>20</v>
      </c>
      <c r="D121" s="6" t="s">
        <v>26</v>
      </c>
      <c r="E121">
        <v>97</v>
      </c>
      <c r="F121">
        <v>40</v>
      </c>
      <c r="G121">
        <v>46</v>
      </c>
      <c r="H121" s="5">
        <f t="shared" si="16"/>
        <v>61</v>
      </c>
      <c r="I121">
        <v>71</v>
      </c>
      <c r="J121" s="1">
        <v>45580</v>
      </c>
      <c r="K121">
        <f t="shared" si="17"/>
        <v>15</v>
      </c>
      <c r="L121">
        <f t="shared" si="18"/>
        <v>10</v>
      </c>
      <c r="M121">
        <f t="shared" si="19"/>
        <v>2024</v>
      </c>
      <c r="N121" t="str">
        <f t="shared" si="20"/>
        <v>A</v>
      </c>
      <c r="O121" t="str">
        <f t="shared" si="21"/>
        <v>D</v>
      </c>
      <c r="P121" t="str">
        <f t="shared" si="22"/>
        <v>D</v>
      </c>
      <c r="Q121" t="str">
        <f t="shared" si="23"/>
        <v>Oct</v>
      </c>
    </row>
    <row r="122" spans="1:17" x14ac:dyDescent="0.35">
      <c r="A122" t="s">
        <v>142</v>
      </c>
      <c r="B122" t="s">
        <v>23</v>
      </c>
      <c r="C122">
        <v>21</v>
      </c>
      <c r="D122" s="6" t="s">
        <v>26</v>
      </c>
      <c r="E122">
        <v>92</v>
      </c>
      <c r="F122">
        <v>39</v>
      </c>
      <c r="G122">
        <v>38</v>
      </c>
      <c r="H122" s="5">
        <f t="shared" si="16"/>
        <v>56.333333333333336</v>
      </c>
      <c r="I122">
        <v>77</v>
      </c>
      <c r="J122" s="1">
        <v>45541</v>
      </c>
      <c r="K122">
        <f t="shared" si="17"/>
        <v>6</v>
      </c>
      <c r="L122">
        <f t="shared" si="18"/>
        <v>9</v>
      </c>
      <c r="M122">
        <f t="shared" si="19"/>
        <v>2024</v>
      </c>
      <c r="N122" t="str">
        <f t="shared" si="20"/>
        <v>A</v>
      </c>
      <c r="O122" t="str">
        <f t="shared" si="21"/>
        <v>F</v>
      </c>
      <c r="P122" t="str">
        <f t="shared" si="22"/>
        <v>F</v>
      </c>
      <c r="Q122" t="str">
        <f t="shared" si="23"/>
        <v>Sep</v>
      </c>
    </row>
    <row r="123" spans="1:17" x14ac:dyDescent="0.35">
      <c r="A123" t="s">
        <v>143</v>
      </c>
      <c r="B123" t="s">
        <v>18</v>
      </c>
      <c r="C123">
        <v>21</v>
      </c>
      <c r="D123" s="6" t="s">
        <v>26</v>
      </c>
      <c r="E123">
        <v>89</v>
      </c>
      <c r="F123">
        <v>37</v>
      </c>
      <c r="G123">
        <v>44</v>
      </c>
      <c r="H123" s="5">
        <f t="shared" si="16"/>
        <v>56.666666666666664</v>
      </c>
      <c r="I123">
        <v>89</v>
      </c>
      <c r="J123" s="1">
        <v>45327</v>
      </c>
      <c r="K123">
        <f t="shared" si="17"/>
        <v>5</v>
      </c>
      <c r="L123">
        <f t="shared" si="18"/>
        <v>2</v>
      </c>
      <c r="M123">
        <f t="shared" si="19"/>
        <v>2024</v>
      </c>
      <c r="N123" t="str">
        <f t="shared" si="20"/>
        <v>A</v>
      </c>
      <c r="O123" t="str">
        <f t="shared" si="21"/>
        <v>F</v>
      </c>
      <c r="P123" t="str">
        <f t="shared" si="22"/>
        <v>D</v>
      </c>
      <c r="Q123" t="str">
        <f t="shared" si="23"/>
        <v>Feb</v>
      </c>
    </row>
    <row r="124" spans="1:17" x14ac:dyDescent="0.35">
      <c r="A124" t="s">
        <v>144</v>
      </c>
      <c r="B124" t="s">
        <v>29</v>
      </c>
      <c r="C124">
        <v>20</v>
      </c>
      <c r="D124" s="6" t="s">
        <v>12</v>
      </c>
      <c r="E124">
        <v>84</v>
      </c>
      <c r="F124">
        <v>87</v>
      </c>
      <c r="G124">
        <v>53</v>
      </c>
      <c r="H124" s="5">
        <f t="shared" si="16"/>
        <v>74.666666666666671</v>
      </c>
      <c r="I124">
        <v>98</v>
      </c>
      <c r="J124" s="1">
        <v>45530</v>
      </c>
      <c r="K124">
        <f t="shared" si="17"/>
        <v>26</v>
      </c>
      <c r="L124">
        <f t="shared" si="18"/>
        <v>8</v>
      </c>
      <c r="M124">
        <f t="shared" si="19"/>
        <v>2024</v>
      </c>
      <c r="N124" t="str">
        <f t="shared" si="20"/>
        <v>A</v>
      </c>
      <c r="O124" t="str">
        <f t="shared" si="21"/>
        <v>A</v>
      </c>
      <c r="P124" t="str">
        <f t="shared" si="22"/>
        <v>C</v>
      </c>
      <c r="Q124" t="str">
        <f t="shared" si="23"/>
        <v>Aug</v>
      </c>
    </row>
    <row r="125" spans="1:17" x14ac:dyDescent="0.35">
      <c r="A125" t="s">
        <v>145</v>
      </c>
      <c r="B125" t="s">
        <v>10</v>
      </c>
      <c r="C125">
        <v>21</v>
      </c>
      <c r="D125" s="6" t="s">
        <v>26</v>
      </c>
      <c r="E125">
        <v>50</v>
      </c>
      <c r="F125">
        <v>57</v>
      </c>
      <c r="G125">
        <v>67</v>
      </c>
      <c r="H125" s="5">
        <f t="shared" si="16"/>
        <v>58</v>
      </c>
      <c r="I125">
        <v>56</v>
      </c>
      <c r="J125" s="1">
        <v>45439</v>
      </c>
      <c r="K125">
        <f t="shared" si="17"/>
        <v>27</v>
      </c>
      <c r="L125">
        <f t="shared" si="18"/>
        <v>5</v>
      </c>
      <c r="M125">
        <f t="shared" si="19"/>
        <v>2024</v>
      </c>
      <c r="N125" t="str">
        <f t="shared" si="20"/>
        <v>C</v>
      </c>
      <c r="O125" t="str">
        <f t="shared" si="21"/>
        <v>C</v>
      </c>
      <c r="P125" t="str">
        <f t="shared" si="22"/>
        <v>B</v>
      </c>
      <c r="Q125" t="str">
        <f t="shared" si="23"/>
        <v>May</v>
      </c>
    </row>
    <row r="126" spans="1:17" x14ac:dyDescent="0.35">
      <c r="A126" t="s">
        <v>146</v>
      </c>
      <c r="B126" t="s">
        <v>18</v>
      </c>
      <c r="C126">
        <v>20</v>
      </c>
      <c r="D126" s="6" t="s">
        <v>26</v>
      </c>
      <c r="E126">
        <v>68</v>
      </c>
      <c r="F126">
        <v>87</v>
      </c>
      <c r="G126">
        <v>64</v>
      </c>
      <c r="H126" s="5">
        <f t="shared" si="16"/>
        <v>73</v>
      </c>
      <c r="I126">
        <v>50</v>
      </c>
      <c r="J126" s="1">
        <v>45518</v>
      </c>
      <c r="K126">
        <f t="shared" si="17"/>
        <v>14</v>
      </c>
      <c r="L126">
        <f t="shared" si="18"/>
        <v>8</v>
      </c>
      <c r="M126">
        <f t="shared" si="19"/>
        <v>2024</v>
      </c>
      <c r="N126" t="str">
        <f t="shared" si="20"/>
        <v>B</v>
      </c>
      <c r="O126" t="str">
        <f t="shared" si="21"/>
        <v>A</v>
      </c>
      <c r="P126" t="str">
        <f t="shared" si="22"/>
        <v>B</v>
      </c>
      <c r="Q126" t="str">
        <f t="shared" si="23"/>
        <v>Aug</v>
      </c>
    </row>
    <row r="127" spans="1:17" x14ac:dyDescent="0.35">
      <c r="A127" t="s">
        <v>147</v>
      </c>
      <c r="B127" t="s">
        <v>23</v>
      </c>
      <c r="C127">
        <v>19</v>
      </c>
      <c r="D127" s="6" t="s">
        <v>26</v>
      </c>
      <c r="E127">
        <v>95</v>
      </c>
      <c r="F127">
        <v>71</v>
      </c>
      <c r="G127">
        <v>78</v>
      </c>
      <c r="H127" s="5">
        <f t="shared" si="16"/>
        <v>81.333333333333329</v>
      </c>
      <c r="I127">
        <v>81</v>
      </c>
      <c r="J127" s="1">
        <v>45535</v>
      </c>
      <c r="K127">
        <f t="shared" si="17"/>
        <v>31</v>
      </c>
      <c r="L127">
        <f t="shared" si="18"/>
        <v>8</v>
      </c>
      <c r="M127">
        <f t="shared" si="19"/>
        <v>2024</v>
      </c>
      <c r="N127" t="str">
        <f t="shared" si="20"/>
        <v>A</v>
      </c>
      <c r="O127" t="str">
        <f t="shared" si="21"/>
        <v>A</v>
      </c>
      <c r="P127" t="str">
        <f t="shared" si="22"/>
        <v>A</v>
      </c>
      <c r="Q127" t="str">
        <f t="shared" si="23"/>
        <v>Aug</v>
      </c>
    </row>
    <row r="128" spans="1:17" x14ac:dyDescent="0.35">
      <c r="A128" t="s">
        <v>148</v>
      </c>
      <c r="B128" t="s">
        <v>29</v>
      </c>
      <c r="C128">
        <v>20</v>
      </c>
      <c r="D128" s="6" t="s">
        <v>12</v>
      </c>
      <c r="E128">
        <v>75</v>
      </c>
      <c r="F128">
        <v>51</v>
      </c>
      <c r="G128">
        <v>98</v>
      </c>
      <c r="H128" s="5">
        <f t="shared" si="16"/>
        <v>74.666666666666671</v>
      </c>
      <c r="I128">
        <v>62</v>
      </c>
      <c r="J128" s="1">
        <v>45628</v>
      </c>
      <c r="K128">
        <f t="shared" si="17"/>
        <v>2</v>
      </c>
      <c r="L128">
        <f t="shared" si="18"/>
        <v>12</v>
      </c>
      <c r="M128">
        <f t="shared" si="19"/>
        <v>2024</v>
      </c>
      <c r="N128" t="str">
        <f t="shared" si="20"/>
        <v>A</v>
      </c>
      <c r="O128" t="str">
        <f t="shared" si="21"/>
        <v>C</v>
      </c>
      <c r="P128" t="str">
        <f t="shared" si="22"/>
        <v>A</v>
      </c>
      <c r="Q128" t="str">
        <f t="shared" si="23"/>
        <v>Dec</v>
      </c>
    </row>
    <row r="129" spans="1:17" x14ac:dyDescent="0.35">
      <c r="A129" t="s">
        <v>149</v>
      </c>
      <c r="B129" t="s">
        <v>53</v>
      </c>
      <c r="C129">
        <v>20</v>
      </c>
      <c r="D129" s="6" t="s">
        <v>26</v>
      </c>
      <c r="E129">
        <v>64</v>
      </c>
      <c r="F129">
        <v>35</v>
      </c>
      <c r="G129">
        <v>91</v>
      </c>
      <c r="H129" s="5">
        <f t="shared" si="16"/>
        <v>63.333333333333336</v>
      </c>
      <c r="I129">
        <v>79</v>
      </c>
      <c r="J129" s="1">
        <v>45656</v>
      </c>
      <c r="K129">
        <f t="shared" si="17"/>
        <v>30</v>
      </c>
      <c r="L129">
        <f t="shared" si="18"/>
        <v>12</v>
      </c>
      <c r="M129">
        <f t="shared" si="19"/>
        <v>2024</v>
      </c>
      <c r="N129" t="str">
        <f t="shared" si="20"/>
        <v>B</v>
      </c>
      <c r="O129" t="str">
        <f t="shared" si="21"/>
        <v>F</v>
      </c>
      <c r="P129" t="str">
        <f t="shared" si="22"/>
        <v>A</v>
      </c>
      <c r="Q129" t="str">
        <f t="shared" si="23"/>
        <v>Dec</v>
      </c>
    </row>
    <row r="130" spans="1:17" x14ac:dyDescent="0.35">
      <c r="A130" t="s">
        <v>150</v>
      </c>
      <c r="B130" t="s">
        <v>15</v>
      </c>
      <c r="C130">
        <v>20</v>
      </c>
      <c r="D130" s="6" t="s">
        <v>12</v>
      </c>
      <c r="E130">
        <v>60</v>
      </c>
      <c r="F130">
        <v>85</v>
      </c>
      <c r="G130">
        <v>89</v>
      </c>
      <c r="H130" s="5">
        <f t="shared" si="16"/>
        <v>78</v>
      </c>
      <c r="I130">
        <v>72</v>
      </c>
      <c r="J130" s="1">
        <v>45492</v>
      </c>
      <c r="K130">
        <f t="shared" si="17"/>
        <v>19</v>
      </c>
      <c r="L130">
        <f t="shared" si="18"/>
        <v>7</v>
      </c>
      <c r="M130">
        <f t="shared" si="19"/>
        <v>2024</v>
      </c>
      <c r="N130" t="str">
        <f t="shared" ref="N130:N161" si="24">IF(AND(E130&gt;=70,E130&lt;=100),"A",IF(AND(E130&gt;=60,E130&lt;=69),"B",IF(AND(E130&gt;=50,E130&lt;=59),"C",IF(AND(E130&gt;=40,E130&lt;=49),"D","F"))))</f>
        <v>B</v>
      </c>
      <c r="O130" t="str">
        <f t="shared" ref="O130:O161" si="25">IF(AND(F130&gt;=70,F130&lt;=100),"A",IF(AND(F130&gt;=60,F130&lt;=69),"B",IF(AND(F130&gt;=50,F130&lt;=59),"C",IF(AND(F130&gt;=40,F130&lt;=49),"D","F"))))</f>
        <v>A</v>
      </c>
      <c r="P130" t="str">
        <f t="shared" ref="P130:P161" si="26">IF(AND(G130&gt;=70,G130&lt;=100),"A",IF(AND(G130&gt;=60,G130&lt;=69),"B",IF(AND(G130&gt;=50,G130&lt;=59),"C",IF(AND(G130&gt;=40,G130&lt;=49),"D","F"))))</f>
        <v>A</v>
      </c>
      <c r="Q130" t="str">
        <f t="shared" ref="Q130:Q161" si="27">TEXT(J130,"mmm")</f>
        <v>Jul</v>
      </c>
    </row>
    <row r="131" spans="1:17" x14ac:dyDescent="0.35">
      <c r="A131" t="s">
        <v>151</v>
      </c>
      <c r="B131" t="s">
        <v>15</v>
      </c>
      <c r="C131">
        <v>21</v>
      </c>
      <c r="D131" s="6" t="s">
        <v>12</v>
      </c>
      <c r="E131">
        <v>100</v>
      </c>
      <c r="F131">
        <v>79</v>
      </c>
      <c r="G131">
        <v>79</v>
      </c>
      <c r="H131" s="5">
        <f t="shared" ref="H131:H194" si="28">AVERAGE(E131:G131)</f>
        <v>86</v>
      </c>
      <c r="I131">
        <v>100</v>
      </c>
      <c r="J131" s="1">
        <v>45445</v>
      </c>
      <c r="K131">
        <f t="shared" ref="K131:K194" si="29">DAY(J:J)</f>
        <v>2</v>
      </c>
      <c r="L131">
        <f t="shared" ref="L131:L194" si="30">MONTH(J:J)</f>
        <v>6</v>
      </c>
      <c r="M131">
        <f t="shared" ref="M131:M194" si="31">YEAR(J:J)</f>
        <v>2024</v>
      </c>
      <c r="N131" t="str">
        <f t="shared" si="24"/>
        <v>A</v>
      </c>
      <c r="O131" t="str">
        <f t="shared" si="25"/>
        <v>A</v>
      </c>
      <c r="P131" t="str">
        <f t="shared" si="26"/>
        <v>A</v>
      </c>
      <c r="Q131" t="str">
        <f t="shared" si="27"/>
        <v>Jun</v>
      </c>
    </row>
    <row r="132" spans="1:17" x14ac:dyDescent="0.35">
      <c r="A132" t="s">
        <v>152</v>
      </c>
      <c r="B132" t="s">
        <v>15</v>
      </c>
      <c r="C132">
        <v>20</v>
      </c>
      <c r="D132" s="6" t="s">
        <v>12</v>
      </c>
      <c r="E132">
        <v>96</v>
      </c>
      <c r="F132">
        <v>38</v>
      </c>
      <c r="G132">
        <v>38</v>
      </c>
      <c r="H132" s="5">
        <f t="shared" si="28"/>
        <v>57.333333333333336</v>
      </c>
      <c r="I132">
        <v>68</v>
      </c>
      <c r="J132" s="1">
        <v>45364</v>
      </c>
      <c r="K132">
        <f t="shared" si="29"/>
        <v>13</v>
      </c>
      <c r="L132">
        <f t="shared" si="30"/>
        <v>3</v>
      </c>
      <c r="M132">
        <f t="shared" si="31"/>
        <v>2024</v>
      </c>
      <c r="N132" t="str">
        <f t="shared" si="24"/>
        <v>A</v>
      </c>
      <c r="O132" t="str">
        <f t="shared" si="25"/>
        <v>F</v>
      </c>
      <c r="P132" t="str">
        <f t="shared" si="26"/>
        <v>F</v>
      </c>
      <c r="Q132" t="str">
        <f t="shared" si="27"/>
        <v>Mar</v>
      </c>
    </row>
    <row r="133" spans="1:17" x14ac:dyDescent="0.35">
      <c r="A133" t="s">
        <v>153</v>
      </c>
      <c r="B133" t="s">
        <v>18</v>
      </c>
      <c r="C133">
        <v>21</v>
      </c>
      <c r="D133" s="6" t="s">
        <v>26</v>
      </c>
      <c r="E133">
        <v>75</v>
      </c>
      <c r="F133">
        <v>96</v>
      </c>
      <c r="G133">
        <v>63</v>
      </c>
      <c r="H133" s="5">
        <f t="shared" si="28"/>
        <v>78</v>
      </c>
      <c r="I133">
        <v>81</v>
      </c>
      <c r="J133" s="1">
        <v>45492</v>
      </c>
      <c r="K133">
        <f t="shared" si="29"/>
        <v>19</v>
      </c>
      <c r="L133">
        <f t="shared" si="30"/>
        <v>7</v>
      </c>
      <c r="M133">
        <f t="shared" si="31"/>
        <v>2024</v>
      </c>
      <c r="N133" t="str">
        <f t="shared" si="24"/>
        <v>A</v>
      </c>
      <c r="O133" t="str">
        <f t="shared" si="25"/>
        <v>A</v>
      </c>
      <c r="P133" t="str">
        <f t="shared" si="26"/>
        <v>B</v>
      </c>
      <c r="Q133" t="str">
        <f t="shared" si="27"/>
        <v>Jul</v>
      </c>
    </row>
    <row r="134" spans="1:17" x14ac:dyDescent="0.35">
      <c r="A134" t="s">
        <v>154</v>
      </c>
      <c r="B134" t="s">
        <v>53</v>
      </c>
      <c r="C134">
        <v>18</v>
      </c>
      <c r="D134" s="6" t="s">
        <v>26</v>
      </c>
      <c r="E134">
        <v>49</v>
      </c>
      <c r="F134">
        <v>99</v>
      </c>
      <c r="G134">
        <v>64</v>
      </c>
      <c r="H134" s="5">
        <f t="shared" si="28"/>
        <v>70.666666666666671</v>
      </c>
      <c r="I134">
        <v>79</v>
      </c>
      <c r="J134" s="1">
        <v>45587</v>
      </c>
      <c r="K134">
        <f t="shared" si="29"/>
        <v>22</v>
      </c>
      <c r="L134">
        <f t="shared" si="30"/>
        <v>10</v>
      </c>
      <c r="M134">
        <f t="shared" si="31"/>
        <v>2024</v>
      </c>
      <c r="N134" t="str">
        <f t="shared" si="24"/>
        <v>D</v>
      </c>
      <c r="O134" t="str">
        <f t="shared" si="25"/>
        <v>A</v>
      </c>
      <c r="P134" t="str">
        <f t="shared" si="26"/>
        <v>B</v>
      </c>
      <c r="Q134" t="str">
        <f t="shared" si="27"/>
        <v>Oct</v>
      </c>
    </row>
    <row r="135" spans="1:17" x14ac:dyDescent="0.35">
      <c r="A135" t="s">
        <v>155</v>
      </c>
      <c r="B135" t="s">
        <v>18</v>
      </c>
      <c r="C135">
        <v>18</v>
      </c>
      <c r="D135" s="6" t="s">
        <v>26</v>
      </c>
      <c r="E135">
        <v>76</v>
      </c>
      <c r="F135">
        <v>66</v>
      </c>
      <c r="G135">
        <v>30</v>
      </c>
      <c r="H135" s="5">
        <f t="shared" si="28"/>
        <v>57.333333333333336</v>
      </c>
      <c r="I135">
        <v>78</v>
      </c>
      <c r="J135" s="1">
        <v>45308</v>
      </c>
      <c r="K135">
        <f t="shared" si="29"/>
        <v>17</v>
      </c>
      <c r="L135">
        <f t="shared" si="30"/>
        <v>1</v>
      </c>
      <c r="M135">
        <f t="shared" si="31"/>
        <v>2024</v>
      </c>
      <c r="N135" t="str">
        <f t="shared" si="24"/>
        <v>A</v>
      </c>
      <c r="O135" t="str">
        <f t="shared" si="25"/>
        <v>B</v>
      </c>
      <c r="P135" t="str">
        <f t="shared" si="26"/>
        <v>F</v>
      </c>
      <c r="Q135" t="str">
        <f t="shared" si="27"/>
        <v>Jan</v>
      </c>
    </row>
    <row r="136" spans="1:17" x14ac:dyDescent="0.35">
      <c r="A136" t="s">
        <v>156</v>
      </c>
      <c r="B136" t="s">
        <v>10</v>
      </c>
      <c r="C136">
        <v>20</v>
      </c>
      <c r="D136" s="6" t="s">
        <v>26</v>
      </c>
      <c r="E136">
        <v>48</v>
      </c>
      <c r="F136">
        <v>68</v>
      </c>
      <c r="G136">
        <v>69</v>
      </c>
      <c r="H136" s="5">
        <f t="shared" si="28"/>
        <v>61.666666666666664</v>
      </c>
      <c r="I136">
        <v>98</v>
      </c>
      <c r="J136" s="1">
        <v>45420</v>
      </c>
      <c r="K136">
        <f t="shared" si="29"/>
        <v>8</v>
      </c>
      <c r="L136">
        <f t="shared" si="30"/>
        <v>5</v>
      </c>
      <c r="M136">
        <f t="shared" si="31"/>
        <v>2024</v>
      </c>
      <c r="N136" t="str">
        <f t="shared" si="24"/>
        <v>D</v>
      </c>
      <c r="O136" t="str">
        <f t="shared" si="25"/>
        <v>B</v>
      </c>
      <c r="P136" t="str">
        <f t="shared" si="26"/>
        <v>B</v>
      </c>
      <c r="Q136" t="str">
        <f t="shared" si="27"/>
        <v>May</v>
      </c>
    </row>
    <row r="137" spans="1:17" x14ac:dyDescent="0.35">
      <c r="A137" t="s">
        <v>157</v>
      </c>
      <c r="B137" t="s">
        <v>18</v>
      </c>
      <c r="C137">
        <v>19</v>
      </c>
      <c r="D137" s="6" t="s">
        <v>26</v>
      </c>
      <c r="E137">
        <v>63</v>
      </c>
      <c r="F137">
        <v>73</v>
      </c>
      <c r="G137">
        <v>93</v>
      </c>
      <c r="H137" s="5">
        <f t="shared" si="28"/>
        <v>76.333333333333329</v>
      </c>
      <c r="I137">
        <v>94</v>
      </c>
      <c r="J137" s="1">
        <v>45508</v>
      </c>
      <c r="K137">
        <f t="shared" si="29"/>
        <v>4</v>
      </c>
      <c r="L137">
        <f t="shared" si="30"/>
        <v>8</v>
      </c>
      <c r="M137">
        <f t="shared" si="31"/>
        <v>2024</v>
      </c>
      <c r="N137" t="str">
        <f t="shared" si="24"/>
        <v>B</v>
      </c>
      <c r="O137" t="str">
        <f t="shared" si="25"/>
        <v>A</v>
      </c>
      <c r="P137" t="str">
        <f t="shared" si="26"/>
        <v>A</v>
      </c>
      <c r="Q137" t="str">
        <f t="shared" si="27"/>
        <v>Aug</v>
      </c>
    </row>
    <row r="138" spans="1:17" x14ac:dyDescent="0.35">
      <c r="A138" t="s">
        <v>158</v>
      </c>
      <c r="B138" t="s">
        <v>53</v>
      </c>
      <c r="C138">
        <v>18</v>
      </c>
      <c r="D138" s="6" t="s">
        <v>26</v>
      </c>
      <c r="E138">
        <v>74</v>
      </c>
      <c r="F138">
        <v>60</v>
      </c>
      <c r="G138">
        <v>51</v>
      </c>
      <c r="H138" s="5">
        <f t="shared" si="28"/>
        <v>61.666666666666664</v>
      </c>
      <c r="I138">
        <v>78</v>
      </c>
      <c r="J138" s="1">
        <v>45352</v>
      </c>
      <c r="K138">
        <f t="shared" si="29"/>
        <v>1</v>
      </c>
      <c r="L138">
        <f t="shared" si="30"/>
        <v>3</v>
      </c>
      <c r="M138">
        <f t="shared" si="31"/>
        <v>2024</v>
      </c>
      <c r="N138" t="str">
        <f t="shared" si="24"/>
        <v>A</v>
      </c>
      <c r="O138" t="str">
        <f t="shared" si="25"/>
        <v>B</v>
      </c>
      <c r="P138" t="str">
        <f t="shared" si="26"/>
        <v>C</v>
      </c>
      <c r="Q138" t="str">
        <f t="shared" si="27"/>
        <v>Mar</v>
      </c>
    </row>
    <row r="139" spans="1:17" x14ac:dyDescent="0.35">
      <c r="A139" t="s">
        <v>159</v>
      </c>
      <c r="B139" t="s">
        <v>53</v>
      </c>
      <c r="C139">
        <v>20</v>
      </c>
      <c r="D139" s="6" t="s">
        <v>26</v>
      </c>
      <c r="E139">
        <v>88</v>
      </c>
      <c r="F139">
        <v>68</v>
      </c>
      <c r="G139">
        <v>89</v>
      </c>
      <c r="H139" s="5">
        <f t="shared" si="28"/>
        <v>81.666666666666671</v>
      </c>
      <c r="I139">
        <v>79</v>
      </c>
      <c r="J139" s="1">
        <v>45395</v>
      </c>
      <c r="K139">
        <f t="shared" si="29"/>
        <v>13</v>
      </c>
      <c r="L139">
        <f t="shared" si="30"/>
        <v>4</v>
      </c>
      <c r="M139">
        <f t="shared" si="31"/>
        <v>2024</v>
      </c>
      <c r="N139" t="str">
        <f t="shared" si="24"/>
        <v>A</v>
      </c>
      <c r="O139" t="str">
        <f t="shared" si="25"/>
        <v>B</v>
      </c>
      <c r="P139" t="str">
        <f t="shared" si="26"/>
        <v>A</v>
      </c>
      <c r="Q139" t="str">
        <f t="shared" si="27"/>
        <v>Apr</v>
      </c>
    </row>
    <row r="140" spans="1:17" x14ac:dyDescent="0.35">
      <c r="A140" t="s">
        <v>160</v>
      </c>
      <c r="B140" t="s">
        <v>10</v>
      </c>
      <c r="C140">
        <v>21</v>
      </c>
      <c r="D140" s="6" t="s">
        <v>26</v>
      </c>
      <c r="E140">
        <v>74</v>
      </c>
      <c r="F140">
        <v>88</v>
      </c>
      <c r="G140">
        <v>93</v>
      </c>
      <c r="H140" s="5">
        <f t="shared" si="28"/>
        <v>85</v>
      </c>
      <c r="I140">
        <v>65</v>
      </c>
      <c r="J140" s="1">
        <v>45333</v>
      </c>
      <c r="K140">
        <f t="shared" si="29"/>
        <v>11</v>
      </c>
      <c r="L140">
        <f t="shared" si="30"/>
        <v>2</v>
      </c>
      <c r="M140">
        <f t="shared" si="31"/>
        <v>2024</v>
      </c>
      <c r="N140" t="str">
        <f t="shared" si="24"/>
        <v>A</v>
      </c>
      <c r="O140" t="str">
        <f t="shared" si="25"/>
        <v>A</v>
      </c>
      <c r="P140" t="str">
        <f t="shared" si="26"/>
        <v>A</v>
      </c>
      <c r="Q140" t="str">
        <f t="shared" si="27"/>
        <v>Feb</v>
      </c>
    </row>
    <row r="141" spans="1:17" x14ac:dyDescent="0.35">
      <c r="A141" t="s">
        <v>161</v>
      </c>
      <c r="B141" t="s">
        <v>53</v>
      </c>
      <c r="C141">
        <v>18</v>
      </c>
      <c r="D141" s="6" t="s">
        <v>26</v>
      </c>
      <c r="E141">
        <v>87</v>
      </c>
      <c r="F141">
        <v>37</v>
      </c>
      <c r="G141">
        <v>200</v>
      </c>
      <c r="H141" s="5">
        <f t="shared" si="28"/>
        <v>108</v>
      </c>
      <c r="I141">
        <v>89</v>
      </c>
      <c r="J141" s="1">
        <v>45316</v>
      </c>
      <c r="K141">
        <f t="shared" si="29"/>
        <v>25</v>
      </c>
      <c r="L141">
        <f t="shared" si="30"/>
        <v>1</v>
      </c>
      <c r="M141">
        <f t="shared" si="31"/>
        <v>2024</v>
      </c>
      <c r="N141" t="str">
        <f t="shared" si="24"/>
        <v>A</v>
      </c>
      <c r="O141" t="str">
        <f t="shared" si="25"/>
        <v>F</v>
      </c>
      <c r="P141" t="str">
        <f t="shared" si="26"/>
        <v>F</v>
      </c>
      <c r="Q141" t="str">
        <f t="shared" si="27"/>
        <v>Jan</v>
      </c>
    </row>
    <row r="142" spans="1:17" x14ac:dyDescent="0.35">
      <c r="A142" t="s">
        <v>162</v>
      </c>
      <c r="B142" t="s">
        <v>23</v>
      </c>
      <c r="C142">
        <v>18</v>
      </c>
      <c r="D142" s="6" t="s">
        <v>26</v>
      </c>
      <c r="E142">
        <v>75</v>
      </c>
      <c r="F142">
        <v>84</v>
      </c>
      <c r="G142">
        <v>40</v>
      </c>
      <c r="H142" s="5">
        <f t="shared" si="28"/>
        <v>66.333333333333329</v>
      </c>
      <c r="I142">
        <v>68</v>
      </c>
      <c r="J142" s="1">
        <v>45330</v>
      </c>
      <c r="K142">
        <f t="shared" si="29"/>
        <v>8</v>
      </c>
      <c r="L142">
        <f t="shared" si="30"/>
        <v>2</v>
      </c>
      <c r="M142">
        <f t="shared" si="31"/>
        <v>2024</v>
      </c>
      <c r="N142" t="str">
        <f t="shared" si="24"/>
        <v>A</v>
      </c>
      <c r="O142" t="str">
        <f t="shared" si="25"/>
        <v>A</v>
      </c>
      <c r="P142" t="str">
        <f t="shared" si="26"/>
        <v>D</v>
      </c>
      <c r="Q142" t="str">
        <f t="shared" si="27"/>
        <v>Feb</v>
      </c>
    </row>
    <row r="143" spans="1:17" x14ac:dyDescent="0.35">
      <c r="A143" t="s">
        <v>163</v>
      </c>
      <c r="B143" t="s">
        <v>53</v>
      </c>
      <c r="C143">
        <v>19</v>
      </c>
      <c r="D143" s="6" t="s">
        <v>26</v>
      </c>
      <c r="E143">
        <v>57</v>
      </c>
      <c r="F143">
        <v>46</v>
      </c>
      <c r="G143">
        <v>43</v>
      </c>
      <c r="H143" s="5">
        <f t="shared" si="28"/>
        <v>48.666666666666664</v>
      </c>
      <c r="I143">
        <v>67</v>
      </c>
      <c r="J143" s="1">
        <v>45582</v>
      </c>
      <c r="K143">
        <f t="shared" si="29"/>
        <v>17</v>
      </c>
      <c r="L143">
        <f t="shared" si="30"/>
        <v>10</v>
      </c>
      <c r="M143">
        <f t="shared" si="31"/>
        <v>2024</v>
      </c>
      <c r="N143" t="str">
        <f t="shared" si="24"/>
        <v>C</v>
      </c>
      <c r="O143" t="str">
        <f t="shared" si="25"/>
        <v>D</v>
      </c>
      <c r="P143" t="str">
        <f t="shared" si="26"/>
        <v>D</v>
      </c>
      <c r="Q143" t="str">
        <f t="shared" si="27"/>
        <v>Oct</v>
      </c>
    </row>
    <row r="144" spans="1:17" x14ac:dyDescent="0.35">
      <c r="A144" t="s">
        <v>164</v>
      </c>
      <c r="B144" t="s">
        <v>15</v>
      </c>
      <c r="C144">
        <v>20</v>
      </c>
      <c r="D144" s="6" t="s">
        <v>12</v>
      </c>
      <c r="E144">
        <v>88</v>
      </c>
      <c r="F144">
        <v>99</v>
      </c>
      <c r="G144">
        <v>89</v>
      </c>
      <c r="H144" s="5">
        <f t="shared" si="28"/>
        <v>92</v>
      </c>
      <c r="I144">
        <v>50</v>
      </c>
      <c r="J144" s="1">
        <v>45422</v>
      </c>
      <c r="K144">
        <f t="shared" si="29"/>
        <v>10</v>
      </c>
      <c r="L144">
        <f t="shared" si="30"/>
        <v>5</v>
      </c>
      <c r="M144">
        <f t="shared" si="31"/>
        <v>2024</v>
      </c>
      <c r="N144" t="str">
        <f t="shared" si="24"/>
        <v>A</v>
      </c>
      <c r="O144" t="str">
        <f t="shared" si="25"/>
        <v>A</v>
      </c>
      <c r="P144" t="str">
        <f t="shared" si="26"/>
        <v>A</v>
      </c>
      <c r="Q144" t="str">
        <f t="shared" si="27"/>
        <v>May</v>
      </c>
    </row>
    <row r="145" spans="1:17" x14ac:dyDescent="0.35">
      <c r="A145" t="s">
        <v>165</v>
      </c>
      <c r="B145" t="s">
        <v>23</v>
      </c>
      <c r="C145">
        <v>20</v>
      </c>
      <c r="D145" s="6" t="s">
        <v>26</v>
      </c>
      <c r="E145">
        <v>78</v>
      </c>
      <c r="F145">
        <v>88</v>
      </c>
      <c r="G145">
        <v>59</v>
      </c>
      <c r="H145" s="5">
        <f t="shared" si="28"/>
        <v>75</v>
      </c>
      <c r="I145">
        <v>63</v>
      </c>
      <c r="J145" s="1">
        <v>45520</v>
      </c>
      <c r="K145">
        <f t="shared" si="29"/>
        <v>16</v>
      </c>
      <c r="L145">
        <f t="shared" si="30"/>
        <v>8</v>
      </c>
      <c r="M145">
        <f t="shared" si="31"/>
        <v>2024</v>
      </c>
      <c r="N145" t="str">
        <f t="shared" si="24"/>
        <v>A</v>
      </c>
      <c r="O145" t="str">
        <f t="shared" si="25"/>
        <v>A</v>
      </c>
      <c r="P145" t="str">
        <f t="shared" si="26"/>
        <v>C</v>
      </c>
      <c r="Q145" t="str">
        <f t="shared" si="27"/>
        <v>Aug</v>
      </c>
    </row>
    <row r="146" spans="1:17" x14ac:dyDescent="0.35">
      <c r="A146" t="s">
        <v>166</v>
      </c>
      <c r="B146" t="s">
        <v>23</v>
      </c>
      <c r="C146">
        <v>20</v>
      </c>
      <c r="D146" s="6" t="s">
        <v>26</v>
      </c>
      <c r="E146">
        <v>71</v>
      </c>
      <c r="F146">
        <v>39</v>
      </c>
      <c r="G146">
        <v>64</v>
      </c>
      <c r="H146" s="5">
        <f t="shared" si="28"/>
        <v>58</v>
      </c>
      <c r="I146">
        <v>100</v>
      </c>
      <c r="J146" s="1">
        <v>45399</v>
      </c>
      <c r="K146">
        <f t="shared" si="29"/>
        <v>17</v>
      </c>
      <c r="L146">
        <f t="shared" si="30"/>
        <v>4</v>
      </c>
      <c r="M146">
        <f t="shared" si="31"/>
        <v>2024</v>
      </c>
      <c r="N146" t="str">
        <f t="shared" si="24"/>
        <v>A</v>
      </c>
      <c r="O146" t="str">
        <f t="shared" si="25"/>
        <v>F</v>
      </c>
      <c r="P146" t="str">
        <f t="shared" si="26"/>
        <v>B</v>
      </c>
      <c r="Q146" t="str">
        <f t="shared" si="27"/>
        <v>Apr</v>
      </c>
    </row>
    <row r="147" spans="1:17" x14ac:dyDescent="0.35">
      <c r="A147" t="s">
        <v>167</v>
      </c>
      <c r="B147" t="s">
        <v>10</v>
      </c>
      <c r="C147">
        <v>19</v>
      </c>
      <c r="D147" s="6" t="s">
        <v>26</v>
      </c>
      <c r="E147">
        <v>63</v>
      </c>
      <c r="F147">
        <v>91</v>
      </c>
      <c r="G147">
        <v>66</v>
      </c>
      <c r="H147" s="5">
        <f t="shared" si="28"/>
        <v>73.333333333333329</v>
      </c>
      <c r="I147">
        <v>96</v>
      </c>
      <c r="J147" s="1">
        <v>45463</v>
      </c>
      <c r="K147">
        <f t="shared" si="29"/>
        <v>20</v>
      </c>
      <c r="L147">
        <f t="shared" si="30"/>
        <v>6</v>
      </c>
      <c r="M147">
        <f t="shared" si="31"/>
        <v>2024</v>
      </c>
      <c r="N147" t="str">
        <f t="shared" si="24"/>
        <v>B</v>
      </c>
      <c r="O147" t="str">
        <f t="shared" si="25"/>
        <v>A</v>
      </c>
      <c r="P147" t="str">
        <f t="shared" si="26"/>
        <v>B</v>
      </c>
      <c r="Q147" t="str">
        <f t="shared" si="27"/>
        <v>Jun</v>
      </c>
    </row>
    <row r="148" spans="1:17" x14ac:dyDescent="0.35">
      <c r="A148" t="s">
        <v>168</v>
      </c>
      <c r="B148" t="s">
        <v>21</v>
      </c>
      <c r="C148">
        <v>20</v>
      </c>
      <c r="D148" s="6" t="s">
        <v>12</v>
      </c>
      <c r="E148">
        <v>62</v>
      </c>
      <c r="F148">
        <v>51</v>
      </c>
      <c r="G148">
        <v>34</v>
      </c>
      <c r="H148" s="5">
        <f t="shared" si="28"/>
        <v>49</v>
      </c>
      <c r="I148">
        <v>99</v>
      </c>
      <c r="J148" s="1">
        <v>45393</v>
      </c>
      <c r="K148">
        <f t="shared" si="29"/>
        <v>11</v>
      </c>
      <c r="L148">
        <f t="shared" si="30"/>
        <v>4</v>
      </c>
      <c r="M148">
        <f t="shared" si="31"/>
        <v>2024</v>
      </c>
      <c r="N148" t="str">
        <f t="shared" si="24"/>
        <v>B</v>
      </c>
      <c r="O148" t="str">
        <f t="shared" si="25"/>
        <v>C</v>
      </c>
      <c r="P148" t="str">
        <f t="shared" si="26"/>
        <v>F</v>
      </c>
      <c r="Q148" t="str">
        <f t="shared" si="27"/>
        <v>Apr</v>
      </c>
    </row>
    <row r="149" spans="1:17" x14ac:dyDescent="0.35">
      <c r="A149" t="s">
        <v>169</v>
      </c>
      <c r="B149" t="s">
        <v>21</v>
      </c>
      <c r="C149">
        <v>20</v>
      </c>
      <c r="D149" s="6" t="s">
        <v>12</v>
      </c>
      <c r="E149">
        <v>71</v>
      </c>
      <c r="F149">
        <v>81</v>
      </c>
      <c r="G149">
        <v>55</v>
      </c>
      <c r="H149" s="5">
        <f t="shared" si="28"/>
        <v>69</v>
      </c>
      <c r="I149">
        <v>51</v>
      </c>
      <c r="J149" s="1">
        <v>45645</v>
      </c>
      <c r="K149">
        <f t="shared" si="29"/>
        <v>19</v>
      </c>
      <c r="L149">
        <f t="shared" si="30"/>
        <v>12</v>
      </c>
      <c r="M149">
        <f t="shared" si="31"/>
        <v>2024</v>
      </c>
      <c r="N149" t="str">
        <f t="shared" si="24"/>
        <v>A</v>
      </c>
      <c r="O149" t="str">
        <f t="shared" si="25"/>
        <v>A</v>
      </c>
      <c r="P149" t="str">
        <f t="shared" si="26"/>
        <v>C</v>
      </c>
      <c r="Q149" t="str">
        <f t="shared" si="27"/>
        <v>Dec</v>
      </c>
    </row>
    <row r="150" spans="1:17" x14ac:dyDescent="0.35">
      <c r="A150" t="s">
        <v>170</v>
      </c>
      <c r="B150" t="s">
        <v>53</v>
      </c>
      <c r="C150">
        <v>21</v>
      </c>
      <c r="D150" s="6" t="s">
        <v>26</v>
      </c>
      <c r="E150">
        <v>71</v>
      </c>
      <c r="F150">
        <v>57</v>
      </c>
      <c r="G150">
        <v>91</v>
      </c>
      <c r="H150" s="5">
        <f t="shared" si="28"/>
        <v>73</v>
      </c>
      <c r="I150">
        <v>77</v>
      </c>
      <c r="J150" s="1">
        <v>45303</v>
      </c>
      <c r="K150">
        <f t="shared" si="29"/>
        <v>12</v>
      </c>
      <c r="L150">
        <f t="shared" si="30"/>
        <v>1</v>
      </c>
      <c r="M150">
        <f t="shared" si="31"/>
        <v>2024</v>
      </c>
      <c r="N150" t="str">
        <f t="shared" si="24"/>
        <v>A</v>
      </c>
      <c r="O150" t="str">
        <f t="shared" si="25"/>
        <v>C</v>
      </c>
      <c r="P150" t="str">
        <f t="shared" si="26"/>
        <v>A</v>
      </c>
      <c r="Q150" t="str">
        <f t="shared" si="27"/>
        <v>Jan</v>
      </c>
    </row>
    <row r="151" spans="1:17" x14ac:dyDescent="0.35">
      <c r="A151" t="s">
        <v>171</v>
      </c>
      <c r="B151" t="s">
        <v>23</v>
      </c>
      <c r="C151">
        <v>19</v>
      </c>
      <c r="D151" s="6" t="s">
        <v>26</v>
      </c>
      <c r="E151">
        <v>76</v>
      </c>
      <c r="F151">
        <v>48</v>
      </c>
      <c r="G151">
        <v>33</v>
      </c>
      <c r="H151" s="5">
        <f t="shared" si="28"/>
        <v>52.333333333333336</v>
      </c>
      <c r="I151">
        <v>98</v>
      </c>
      <c r="J151" s="1">
        <v>45566</v>
      </c>
      <c r="K151">
        <f t="shared" si="29"/>
        <v>1</v>
      </c>
      <c r="L151">
        <f t="shared" si="30"/>
        <v>10</v>
      </c>
      <c r="M151">
        <f t="shared" si="31"/>
        <v>2024</v>
      </c>
      <c r="N151" t="str">
        <f t="shared" si="24"/>
        <v>A</v>
      </c>
      <c r="O151" t="str">
        <f t="shared" si="25"/>
        <v>D</v>
      </c>
      <c r="P151" t="str">
        <f t="shared" si="26"/>
        <v>F</v>
      </c>
      <c r="Q151" t="str">
        <f t="shared" si="27"/>
        <v>Oct</v>
      </c>
    </row>
    <row r="152" spans="1:17" x14ac:dyDescent="0.35">
      <c r="A152" t="s">
        <v>172</v>
      </c>
      <c r="B152" t="s">
        <v>21</v>
      </c>
      <c r="C152">
        <v>18</v>
      </c>
      <c r="D152" s="6" t="s">
        <v>12</v>
      </c>
      <c r="E152">
        <v>51</v>
      </c>
      <c r="F152">
        <v>100</v>
      </c>
      <c r="G152">
        <v>71</v>
      </c>
      <c r="H152" s="5">
        <f t="shared" si="28"/>
        <v>74</v>
      </c>
      <c r="I152">
        <v>99</v>
      </c>
      <c r="J152" s="1">
        <v>45392</v>
      </c>
      <c r="K152">
        <f t="shared" si="29"/>
        <v>10</v>
      </c>
      <c r="L152">
        <f t="shared" si="30"/>
        <v>4</v>
      </c>
      <c r="M152">
        <f t="shared" si="31"/>
        <v>2024</v>
      </c>
      <c r="N152" t="str">
        <f t="shared" si="24"/>
        <v>C</v>
      </c>
      <c r="O152" t="str">
        <f t="shared" si="25"/>
        <v>A</v>
      </c>
      <c r="P152" t="str">
        <f t="shared" si="26"/>
        <v>A</v>
      </c>
      <c r="Q152" t="str">
        <f t="shared" si="27"/>
        <v>Apr</v>
      </c>
    </row>
    <row r="153" spans="1:17" x14ac:dyDescent="0.35">
      <c r="A153" t="s">
        <v>173</v>
      </c>
      <c r="B153" t="s">
        <v>21</v>
      </c>
      <c r="C153">
        <v>21</v>
      </c>
      <c r="D153" s="6" t="s">
        <v>12</v>
      </c>
      <c r="E153">
        <v>88</v>
      </c>
      <c r="F153">
        <v>85</v>
      </c>
      <c r="G153">
        <v>47</v>
      </c>
      <c r="H153" s="5">
        <f t="shared" si="28"/>
        <v>73.333333333333329</v>
      </c>
      <c r="I153">
        <v>79</v>
      </c>
      <c r="J153" s="1">
        <v>45335</v>
      </c>
      <c r="K153">
        <f t="shared" si="29"/>
        <v>13</v>
      </c>
      <c r="L153">
        <f t="shared" si="30"/>
        <v>2</v>
      </c>
      <c r="M153">
        <f t="shared" si="31"/>
        <v>2024</v>
      </c>
      <c r="N153" t="str">
        <f t="shared" si="24"/>
        <v>A</v>
      </c>
      <c r="O153" t="str">
        <f t="shared" si="25"/>
        <v>A</v>
      </c>
      <c r="P153" t="str">
        <f t="shared" si="26"/>
        <v>D</v>
      </c>
      <c r="Q153" t="str">
        <f t="shared" si="27"/>
        <v>Feb</v>
      </c>
    </row>
    <row r="154" spans="1:17" x14ac:dyDescent="0.35">
      <c r="A154" t="s">
        <v>174</v>
      </c>
      <c r="B154" t="s">
        <v>53</v>
      </c>
      <c r="C154">
        <v>21</v>
      </c>
      <c r="D154" s="6" t="s">
        <v>26</v>
      </c>
      <c r="E154">
        <v>94</v>
      </c>
      <c r="F154">
        <v>72</v>
      </c>
      <c r="G154">
        <v>69</v>
      </c>
      <c r="H154" s="5">
        <f t="shared" si="28"/>
        <v>78.333333333333329</v>
      </c>
      <c r="I154">
        <v>87</v>
      </c>
      <c r="J154" s="1">
        <v>45596</v>
      </c>
      <c r="K154">
        <f t="shared" si="29"/>
        <v>31</v>
      </c>
      <c r="L154">
        <f t="shared" si="30"/>
        <v>10</v>
      </c>
      <c r="M154">
        <f t="shared" si="31"/>
        <v>2024</v>
      </c>
      <c r="N154" t="str">
        <f t="shared" si="24"/>
        <v>A</v>
      </c>
      <c r="O154" t="str">
        <f t="shared" si="25"/>
        <v>A</v>
      </c>
      <c r="P154" t="str">
        <f t="shared" si="26"/>
        <v>B</v>
      </c>
      <c r="Q154" t="str">
        <f t="shared" si="27"/>
        <v>Oct</v>
      </c>
    </row>
    <row r="155" spans="1:17" x14ac:dyDescent="0.35">
      <c r="A155" t="s">
        <v>175</v>
      </c>
      <c r="B155" t="s">
        <v>21</v>
      </c>
      <c r="C155">
        <v>18</v>
      </c>
      <c r="D155" s="6" t="s">
        <v>12</v>
      </c>
      <c r="E155">
        <v>52</v>
      </c>
      <c r="F155">
        <v>98</v>
      </c>
      <c r="G155">
        <v>200</v>
      </c>
      <c r="H155" s="5">
        <f t="shared" si="28"/>
        <v>116.66666666666667</v>
      </c>
      <c r="I155">
        <v>100</v>
      </c>
      <c r="J155" s="1">
        <v>45308</v>
      </c>
      <c r="K155">
        <f t="shared" si="29"/>
        <v>17</v>
      </c>
      <c r="L155">
        <f t="shared" si="30"/>
        <v>1</v>
      </c>
      <c r="M155">
        <f t="shared" si="31"/>
        <v>2024</v>
      </c>
      <c r="N155" t="str">
        <f t="shared" si="24"/>
        <v>C</v>
      </c>
      <c r="O155" t="str">
        <f t="shared" si="25"/>
        <v>A</v>
      </c>
      <c r="P155" t="str">
        <f t="shared" si="26"/>
        <v>F</v>
      </c>
      <c r="Q155" t="str">
        <f t="shared" si="27"/>
        <v>Jan</v>
      </c>
    </row>
    <row r="156" spans="1:17" x14ac:dyDescent="0.35">
      <c r="A156" t="s">
        <v>176</v>
      </c>
      <c r="B156" t="s">
        <v>18</v>
      </c>
      <c r="C156">
        <v>19</v>
      </c>
      <c r="D156" s="6" t="s">
        <v>26</v>
      </c>
      <c r="E156">
        <v>62</v>
      </c>
      <c r="F156">
        <v>72</v>
      </c>
      <c r="G156">
        <v>68</v>
      </c>
      <c r="H156" s="5">
        <f t="shared" si="28"/>
        <v>67.333333333333329</v>
      </c>
      <c r="I156">
        <v>53</v>
      </c>
      <c r="J156" s="1">
        <v>45621</v>
      </c>
      <c r="K156">
        <f t="shared" si="29"/>
        <v>25</v>
      </c>
      <c r="L156">
        <f t="shared" si="30"/>
        <v>11</v>
      </c>
      <c r="M156">
        <f t="shared" si="31"/>
        <v>2024</v>
      </c>
      <c r="N156" t="str">
        <f t="shared" si="24"/>
        <v>B</v>
      </c>
      <c r="O156" t="str">
        <f t="shared" si="25"/>
        <v>A</v>
      </c>
      <c r="P156" t="str">
        <f t="shared" si="26"/>
        <v>B</v>
      </c>
      <c r="Q156" t="str">
        <f t="shared" si="27"/>
        <v>Nov</v>
      </c>
    </row>
    <row r="157" spans="1:17" x14ac:dyDescent="0.35">
      <c r="A157" t="s">
        <v>177</v>
      </c>
      <c r="B157" t="s">
        <v>29</v>
      </c>
      <c r="C157">
        <v>18</v>
      </c>
      <c r="D157" s="6" t="s">
        <v>12</v>
      </c>
      <c r="E157">
        <v>64</v>
      </c>
      <c r="F157">
        <v>84</v>
      </c>
      <c r="G157">
        <v>43</v>
      </c>
      <c r="H157" s="5">
        <f t="shared" si="28"/>
        <v>63.666666666666664</v>
      </c>
      <c r="I157">
        <v>50</v>
      </c>
      <c r="J157" s="1">
        <v>45348</v>
      </c>
      <c r="K157">
        <f t="shared" si="29"/>
        <v>26</v>
      </c>
      <c r="L157">
        <f t="shared" si="30"/>
        <v>2</v>
      </c>
      <c r="M157">
        <f t="shared" si="31"/>
        <v>2024</v>
      </c>
      <c r="N157" t="str">
        <f t="shared" si="24"/>
        <v>B</v>
      </c>
      <c r="O157" t="str">
        <f t="shared" si="25"/>
        <v>A</v>
      </c>
      <c r="P157" t="str">
        <f t="shared" si="26"/>
        <v>D</v>
      </c>
      <c r="Q157" t="str">
        <f t="shared" si="27"/>
        <v>Feb</v>
      </c>
    </row>
    <row r="158" spans="1:17" x14ac:dyDescent="0.35">
      <c r="A158" t="s">
        <v>178</v>
      </c>
      <c r="B158" t="s">
        <v>10</v>
      </c>
      <c r="C158">
        <v>20</v>
      </c>
      <c r="D158" s="6" t="s">
        <v>26</v>
      </c>
      <c r="E158">
        <v>74</v>
      </c>
      <c r="F158">
        <v>64</v>
      </c>
      <c r="G158">
        <v>61</v>
      </c>
      <c r="H158" s="5">
        <f t="shared" si="28"/>
        <v>66.333333333333329</v>
      </c>
      <c r="I158">
        <v>57</v>
      </c>
      <c r="J158" s="1">
        <v>45602</v>
      </c>
      <c r="K158">
        <f t="shared" si="29"/>
        <v>6</v>
      </c>
      <c r="L158">
        <f t="shared" si="30"/>
        <v>11</v>
      </c>
      <c r="M158">
        <f t="shared" si="31"/>
        <v>2024</v>
      </c>
      <c r="N158" t="str">
        <f t="shared" si="24"/>
        <v>A</v>
      </c>
      <c r="O158" t="str">
        <f t="shared" si="25"/>
        <v>B</v>
      </c>
      <c r="P158" t="str">
        <f t="shared" si="26"/>
        <v>B</v>
      </c>
      <c r="Q158" t="str">
        <f t="shared" si="27"/>
        <v>Nov</v>
      </c>
    </row>
    <row r="159" spans="1:17" x14ac:dyDescent="0.35">
      <c r="A159" t="s">
        <v>179</v>
      </c>
      <c r="B159" t="s">
        <v>29</v>
      </c>
      <c r="C159">
        <v>21</v>
      </c>
      <c r="D159" s="6" t="s">
        <v>12</v>
      </c>
      <c r="E159">
        <v>80</v>
      </c>
      <c r="F159">
        <v>85</v>
      </c>
      <c r="G159">
        <v>80</v>
      </c>
      <c r="H159" s="5">
        <f t="shared" si="28"/>
        <v>81.666666666666671</v>
      </c>
      <c r="I159">
        <v>78</v>
      </c>
      <c r="J159" s="1">
        <v>45594</v>
      </c>
      <c r="K159">
        <f t="shared" si="29"/>
        <v>29</v>
      </c>
      <c r="L159">
        <f t="shared" si="30"/>
        <v>10</v>
      </c>
      <c r="M159">
        <f t="shared" si="31"/>
        <v>2024</v>
      </c>
      <c r="N159" t="str">
        <f t="shared" si="24"/>
        <v>A</v>
      </c>
      <c r="O159" t="str">
        <f t="shared" si="25"/>
        <v>A</v>
      </c>
      <c r="P159" t="str">
        <f t="shared" si="26"/>
        <v>A</v>
      </c>
      <c r="Q159" t="str">
        <f t="shared" si="27"/>
        <v>Oct</v>
      </c>
    </row>
    <row r="160" spans="1:17" x14ac:dyDescent="0.35">
      <c r="A160" t="s">
        <v>180</v>
      </c>
      <c r="B160" t="s">
        <v>53</v>
      </c>
      <c r="C160">
        <v>22</v>
      </c>
      <c r="D160" s="6" t="s">
        <v>26</v>
      </c>
      <c r="E160">
        <v>69</v>
      </c>
      <c r="F160">
        <v>97</v>
      </c>
      <c r="G160">
        <v>67</v>
      </c>
      <c r="H160" s="5">
        <f t="shared" si="28"/>
        <v>77.666666666666671</v>
      </c>
      <c r="I160">
        <v>88</v>
      </c>
      <c r="J160" s="1">
        <v>45303</v>
      </c>
      <c r="K160">
        <f t="shared" si="29"/>
        <v>12</v>
      </c>
      <c r="L160">
        <f t="shared" si="30"/>
        <v>1</v>
      </c>
      <c r="M160">
        <f t="shared" si="31"/>
        <v>2024</v>
      </c>
      <c r="N160" t="str">
        <f t="shared" si="24"/>
        <v>B</v>
      </c>
      <c r="O160" t="str">
        <f t="shared" si="25"/>
        <v>A</v>
      </c>
      <c r="P160" t="str">
        <f t="shared" si="26"/>
        <v>B</v>
      </c>
      <c r="Q160" t="str">
        <f t="shared" si="27"/>
        <v>Jan</v>
      </c>
    </row>
    <row r="161" spans="1:17" x14ac:dyDescent="0.35">
      <c r="A161" t="s">
        <v>181</v>
      </c>
      <c r="B161" t="s">
        <v>15</v>
      </c>
      <c r="C161">
        <v>22</v>
      </c>
      <c r="D161" s="6" t="s">
        <v>12</v>
      </c>
      <c r="E161">
        <v>56</v>
      </c>
      <c r="F161">
        <v>86</v>
      </c>
      <c r="G161">
        <v>52</v>
      </c>
      <c r="H161" s="5">
        <f t="shared" si="28"/>
        <v>64.666666666666671</v>
      </c>
      <c r="I161">
        <v>52</v>
      </c>
      <c r="J161" s="1">
        <v>45609</v>
      </c>
      <c r="K161">
        <f t="shared" si="29"/>
        <v>13</v>
      </c>
      <c r="L161">
        <f t="shared" si="30"/>
        <v>11</v>
      </c>
      <c r="M161">
        <f t="shared" si="31"/>
        <v>2024</v>
      </c>
      <c r="N161" t="str">
        <f t="shared" si="24"/>
        <v>C</v>
      </c>
      <c r="O161" t="str">
        <f t="shared" si="25"/>
        <v>A</v>
      </c>
      <c r="P161" t="str">
        <f t="shared" si="26"/>
        <v>C</v>
      </c>
      <c r="Q161" t="str">
        <f t="shared" si="27"/>
        <v>Nov</v>
      </c>
    </row>
    <row r="162" spans="1:17" x14ac:dyDescent="0.35">
      <c r="A162" t="s">
        <v>182</v>
      </c>
      <c r="B162" t="s">
        <v>10</v>
      </c>
      <c r="C162">
        <v>20</v>
      </c>
      <c r="D162" s="6" t="s">
        <v>26</v>
      </c>
      <c r="E162">
        <v>88</v>
      </c>
      <c r="F162">
        <v>72</v>
      </c>
      <c r="G162">
        <v>92</v>
      </c>
      <c r="H162" s="5">
        <f t="shared" si="28"/>
        <v>84</v>
      </c>
      <c r="I162">
        <v>81</v>
      </c>
      <c r="J162" s="1">
        <v>45371</v>
      </c>
      <c r="K162">
        <f t="shared" si="29"/>
        <v>20</v>
      </c>
      <c r="L162">
        <f t="shared" si="30"/>
        <v>3</v>
      </c>
      <c r="M162">
        <f t="shared" si="31"/>
        <v>2024</v>
      </c>
      <c r="N162" t="str">
        <f t="shared" ref="N162:N194" si="32">IF(AND(E162&gt;=70,E162&lt;=100),"A",IF(AND(E162&gt;=60,E162&lt;=69),"B",IF(AND(E162&gt;=50,E162&lt;=59),"C",IF(AND(E162&gt;=40,E162&lt;=49),"D","F"))))</f>
        <v>A</v>
      </c>
      <c r="O162" t="str">
        <f t="shared" ref="O162:O194" si="33">IF(AND(F162&gt;=70,F162&lt;=100),"A",IF(AND(F162&gt;=60,F162&lt;=69),"B",IF(AND(F162&gt;=50,F162&lt;=59),"C",IF(AND(F162&gt;=40,F162&lt;=49),"D","F"))))</f>
        <v>A</v>
      </c>
      <c r="P162" t="str">
        <f t="shared" ref="P162:P194" si="34">IF(AND(G162&gt;=70,G162&lt;=100),"A",IF(AND(G162&gt;=60,G162&lt;=69),"B",IF(AND(G162&gt;=50,G162&lt;=59),"C",IF(AND(G162&gt;=40,G162&lt;=49),"D","F"))))</f>
        <v>A</v>
      </c>
      <c r="Q162" t="str">
        <f t="shared" ref="Q162:Q193" si="35">TEXT(J162,"mmm")</f>
        <v>Mar</v>
      </c>
    </row>
    <row r="163" spans="1:17" x14ac:dyDescent="0.35">
      <c r="A163" t="s">
        <v>183</v>
      </c>
      <c r="B163" t="s">
        <v>53</v>
      </c>
      <c r="C163">
        <v>20</v>
      </c>
      <c r="D163" s="6" t="s">
        <v>26</v>
      </c>
      <c r="E163">
        <v>71</v>
      </c>
      <c r="F163">
        <v>64</v>
      </c>
      <c r="G163">
        <v>44</v>
      </c>
      <c r="H163" s="5">
        <f t="shared" si="28"/>
        <v>59.666666666666664</v>
      </c>
      <c r="I163">
        <v>59</v>
      </c>
      <c r="J163" s="1">
        <v>45507</v>
      </c>
      <c r="K163">
        <f t="shared" si="29"/>
        <v>3</v>
      </c>
      <c r="L163">
        <f t="shared" si="30"/>
        <v>8</v>
      </c>
      <c r="M163">
        <f t="shared" si="31"/>
        <v>2024</v>
      </c>
      <c r="N163" t="str">
        <f t="shared" si="32"/>
        <v>A</v>
      </c>
      <c r="O163" t="str">
        <f t="shared" si="33"/>
        <v>B</v>
      </c>
      <c r="P163" t="str">
        <f t="shared" si="34"/>
        <v>D</v>
      </c>
      <c r="Q163" t="str">
        <f t="shared" si="35"/>
        <v>Aug</v>
      </c>
    </row>
    <row r="164" spans="1:17" x14ac:dyDescent="0.35">
      <c r="A164" t="s">
        <v>184</v>
      </c>
      <c r="B164" t="s">
        <v>23</v>
      </c>
      <c r="C164">
        <v>18</v>
      </c>
      <c r="D164" s="6" t="s">
        <v>26</v>
      </c>
      <c r="E164">
        <v>59</v>
      </c>
      <c r="F164">
        <v>85</v>
      </c>
      <c r="G164">
        <v>54</v>
      </c>
      <c r="H164" s="5">
        <f t="shared" si="28"/>
        <v>66</v>
      </c>
      <c r="I164">
        <v>59</v>
      </c>
      <c r="J164" s="1">
        <v>45630</v>
      </c>
      <c r="K164">
        <f t="shared" si="29"/>
        <v>4</v>
      </c>
      <c r="L164">
        <f t="shared" si="30"/>
        <v>12</v>
      </c>
      <c r="M164">
        <f t="shared" si="31"/>
        <v>2024</v>
      </c>
      <c r="N164" t="str">
        <f t="shared" si="32"/>
        <v>C</v>
      </c>
      <c r="O164" t="str">
        <f t="shared" si="33"/>
        <v>A</v>
      </c>
      <c r="P164" t="str">
        <f t="shared" si="34"/>
        <v>C</v>
      </c>
      <c r="Q164" t="str">
        <f t="shared" si="35"/>
        <v>Dec</v>
      </c>
    </row>
    <row r="165" spans="1:17" x14ac:dyDescent="0.35">
      <c r="A165" t="s">
        <v>185</v>
      </c>
      <c r="B165" t="s">
        <v>15</v>
      </c>
      <c r="C165">
        <v>18</v>
      </c>
      <c r="D165" s="6" t="s">
        <v>12</v>
      </c>
      <c r="E165">
        <v>87</v>
      </c>
      <c r="F165">
        <v>39</v>
      </c>
      <c r="G165">
        <v>46</v>
      </c>
      <c r="H165" s="5">
        <f t="shared" si="28"/>
        <v>57.333333333333336</v>
      </c>
      <c r="I165">
        <v>68</v>
      </c>
      <c r="J165" s="1">
        <v>45555</v>
      </c>
      <c r="K165">
        <f t="shared" si="29"/>
        <v>20</v>
      </c>
      <c r="L165">
        <f t="shared" si="30"/>
        <v>9</v>
      </c>
      <c r="M165">
        <f t="shared" si="31"/>
        <v>2024</v>
      </c>
      <c r="N165" t="str">
        <f t="shared" si="32"/>
        <v>A</v>
      </c>
      <c r="O165" t="str">
        <f t="shared" si="33"/>
        <v>F</v>
      </c>
      <c r="P165" t="str">
        <f t="shared" si="34"/>
        <v>D</v>
      </c>
      <c r="Q165" t="str">
        <f t="shared" si="35"/>
        <v>Sep</v>
      </c>
    </row>
    <row r="166" spans="1:17" x14ac:dyDescent="0.35">
      <c r="A166" t="s">
        <v>186</v>
      </c>
      <c r="B166" t="s">
        <v>29</v>
      </c>
      <c r="C166">
        <v>20</v>
      </c>
      <c r="D166" s="6" t="s">
        <v>12</v>
      </c>
      <c r="E166">
        <v>64</v>
      </c>
      <c r="F166">
        <v>63</v>
      </c>
      <c r="G166">
        <v>95</v>
      </c>
      <c r="H166" s="5">
        <f t="shared" si="28"/>
        <v>74</v>
      </c>
      <c r="I166">
        <v>95</v>
      </c>
      <c r="J166" s="1">
        <v>45440</v>
      </c>
      <c r="K166">
        <f t="shared" si="29"/>
        <v>28</v>
      </c>
      <c r="L166">
        <f t="shared" si="30"/>
        <v>5</v>
      </c>
      <c r="M166">
        <f t="shared" si="31"/>
        <v>2024</v>
      </c>
      <c r="N166" t="str">
        <f t="shared" si="32"/>
        <v>B</v>
      </c>
      <c r="O166" t="str">
        <f t="shared" si="33"/>
        <v>B</v>
      </c>
      <c r="P166" t="str">
        <f t="shared" si="34"/>
        <v>A</v>
      </c>
      <c r="Q166" t="str">
        <f t="shared" si="35"/>
        <v>May</v>
      </c>
    </row>
    <row r="167" spans="1:17" x14ac:dyDescent="0.35">
      <c r="A167" t="s">
        <v>187</v>
      </c>
      <c r="B167" t="s">
        <v>53</v>
      </c>
      <c r="C167">
        <v>20</v>
      </c>
      <c r="D167" s="6" t="s">
        <v>26</v>
      </c>
      <c r="E167">
        <v>61</v>
      </c>
      <c r="F167">
        <v>38</v>
      </c>
      <c r="G167">
        <v>82</v>
      </c>
      <c r="H167" s="5">
        <f t="shared" si="28"/>
        <v>60.333333333333336</v>
      </c>
      <c r="I167">
        <v>83</v>
      </c>
      <c r="J167" s="1">
        <v>45372</v>
      </c>
      <c r="K167">
        <f t="shared" si="29"/>
        <v>21</v>
      </c>
      <c r="L167">
        <f t="shared" si="30"/>
        <v>3</v>
      </c>
      <c r="M167">
        <f t="shared" si="31"/>
        <v>2024</v>
      </c>
      <c r="N167" t="str">
        <f t="shared" si="32"/>
        <v>B</v>
      </c>
      <c r="O167" t="str">
        <f t="shared" si="33"/>
        <v>F</v>
      </c>
      <c r="P167" t="str">
        <f t="shared" si="34"/>
        <v>A</v>
      </c>
      <c r="Q167" t="str">
        <f t="shared" si="35"/>
        <v>Mar</v>
      </c>
    </row>
    <row r="168" spans="1:17" x14ac:dyDescent="0.35">
      <c r="A168" t="s">
        <v>188</v>
      </c>
      <c r="B168" t="s">
        <v>23</v>
      </c>
      <c r="C168">
        <v>20</v>
      </c>
      <c r="D168" s="6" t="s">
        <v>26</v>
      </c>
      <c r="E168">
        <v>52</v>
      </c>
      <c r="F168">
        <v>44</v>
      </c>
      <c r="G168">
        <v>80</v>
      </c>
      <c r="H168" s="5">
        <f t="shared" si="28"/>
        <v>58.666666666666664</v>
      </c>
      <c r="I168">
        <v>82</v>
      </c>
      <c r="J168" s="1">
        <v>45506</v>
      </c>
      <c r="K168">
        <f t="shared" si="29"/>
        <v>2</v>
      </c>
      <c r="L168">
        <f t="shared" si="30"/>
        <v>8</v>
      </c>
      <c r="M168">
        <f t="shared" si="31"/>
        <v>2024</v>
      </c>
      <c r="N168" t="str">
        <f t="shared" si="32"/>
        <v>C</v>
      </c>
      <c r="O168" t="str">
        <f t="shared" si="33"/>
        <v>D</v>
      </c>
      <c r="P168" t="str">
        <f t="shared" si="34"/>
        <v>A</v>
      </c>
      <c r="Q168" t="str">
        <f t="shared" si="35"/>
        <v>Aug</v>
      </c>
    </row>
    <row r="169" spans="1:17" x14ac:dyDescent="0.35">
      <c r="A169" t="s">
        <v>189</v>
      </c>
      <c r="B169" t="s">
        <v>10</v>
      </c>
      <c r="C169">
        <v>21</v>
      </c>
      <c r="D169" s="6" t="s">
        <v>26</v>
      </c>
      <c r="E169">
        <v>98</v>
      </c>
      <c r="F169">
        <v>90</v>
      </c>
      <c r="G169">
        <v>68</v>
      </c>
      <c r="H169" s="5">
        <f t="shared" si="28"/>
        <v>85.333333333333329</v>
      </c>
      <c r="I169">
        <v>72</v>
      </c>
      <c r="J169" s="1">
        <v>45489</v>
      </c>
      <c r="K169">
        <f t="shared" si="29"/>
        <v>16</v>
      </c>
      <c r="L169">
        <f t="shared" si="30"/>
        <v>7</v>
      </c>
      <c r="M169">
        <f t="shared" si="31"/>
        <v>2024</v>
      </c>
      <c r="N169" t="str">
        <f t="shared" si="32"/>
        <v>A</v>
      </c>
      <c r="O169" t="str">
        <f t="shared" si="33"/>
        <v>A</v>
      </c>
      <c r="P169" t="str">
        <f t="shared" si="34"/>
        <v>B</v>
      </c>
      <c r="Q169" t="str">
        <f t="shared" si="35"/>
        <v>Jul</v>
      </c>
    </row>
    <row r="170" spans="1:17" x14ac:dyDescent="0.35">
      <c r="A170" t="s">
        <v>190</v>
      </c>
      <c r="B170" t="s">
        <v>10</v>
      </c>
      <c r="C170">
        <v>20</v>
      </c>
      <c r="D170" s="6" t="s">
        <v>26</v>
      </c>
      <c r="E170">
        <v>58</v>
      </c>
      <c r="F170">
        <v>51</v>
      </c>
      <c r="G170">
        <v>80</v>
      </c>
      <c r="H170" s="5">
        <f t="shared" si="28"/>
        <v>63</v>
      </c>
      <c r="I170">
        <v>77</v>
      </c>
      <c r="J170" s="1">
        <v>45491</v>
      </c>
      <c r="K170">
        <f t="shared" si="29"/>
        <v>18</v>
      </c>
      <c r="L170">
        <f t="shared" si="30"/>
        <v>7</v>
      </c>
      <c r="M170">
        <f t="shared" si="31"/>
        <v>2024</v>
      </c>
      <c r="N170" t="str">
        <f t="shared" si="32"/>
        <v>C</v>
      </c>
      <c r="O170" t="str">
        <f t="shared" si="33"/>
        <v>C</v>
      </c>
      <c r="P170" t="str">
        <f t="shared" si="34"/>
        <v>A</v>
      </c>
      <c r="Q170" t="str">
        <f t="shared" si="35"/>
        <v>Jul</v>
      </c>
    </row>
    <row r="171" spans="1:17" x14ac:dyDescent="0.35">
      <c r="A171" t="s">
        <v>191</v>
      </c>
      <c r="B171" t="s">
        <v>41</v>
      </c>
      <c r="C171">
        <v>18</v>
      </c>
      <c r="D171" s="6" t="s">
        <v>12</v>
      </c>
      <c r="E171">
        <v>88</v>
      </c>
      <c r="F171">
        <v>51</v>
      </c>
      <c r="G171">
        <v>99</v>
      </c>
      <c r="H171" s="5">
        <f t="shared" si="28"/>
        <v>79.333333333333329</v>
      </c>
      <c r="I171">
        <v>81</v>
      </c>
      <c r="J171" s="1">
        <v>45316</v>
      </c>
      <c r="K171">
        <f t="shared" si="29"/>
        <v>25</v>
      </c>
      <c r="L171">
        <f t="shared" si="30"/>
        <v>1</v>
      </c>
      <c r="M171">
        <f t="shared" si="31"/>
        <v>2024</v>
      </c>
      <c r="N171" t="str">
        <f t="shared" si="32"/>
        <v>A</v>
      </c>
      <c r="O171" t="str">
        <f t="shared" si="33"/>
        <v>C</v>
      </c>
      <c r="P171" t="str">
        <f t="shared" si="34"/>
        <v>A</v>
      </c>
      <c r="Q171" t="str">
        <f t="shared" si="35"/>
        <v>Jan</v>
      </c>
    </row>
    <row r="172" spans="1:17" x14ac:dyDescent="0.35">
      <c r="A172" t="s">
        <v>192</v>
      </c>
      <c r="B172" t="s">
        <v>23</v>
      </c>
      <c r="C172">
        <v>21</v>
      </c>
      <c r="D172" s="6" t="s">
        <v>26</v>
      </c>
      <c r="E172">
        <v>75</v>
      </c>
      <c r="F172">
        <v>68</v>
      </c>
      <c r="G172">
        <v>35</v>
      </c>
      <c r="H172" s="5">
        <f t="shared" si="28"/>
        <v>59.333333333333336</v>
      </c>
      <c r="I172">
        <v>99</v>
      </c>
      <c r="J172" s="1">
        <v>45380</v>
      </c>
      <c r="K172">
        <f t="shared" si="29"/>
        <v>29</v>
      </c>
      <c r="L172">
        <f t="shared" si="30"/>
        <v>3</v>
      </c>
      <c r="M172">
        <f t="shared" si="31"/>
        <v>2024</v>
      </c>
      <c r="N172" t="str">
        <f t="shared" si="32"/>
        <v>A</v>
      </c>
      <c r="O172" t="str">
        <f t="shared" si="33"/>
        <v>B</v>
      </c>
      <c r="P172" t="str">
        <f t="shared" si="34"/>
        <v>F</v>
      </c>
      <c r="Q172" t="str">
        <f t="shared" si="35"/>
        <v>Mar</v>
      </c>
    </row>
    <row r="173" spans="1:17" x14ac:dyDescent="0.35">
      <c r="A173" t="s">
        <v>193</v>
      </c>
      <c r="B173" t="s">
        <v>18</v>
      </c>
      <c r="C173">
        <v>20</v>
      </c>
      <c r="D173" s="6" t="s">
        <v>26</v>
      </c>
      <c r="E173">
        <v>51</v>
      </c>
      <c r="F173">
        <v>40</v>
      </c>
      <c r="G173">
        <v>96</v>
      </c>
      <c r="H173" s="5">
        <f t="shared" si="28"/>
        <v>62.333333333333336</v>
      </c>
      <c r="I173">
        <v>56</v>
      </c>
      <c r="J173" s="1">
        <v>45559</v>
      </c>
      <c r="K173">
        <f t="shared" si="29"/>
        <v>24</v>
      </c>
      <c r="L173">
        <f t="shared" si="30"/>
        <v>9</v>
      </c>
      <c r="M173">
        <f t="shared" si="31"/>
        <v>2024</v>
      </c>
      <c r="N173" t="str">
        <f t="shared" si="32"/>
        <v>C</v>
      </c>
      <c r="O173" t="str">
        <f t="shared" si="33"/>
        <v>D</v>
      </c>
      <c r="P173" t="str">
        <f t="shared" si="34"/>
        <v>A</v>
      </c>
      <c r="Q173" t="str">
        <f t="shared" si="35"/>
        <v>Sep</v>
      </c>
    </row>
    <row r="174" spans="1:17" x14ac:dyDescent="0.35">
      <c r="A174" t="s">
        <v>194</v>
      </c>
      <c r="B174" t="s">
        <v>21</v>
      </c>
      <c r="C174">
        <v>18</v>
      </c>
      <c r="D174" s="6" t="s">
        <v>12</v>
      </c>
      <c r="E174">
        <v>100</v>
      </c>
      <c r="F174">
        <v>87</v>
      </c>
      <c r="G174">
        <v>36</v>
      </c>
      <c r="H174" s="5">
        <f t="shared" si="28"/>
        <v>74.333333333333329</v>
      </c>
      <c r="I174">
        <v>78</v>
      </c>
      <c r="J174" s="1">
        <v>45434</v>
      </c>
      <c r="K174">
        <f t="shared" si="29"/>
        <v>22</v>
      </c>
      <c r="L174">
        <f t="shared" si="30"/>
        <v>5</v>
      </c>
      <c r="M174">
        <f t="shared" si="31"/>
        <v>2024</v>
      </c>
      <c r="N174" t="str">
        <f t="shared" si="32"/>
        <v>A</v>
      </c>
      <c r="O174" t="str">
        <f t="shared" si="33"/>
        <v>A</v>
      </c>
      <c r="P174" t="str">
        <f t="shared" si="34"/>
        <v>F</v>
      </c>
      <c r="Q174" t="str">
        <f t="shared" si="35"/>
        <v>May</v>
      </c>
    </row>
    <row r="175" spans="1:17" x14ac:dyDescent="0.35">
      <c r="A175" t="s">
        <v>195</v>
      </c>
      <c r="B175" t="s">
        <v>15</v>
      </c>
      <c r="C175">
        <v>21</v>
      </c>
      <c r="D175" s="6" t="s">
        <v>12</v>
      </c>
      <c r="E175">
        <v>80</v>
      </c>
      <c r="F175">
        <v>100</v>
      </c>
      <c r="G175">
        <v>80</v>
      </c>
      <c r="H175" s="5">
        <f t="shared" si="28"/>
        <v>86.666666666666671</v>
      </c>
      <c r="I175">
        <v>57</v>
      </c>
      <c r="J175" s="1">
        <v>45350</v>
      </c>
      <c r="K175">
        <f t="shared" si="29"/>
        <v>28</v>
      </c>
      <c r="L175">
        <f t="shared" si="30"/>
        <v>2</v>
      </c>
      <c r="M175">
        <f t="shared" si="31"/>
        <v>2024</v>
      </c>
      <c r="N175" t="str">
        <f t="shared" si="32"/>
        <v>A</v>
      </c>
      <c r="O175" t="str">
        <f t="shared" si="33"/>
        <v>A</v>
      </c>
      <c r="P175" t="str">
        <f t="shared" si="34"/>
        <v>A</v>
      </c>
      <c r="Q175" t="str">
        <f t="shared" si="35"/>
        <v>Feb</v>
      </c>
    </row>
    <row r="176" spans="1:17" x14ac:dyDescent="0.35">
      <c r="A176" t="s">
        <v>196</v>
      </c>
      <c r="B176" t="s">
        <v>23</v>
      </c>
      <c r="C176">
        <v>20</v>
      </c>
      <c r="D176" s="6" t="s">
        <v>26</v>
      </c>
      <c r="E176">
        <v>58</v>
      </c>
      <c r="F176">
        <v>77</v>
      </c>
      <c r="G176">
        <v>200</v>
      </c>
      <c r="H176" s="5">
        <f t="shared" si="28"/>
        <v>111.66666666666667</v>
      </c>
      <c r="I176">
        <v>50</v>
      </c>
      <c r="J176" s="1">
        <v>45656</v>
      </c>
      <c r="K176">
        <f t="shared" si="29"/>
        <v>30</v>
      </c>
      <c r="L176">
        <f t="shared" si="30"/>
        <v>12</v>
      </c>
      <c r="M176">
        <f t="shared" si="31"/>
        <v>2024</v>
      </c>
      <c r="N176" t="str">
        <f t="shared" si="32"/>
        <v>C</v>
      </c>
      <c r="O176" t="str">
        <f t="shared" si="33"/>
        <v>A</v>
      </c>
      <c r="P176" t="str">
        <f t="shared" si="34"/>
        <v>F</v>
      </c>
      <c r="Q176" t="str">
        <f t="shared" si="35"/>
        <v>Dec</v>
      </c>
    </row>
    <row r="177" spans="1:17" x14ac:dyDescent="0.35">
      <c r="A177" t="s">
        <v>197</v>
      </c>
      <c r="B177" t="s">
        <v>41</v>
      </c>
      <c r="C177">
        <v>21</v>
      </c>
      <c r="D177" s="6" t="s">
        <v>12</v>
      </c>
      <c r="E177">
        <v>51</v>
      </c>
      <c r="F177">
        <v>57</v>
      </c>
      <c r="G177">
        <v>71</v>
      </c>
      <c r="H177" s="5">
        <f t="shared" si="28"/>
        <v>59.666666666666664</v>
      </c>
      <c r="I177">
        <v>52</v>
      </c>
      <c r="J177" s="1">
        <v>45317</v>
      </c>
      <c r="K177">
        <f t="shared" si="29"/>
        <v>26</v>
      </c>
      <c r="L177">
        <f t="shared" si="30"/>
        <v>1</v>
      </c>
      <c r="M177">
        <f t="shared" si="31"/>
        <v>2024</v>
      </c>
      <c r="N177" t="str">
        <f t="shared" si="32"/>
        <v>C</v>
      </c>
      <c r="O177" t="str">
        <f t="shared" si="33"/>
        <v>C</v>
      </c>
      <c r="P177" t="str">
        <f t="shared" si="34"/>
        <v>A</v>
      </c>
      <c r="Q177" t="str">
        <f t="shared" si="35"/>
        <v>Jan</v>
      </c>
    </row>
    <row r="178" spans="1:17" x14ac:dyDescent="0.35">
      <c r="A178" t="s">
        <v>198</v>
      </c>
      <c r="B178" t="s">
        <v>21</v>
      </c>
      <c r="C178">
        <v>20</v>
      </c>
      <c r="D178" s="6" t="s">
        <v>12</v>
      </c>
      <c r="E178">
        <v>48</v>
      </c>
      <c r="F178">
        <v>89</v>
      </c>
      <c r="G178">
        <v>93</v>
      </c>
      <c r="H178" s="5">
        <f t="shared" si="28"/>
        <v>76.666666666666671</v>
      </c>
      <c r="I178">
        <v>73</v>
      </c>
      <c r="J178" s="1">
        <v>45338</v>
      </c>
      <c r="K178">
        <f t="shared" si="29"/>
        <v>16</v>
      </c>
      <c r="L178">
        <f t="shared" si="30"/>
        <v>2</v>
      </c>
      <c r="M178">
        <f t="shared" si="31"/>
        <v>2024</v>
      </c>
      <c r="N178" t="str">
        <f t="shared" si="32"/>
        <v>D</v>
      </c>
      <c r="O178" t="str">
        <f t="shared" si="33"/>
        <v>A</v>
      </c>
      <c r="P178" t="str">
        <f t="shared" si="34"/>
        <v>A</v>
      </c>
      <c r="Q178" t="str">
        <f t="shared" si="35"/>
        <v>Feb</v>
      </c>
    </row>
    <row r="179" spans="1:17" x14ac:dyDescent="0.35">
      <c r="A179" t="s">
        <v>199</v>
      </c>
      <c r="B179" t="s">
        <v>21</v>
      </c>
      <c r="C179">
        <v>20</v>
      </c>
      <c r="D179" s="6" t="s">
        <v>12</v>
      </c>
      <c r="E179">
        <v>46</v>
      </c>
      <c r="F179">
        <v>50</v>
      </c>
      <c r="G179">
        <v>44</v>
      </c>
      <c r="H179" s="5">
        <f t="shared" si="28"/>
        <v>46.666666666666664</v>
      </c>
      <c r="I179">
        <v>72</v>
      </c>
      <c r="J179" s="1">
        <v>45579</v>
      </c>
      <c r="K179">
        <f t="shared" si="29"/>
        <v>14</v>
      </c>
      <c r="L179">
        <f t="shared" si="30"/>
        <v>10</v>
      </c>
      <c r="M179">
        <f t="shared" si="31"/>
        <v>2024</v>
      </c>
      <c r="N179" t="str">
        <f t="shared" si="32"/>
        <v>D</v>
      </c>
      <c r="O179" t="str">
        <f t="shared" si="33"/>
        <v>C</v>
      </c>
      <c r="P179" t="str">
        <f t="shared" si="34"/>
        <v>D</v>
      </c>
      <c r="Q179" t="str">
        <f t="shared" si="35"/>
        <v>Oct</v>
      </c>
    </row>
    <row r="180" spans="1:17" x14ac:dyDescent="0.35">
      <c r="A180" t="s">
        <v>200</v>
      </c>
      <c r="B180" t="s">
        <v>53</v>
      </c>
      <c r="C180">
        <v>20</v>
      </c>
      <c r="D180" s="6" t="s">
        <v>26</v>
      </c>
      <c r="E180">
        <v>67</v>
      </c>
      <c r="F180">
        <v>42</v>
      </c>
      <c r="G180">
        <v>58</v>
      </c>
      <c r="H180" s="5">
        <f t="shared" si="28"/>
        <v>55.666666666666664</v>
      </c>
      <c r="I180">
        <v>57</v>
      </c>
      <c r="J180" s="1">
        <v>45557</v>
      </c>
      <c r="K180">
        <f t="shared" si="29"/>
        <v>22</v>
      </c>
      <c r="L180">
        <f t="shared" si="30"/>
        <v>9</v>
      </c>
      <c r="M180">
        <f t="shared" si="31"/>
        <v>2024</v>
      </c>
      <c r="N180" t="str">
        <f t="shared" si="32"/>
        <v>B</v>
      </c>
      <c r="O180" t="str">
        <f t="shared" si="33"/>
        <v>D</v>
      </c>
      <c r="P180" t="str">
        <f t="shared" si="34"/>
        <v>C</v>
      </c>
      <c r="Q180" t="str">
        <f t="shared" si="35"/>
        <v>Sep</v>
      </c>
    </row>
    <row r="181" spans="1:17" x14ac:dyDescent="0.35">
      <c r="A181" t="s">
        <v>201</v>
      </c>
      <c r="B181" t="s">
        <v>21</v>
      </c>
      <c r="C181">
        <v>18</v>
      </c>
      <c r="D181" s="6" t="s">
        <v>12</v>
      </c>
      <c r="E181">
        <v>53</v>
      </c>
      <c r="F181">
        <v>38</v>
      </c>
      <c r="G181">
        <v>62</v>
      </c>
      <c r="H181" s="5">
        <f t="shared" si="28"/>
        <v>51</v>
      </c>
      <c r="I181">
        <v>96</v>
      </c>
      <c r="J181" s="1">
        <v>45307</v>
      </c>
      <c r="K181">
        <f t="shared" si="29"/>
        <v>16</v>
      </c>
      <c r="L181">
        <f t="shared" si="30"/>
        <v>1</v>
      </c>
      <c r="M181">
        <f t="shared" si="31"/>
        <v>2024</v>
      </c>
      <c r="N181" t="str">
        <f t="shared" si="32"/>
        <v>C</v>
      </c>
      <c r="O181" t="str">
        <f t="shared" si="33"/>
        <v>F</v>
      </c>
      <c r="P181" t="str">
        <f t="shared" si="34"/>
        <v>B</v>
      </c>
      <c r="Q181" t="str">
        <f t="shared" si="35"/>
        <v>Jan</v>
      </c>
    </row>
    <row r="182" spans="1:17" x14ac:dyDescent="0.35">
      <c r="A182" t="s">
        <v>202</v>
      </c>
      <c r="B182" t="s">
        <v>18</v>
      </c>
      <c r="C182">
        <v>20</v>
      </c>
      <c r="D182" s="6" t="s">
        <v>26</v>
      </c>
      <c r="E182">
        <v>70</v>
      </c>
      <c r="F182">
        <v>38</v>
      </c>
      <c r="G182">
        <v>56</v>
      </c>
      <c r="H182" s="5">
        <f t="shared" si="28"/>
        <v>54.666666666666664</v>
      </c>
      <c r="I182">
        <v>86</v>
      </c>
      <c r="J182" s="1">
        <v>45490</v>
      </c>
      <c r="K182">
        <f t="shared" si="29"/>
        <v>17</v>
      </c>
      <c r="L182">
        <f t="shared" si="30"/>
        <v>7</v>
      </c>
      <c r="M182">
        <f t="shared" si="31"/>
        <v>2024</v>
      </c>
      <c r="N182" t="str">
        <f t="shared" si="32"/>
        <v>A</v>
      </c>
      <c r="O182" t="str">
        <f t="shared" si="33"/>
        <v>F</v>
      </c>
      <c r="P182" t="str">
        <f t="shared" si="34"/>
        <v>C</v>
      </c>
      <c r="Q182" t="str">
        <f t="shared" si="35"/>
        <v>Jul</v>
      </c>
    </row>
    <row r="183" spans="1:17" x14ac:dyDescent="0.35">
      <c r="A183" t="s">
        <v>203</v>
      </c>
      <c r="B183" t="s">
        <v>10</v>
      </c>
      <c r="C183">
        <v>18</v>
      </c>
      <c r="D183" s="6" t="s">
        <v>26</v>
      </c>
      <c r="E183">
        <v>91</v>
      </c>
      <c r="F183">
        <v>90</v>
      </c>
      <c r="G183">
        <v>65</v>
      </c>
      <c r="H183" s="5">
        <f t="shared" si="28"/>
        <v>82</v>
      </c>
      <c r="I183">
        <v>52</v>
      </c>
      <c r="J183" s="1">
        <v>45573</v>
      </c>
      <c r="K183">
        <f t="shared" si="29"/>
        <v>8</v>
      </c>
      <c r="L183">
        <f t="shared" si="30"/>
        <v>10</v>
      </c>
      <c r="M183">
        <f t="shared" si="31"/>
        <v>2024</v>
      </c>
      <c r="N183" t="str">
        <f t="shared" si="32"/>
        <v>A</v>
      </c>
      <c r="O183" t="str">
        <f t="shared" si="33"/>
        <v>A</v>
      </c>
      <c r="P183" t="str">
        <f t="shared" si="34"/>
        <v>B</v>
      </c>
      <c r="Q183" t="str">
        <f t="shared" si="35"/>
        <v>Oct</v>
      </c>
    </row>
    <row r="184" spans="1:17" x14ac:dyDescent="0.35">
      <c r="A184" t="s">
        <v>204</v>
      </c>
      <c r="B184" t="s">
        <v>41</v>
      </c>
      <c r="C184">
        <v>22</v>
      </c>
      <c r="D184" s="6" t="s">
        <v>12</v>
      </c>
      <c r="E184">
        <v>58</v>
      </c>
      <c r="F184">
        <v>59</v>
      </c>
      <c r="G184">
        <v>58</v>
      </c>
      <c r="H184" s="5">
        <f t="shared" si="28"/>
        <v>58.333333333333336</v>
      </c>
      <c r="I184">
        <v>100</v>
      </c>
      <c r="J184" s="1">
        <v>45377</v>
      </c>
      <c r="K184">
        <f t="shared" si="29"/>
        <v>26</v>
      </c>
      <c r="L184">
        <f t="shared" si="30"/>
        <v>3</v>
      </c>
      <c r="M184">
        <f t="shared" si="31"/>
        <v>2024</v>
      </c>
      <c r="N184" t="str">
        <f t="shared" si="32"/>
        <v>C</v>
      </c>
      <c r="O184" t="str">
        <f t="shared" si="33"/>
        <v>C</v>
      </c>
      <c r="P184" t="str">
        <f t="shared" si="34"/>
        <v>C</v>
      </c>
      <c r="Q184" t="str">
        <f t="shared" si="35"/>
        <v>Mar</v>
      </c>
    </row>
    <row r="185" spans="1:17" x14ac:dyDescent="0.35">
      <c r="A185" t="s">
        <v>205</v>
      </c>
      <c r="B185" t="s">
        <v>21</v>
      </c>
      <c r="C185">
        <v>19</v>
      </c>
      <c r="D185" s="6" t="s">
        <v>12</v>
      </c>
      <c r="E185">
        <v>97</v>
      </c>
      <c r="F185">
        <v>0</v>
      </c>
      <c r="G185">
        <v>67</v>
      </c>
      <c r="H185" s="5">
        <f t="shared" si="28"/>
        <v>54.666666666666664</v>
      </c>
      <c r="I185">
        <v>82</v>
      </c>
      <c r="J185" s="1">
        <v>45541</v>
      </c>
      <c r="K185">
        <f t="shared" si="29"/>
        <v>6</v>
      </c>
      <c r="L185">
        <f t="shared" si="30"/>
        <v>9</v>
      </c>
      <c r="M185">
        <f t="shared" si="31"/>
        <v>2024</v>
      </c>
      <c r="N185" t="str">
        <f t="shared" si="32"/>
        <v>A</v>
      </c>
      <c r="O185" t="str">
        <f t="shared" si="33"/>
        <v>F</v>
      </c>
      <c r="P185" t="str">
        <f t="shared" si="34"/>
        <v>B</v>
      </c>
      <c r="Q185" t="str">
        <f t="shared" si="35"/>
        <v>Sep</v>
      </c>
    </row>
    <row r="186" spans="1:17" x14ac:dyDescent="0.35">
      <c r="A186" t="s">
        <v>206</v>
      </c>
      <c r="B186" t="s">
        <v>53</v>
      </c>
      <c r="C186">
        <v>20</v>
      </c>
      <c r="D186" s="6" t="s">
        <v>26</v>
      </c>
      <c r="E186">
        <v>86</v>
      </c>
      <c r="F186">
        <v>0</v>
      </c>
      <c r="G186">
        <v>86</v>
      </c>
      <c r="H186" s="5">
        <f t="shared" si="28"/>
        <v>57.333333333333336</v>
      </c>
      <c r="I186">
        <v>77</v>
      </c>
      <c r="J186" s="1">
        <v>45561</v>
      </c>
      <c r="K186">
        <f t="shared" si="29"/>
        <v>26</v>
      </c>
      <c r="L186">
        <f t="shared" si="30"/>
        <v>9</v>
      </c>
      <c r="M186">
        <f t="shared" si="31"/>
        <v>2024</v>
      </c>
      <c r="N186" t="str">
        <f t="shared" si="32"/>
        <v>A</v>
      </c>
      <c r="O186" t="str">
        <f t="shared" si="33"/>
        <v>F</v>
      </c>
      <c r="P186" t="str">
        <f t="shared" si="34"/>
        <v>A</v>
      </c>
      <c r="Q186" t="str">
        <f t="shared" si="35"/>
        <v>Sep</v>
      </c>
    </row>
    <row r="187" spans="1:17" x14ac:dyDescent="0.35">
      <c r="A187" t="s">
        <v>207</v>
      </c>
      <c r="B187" t="s">
        <v>18</v>
      </c>
      <c r="C187">
        <v>19</v>
      </c>
      <c r="D187" s="6" t="s">
        <v>26</v>
      </c>
      <c r="E187">
        <v>55</v>
      </c>
      <c r="F187">
        <v>61</v>
      </c>
      <c r="G187">
        <v>56</v>
      </c>
      <c r="H187" s="5">
        <f t="shared" si="28"/>
        <v>57.333333333333336</v>
      </c>
      <c r="I187">
        <v>96</v>
      </c>
      <c r="J187" s="1">
        <v>45626</v>
      </c>
      <c r="K187">
        <f t="shared" si="29"/>
        <v>30</v>
      </c>
      <c r="L187">
        <f t="shared" si="30"/>
        <v>11</v>
      </c>
      <c r="M187">
        <f t="shared" si="31"/>
        <v>2024</v>
      </c>
      <c r="N187" t="str">
        <f t="shared" si="32"/>
        <v>C</v>
      </c>
      <c r="O187" t="str">
        <f t="shared" si="33"/>
        <v>B</v>
      </c>
      <c r="P187" t="str">
        <f t="shared" si="34"/>
        <v>C</v>
      </c>
      <c r="Q187" t="str">
        <f t="shared" si="35"/>
        <v>Nov</v>
      </c>
    </row>
    <row r="188" spans="1:17" x14ac:dyDescent="0.35">
      <c r="A188" t="s">
        <v>208</v>
      </c>
      <c r="B188" t="s">
        <v>29</v>
      </c>
      <c r="C188">
        <v>19</v>
      </c>
      <c r="D188" s="6" t="s">
        <v>12</v>
      </c>
      <c r="E188">
        <v>92</v>
      </c>
      <c r="F188">
        <v>66</v>
      </c>
      <c r="G188">
        <v>84</v>
      </c>
      <c r="H188" s="5">
        <f t="shared" si="28"/>
        <v>80.666666666666671</v>
      </c>
      <c r="I188">
        <v>57</v>
      </c>
      <c r="J188" s="1">
        <v>45408</v>
      </c>
      <c r="K188">
        <f t="shared" si="29"/>
        <v>26</v>
      </c>
      <c r="L188">
        <f t="shared" si="30"/>
        <v>4</v>
      </c>
      <c r="M188">
        <f t="shared" si="31"/>
        <v>2024</v>
      </c>
      <c r="N188" t="str">
        <f t="shared" si="32"/>
        <v>A</v>
      </c>
      <c r="O188" t="str">
        <f t="shared" si="33"/>
        <v>B</v>
      </c>
      <c r="P188" t="str">
        <f t="shared" si="34"/>
        <v>A</v>
      </c>
      <c r="Q188" t="str">
        <f t="shared" si="35"/>
        <v>Apr</v>
      </c>
    </row>
    <row r="189" spans="1:17" x14ac:dyDescent="0.35">
      <c r="A189" t="s">
        <v>209</v>
      </c>
      <c r="B189" t="s">
        <v>10</v>
      </c>
      <c r="C189">
        <v>20</v>
      </c>
      <c r="D189" s="6" t="s">
        <v>26</v>
      </c>
      <c r="E189">
        <v>44</v>
      </c>
      <c r="F189">
        <v>84</v>
      </c>
      <c r="G189">
        <v>62</v>
      </c>
      <c r="H189" s="5">
        <f t="shared" si="28"/>
        <v>63.333333333333336</v>
      </c>
      <c r="I189">
        <v>83</v>
      </c>
      <c r="J189" s="1">
        <v>45298</v>
      </c>
      <c r="K189">
        <f t="shared" si="29"/>
        <v>7</v>
      </c>
      <c r="L189">
        <f t="shared" si="30"/>
        <v>1</v>
      </c>
      <c r="M189">
        <f t="shared" si="31"/>
        <v>2024</v>
      </c>
      <c r="N189" t="str">
        <f t="shared" si="32"/>
        <v>D</v>
      </c>
      <c r="O189" t="str">
        <f t="shared" si="33"/>
        <v>A</v>
      </c>
      <c r="P189" t="str">
        <f t="shared" si="34"/>
        <v>B</v>
      </c>
      <c r="Q189" t="str">
        <f t="shared" si="35"/>
        <v>Jan</v>
      </c>
    </row>
    <row r="190" spans="1:17" x14ac:dyDescent="0.35">
      <c r="A190" t="s">
        <v>210</v>
      </c>
      <c r="B190" t="s">
        <v>10</v>
      </c>
      <c r="C190">
        <v>20</v>
      </c>
      <c r="D190" s="6" t="s">
        <v>26</v>
      </c>
      <c r="E190">
        <v>74</v>
      </c>
      <c r="F190">
        <v>95</v>
      </c>
      <c r="G190">
        <v>97</v>
      </c>
      <c r="H190" s="5">
        <f t="shared" si="28"/>
        <v>88.666666666666671</v>
      </c>
      <c r="I190">
        <v>84</v>
      </c>
      <c r="J190" s="1">
        <v>45428</v>
      </c>
      <c r="K190">
        <f t="shared" si="29"/>
        <v>16</v>
      </c>
      <c r="L190">
        <f t="shared" si="30"/>
        <v>5</v>
      </c>
      <c r="M190">
        <f t="shared" si="31"/>
        <v>2024</v>
      </c>
      <c r="N190" t="str">
        <f t="shared" si="32"/>
        <v>A</v>
      </c>
      <c r="O190" t="str">
        <f t="shared" si="33"/>
        <v>A</v>
      </c>
      <c r="P190" t="str">
        <f t="shared" si="34"/>
        <v>A</v>
      </c>
      <c r="Q190" t="str">
        <f t="shared" si="35"/>
        <v>May</v>
      </c>
    </row>
    <row r="191" spans="1:17" x14ac:dyDescent="0.35">
      <c r="A191" t="s">
        <v>211</v>
      </c>
      <c r="B191" t="s">
        <v>41</v>
      </c>
      <c r="C191">
        <v>22</v>
      </c>
      <c r="D191" s="6" t="s">
        <v>12</v>
      </c>
      <c r="E191">
        <v>51</v>
      </c>
      <c r="F191">
        <v>85</v>
      </c>
      <c r="G191">
        <v>95</v>
      </c>
      <c r="H191" s="5">
        <f t="shared" si="28"/>
        <v>77</v>
      </c>
      <c r="I191">
        <v>81</v>
      </c>
      <c r="J191" s="1">
        <v>45467</v>
      </c>
      <c r="K191">
        <f t="shared" si="29"/>
        <v>24</v>
      </c>
      <c r="L191">
        <f t="shared" si="30"/>
        <v>6</v>
      </c>
      <c r="M191">
        <f t="shared" si="31"/>
        <v>2024</v>
      </c>
      <c r="N191" t="str">
        <f t="shared" si="32"/>
        <v>C</v>
      </c>
      <c r="O191" t="str">
        <f t="shared" si="33"/>
        <v>A</v>
      </c>
      <c r="P191" t="str">
        <f t="shared" si="34"/>
        <v>A</v>
      </c>
      <c r="Q191" t="str">
        <f t="shared" si="35"/>
        <v>Jun</v>
      </c>
    </row>
    <row r="192" spans="1:17" x14ac:dyDescent="0.35">
      <c r="A192" t="s">
        <v>212</v>
      </c>
      <c r="B192" t="s">
        <v>10</v>
      </c>
      <c r="C192">
        <v>18</v>
      </c>
      <c r="D192" s="6" t="s">
        <v>26</v>
      </c>
      <c r="E192">
        <v>64</v>
      </c>
      <c r="F192">
        <v>53</v>
      </c>
      <c r="G192">
        <v>39</v>
      </c>
      <c r="H192" s="5">
        <f t="shared" si="28"/>
        <v>52</v>
      </c>
      <c r="I192">
        <v>73</v>
      </c>
      <c r="J192" s="1">
        <v>45619</v>
      </c>
      <c r="K192">
        <f t="shared" si="29"/>
        <v>23</v>
      </c>
      <c r="L192">
        <f t="shared" si="30"/>
        <v>11</v>
      </c>
      <c r="M192">
        <f t="shared" si="31"/>
        <v>2024</v>
      </c>
      <c r="N192" t="str">
        <f t="shared" si="32"/>
        <v>B</v>
      </c>
      <c r="O192" t="str">
        <f t="shared" si="33"/>
        <v>C</v>
      </c>
      <c r="P192" t="str">
        <f t="shared" si="34"/>
        <v>F</v>
      </c>
      <c r="Q192" t="str">
        <f t="shared" si="35"/>
        <v>Nov</v>
      </c>
    </row>
    <row r="193" spans="1:17" x14ac:dyDescent="0.35">
      <c r="A193" t="s">
        <v>213</v>
      </c>
      <c r="B193" t="s">
        <v>21</v>
      </c>
      <c r="C193">
        <v>21</v>
      </c>
      <c r="D193" s="6" t="s">
        <v>12</v>
      </c>
      <c r="E193">
        <v>91</v>
      </c>
      <c r="F193">
        <v>55</v>
      </c>
      <c r="G193">
        <v>34</v>
      </c>
      <c r="H193" s="5">
        <f t="shared" si="28"/>
        <v>60</v>
      </c>
      <c r="I193">
        <v>63</v>
      </c>
      <c r="J193" s="1">
        <v>45606</v>
      </c>
      <c r="K193">
        <f t="shared" si="29"/>
        <v>10</v>
      </c>
      <c r="L193">
        <f t="shared" si="30"/>
        <v>11</v>
      </c>
      <c r="M193">
        <f t="shared" si="31"/>
        <v>2024</v>
      </c>
      <c r="N193" t="str">
        <f t="shared" si="32"/>
        <v>A</v>
      </c>
      <c r="O193" t="str">
        <f t="shared" si="33"/>
        <v>C</v>
      </c>
      <c r="P193" t="str">
        <f t="shared" si="34"/>
        <v>F</v>
      </c>
      <c r="Q193" t="str">
        <f t="shared" si="35"/>
        <v>Nov</v>
      </c>
    </row>
    <row r="194" spans="1:17" x14ac:dyDescent="0.35">
      <c r="A194" t="s">
        <v>214</v>
      </c>
      <c r="B194" t="s">
        <v>53</v>
      </c>
      <c r="C194">
        <v>18</v>
      </c>
      <c r="D194" s="6" t="s">
        <v>26</v>
      </c>
      <c r="E194">
        <v>98</v>
      </c>
      <c r="F194">
        <v>39</v>
      </c>
      <c r="G194">
        <v>67</v>
      </c>
      <c r="H194" s="5">
        <f t="shared" si="28"/>
        <v>68</v>
      </c>
      <c r="I194">
        <v>81</v>
      </c>
      <c r="J194" s="1">
        <v>45506</v>
      </c>
      <c r="K194">
        <f t="shared" si="29"/>
        <v>2</v>
      </c>
      <c r="L194">
        <f t="shared" si="30"/>
        <v>8</v>
      </c>
      <c r="M194">
        <f t="shared" si="31"/>
        <v>2024</v>
      </c>
      <c r="N194" t="str">
        <f t="shared" si="32"/>
        <v>A</v>
      </c>
      <c r="O194" t="str">
        <f t="shared" si="33"/>
        <v>F</v>
      </c>
      <c r="P194" t="str">
        <f t="shared" si="34"/>
        <v>B</v>
      </c>
      <c r="Q194" t="str">
        <f t="shared" ref="Q194:Q201" si="36">TEXT(J194,"mmm")</f>
        <v>Aug</v>
      </c>
    </row>
    <row r="195" spans="1:17" x14ac:dyDescent="0.35">
      <c r="A195" t="s">
        <v>215</v>
      </c>
      <c r="B195" t="s">
        <v>10</v>
      </c>
      <c r="C195">
        <v>21</v>
      </c>
      <c r="D195" s="6" t="s">
        <v>26</v>
      </c>
      <c r="E195">
        <v>60</v>
      </c>
      <c r="F195">
        <v>76</v>
      </c>
      <c r="G195">
        <v>42</v>
      </c>
      <c r="H195" s="5">
        <f t="shared" ref="H195:H201" si="37">AVERAGE(E195:G195)</f>
        <v>59.333333333333336</v>
      </c>
      <c r="I195">
        <v>95</v>
      </c>
      <c r="J195" s="1">
        <v>45373</v>
      </c>
      <c r="K195">
        <f t="shared" ref="K195:K201" si="38">DAY(J:J)</f>
        <v>22</v>
      </c>
      <c r="L195">
        <f t="shared" ref="L195:L201" si="39">MONTH(J:J)</f>
        <v>3</v>
      </c>
      <c r="M195">
        <f t="shared" ref="M195:M201" si="40">YEAR(J:J)</f>
        <v>2024</v>
      </c>
      <c r="N195" t="str">
        <f t="shared" ref="N195:P201" si="41">IF(AND(E195&gt;=70,E195&lt;=100),"A",IF(AND(E195&gt;=60,E195&lt;=69),"B",IF(AND(E195&gt;=50,E195&lt;=59),"C",IF(AND(E195&gt;=40,E195&lt;=49),"D","F"))))</f>
        <v>B</v>
      </c>
      <c r="O195" t="str">
        <f t="shared" si="41"/>
        <v>A</v>
      </c>
      <c r="P195" t="str">
        <f t="shared" si="41"/>
        <v>D</v>
      </c>
      <c r="Q195" t="str">
        <f t="shared" si="36"/>
        <v>Mar</v>
      </c>
    </row>
    <row r="196" spans="1:17" x14ac:dyDescent="0.35">
      <c r="A196" t="s">
        <v>216</v>
      </c>
      <c r="B196" t="s">
        <v>10</v>
      </c>
      <c r="C196">
        <v>18</v>
      </c>
      <c r="D196" s="6" t="s">
        <v>26</v>
      </c>
      <c r="E196">
        <v>75</v>
      </c>
      <c r="F196">
        <v>95</v>
      </c>
      <c r="G196">
        <v>60</v>
      </c>
      <c r="H196" s="5">
        <f t="shared" si="37"/>
        <v>76.666666666666671</v>
      </c>
      <c r="I196">
        <v>92</v>
      </c>
      <c r="J196" s="1">
        <v>45514</v>
      </c>
      <c r="K196">
        <f t="shared" si="38"/>
        <v>10</v>
      </c>
      <c r="L196">
        <f t="shared" si="39"/>
        <v>8</v>
      </c>
      <c r="M196">
        <f t="shared" si="40"/>
        <v>2024</v>
      </c>
      <c r="N196" t="str">
        <f t="shared" si="41"/>
        <v>A</v>
      </c>
      <c r="O196" t="str">
        <f t="shared" si="41"/>
        <v>A</v>
      </c>
      <c r="P196" t="str">
        <f t="shared" si="41"/>
        <v>B</v>
      </c>
      <c r="Q196" t="str">
        <f t="shared" si="36"/>
        <v>Aug</v>
      </c>
    </row>
    <row r="197" spans="1:17" x14ac:dyDescent="0.35">
      <c r="A197" t="s">
        <v>217</v>
      </c>
      <c r="B197" t="s">
        <v>29</v>
      </c>
      <c r="C197">
        <v>20</v>
      </c>
      <c r="D197" s="6" t="s">
        <v>12</v>
      </c>
      <c r="E197">
        <v>92</v>
      </c>
      <c r="F197">
        <v>56</v>
      </c>
      <c r="G197">
        <v>76</v>
      </c>
      <c r="H197" s="5">
        <f t="shared" si="37"/>
        <v>74.666666666666671</v>
      </c>
      <c r="I197">
        <v>65</v>
      </c>
      <c r="J197" s="1">
        <v>45394</v>
      </c>
      <c r="K197">
        <f t="shared" si="38"/>
        <v>12</v>
      </c>
      <c r="L197">
        <f t="shared" si="39"/>
        <v>4</v>
      </c>
      <c r="M197">
        <f t="shared" si="40"/>
        <v>2024</v>
      </c>
      <c r="N197" t="str">
        <f t="shared" si="41"/>
        <v>A</v>
      </c>
      <c r="O197" t="str">
        <f t="shared" si="41"/>
        <v>C</v>
      </c>
      <c r="P197" t="str">
        <f t="shared" si="41"/>
        <v>A</v>
      </c>
      <c r="Q197" t="str">
        <f t="shared" si="36"/>
        <v>Apr</v>
      </c>
    </row>
    <row r="198" spans="1:17" x14ac:dyDescent="0.35">
      <c r="A198" t="s">
        <v>218</v>
      </c>
      <c r="B198" t="s">
        <v>29</v>
      </c>
      <c r="C198">
        <v>22</v>
      </c>
      <c r="D198" s="6" t="s">
        <v>12</v>
      </c>
      <c r="E198">
        <v>62</v>
      </c>
      <c r="F198">
        <v>55</v>
      </c>
      <c r="G198">
        <v>81</v>
      </c>
      <c r="H198" s="5">
        <f t="shared" si="37"/>
        <v>66</v>
      </c>
      <c r="I198">
        <v>53</v>
      </c>
      <c r="J198" s="1">
        <v>45564</v>
      </c>
      <c r="K198">
        <f t="shared" si="38"/>
        <v>29</v>
      </c>
      <c r="L198">
        <f t="shared" si="39"/>
        <v>9</v>
      </c>
      <c r="M198">
        <f t="shared" si="40"/>
        <v>2024</v>
      </c>
      <c r="N198" t="str">
        <f t="shared" si="41"/>
        <v>B</v>
      </c>
      <c r="O198" t="str">
        <f t="shared" si="41"/>
        <v>C</v>
      </c>
      <c r="P198" t="str">
        <f t="shared" si="41"/>
        <v>A</v>
      </c>
      <c r="Q198" t="str">
        <f t="shared" si="36"/>
        <v>Sep</v>
      </c>
    </row>
    <row r="199" spans="1:17" x14ac:dyDescent="0.35">
      <c r="A199" t="s">
        <v>219</v>
      </c>
      <c r="B199" t="s">
        <v>15</v>
      </c>
      <c r="C199">
        <v>21</v>
      </c>
      <c r="D199" s="6" t="s">
        <v>12</v>
      </c>
      <c r="E199">
        <v>55</v>
      </c>
      <c r="F199">
        <v>35</v>
      </c>
      <c r="G199">
        <v>85</v>
      </c>
      <c r="H199" s="5">
        <f t="shared" si="37"/>
        <v>58.333333333333336</v>
      </c>
      <c r="I199">
        <v>76</v>
      </c>
      <c r="J199" s="1">
        <v>45305</v>
      </c>
      <c r="K199">
        <f t="shared" si="38"/>
        <v>14</v>
      </c>
      <c r="L199">
        <f t="shared" si="39"/>
        <v>1</v>
      </c>
      <c r="M199">
        <f t="shared" si="40"/>
        <v>2024</v>
      </c>
      <c r="N199" t="str">
        <f t="shared" si="41"/>
        <v>C</v>
      </c>
      <c r="O199" t="str">
        <f t="shared" si="41"/>
        <v>F</v>
      </c>
      <c r="P199" t="str">
        <f t="shared" si="41"/>
        <v>A</v>
      </c>
      <c r="Q199" t="str">
        <f t="shared" si="36"/>
        <v>Jan</v>
      </c>
    </row>
    <row r="200" spans="1:17" x14ac:dyDescent="0.35">
      <c r="A200" t="s">
        <v>220</v>
      </c>
      <c r="B200" t="s">
        <v>18</v>
      </c>
      <c r="C200">
        <v>20</v>
      </c>
      <c r="D200" s="6" t="s">
        <v>26</v>
      </c>
      <c r="E200">
        <v>96</v>
      </c>
      <c r="F200">
        <v>39</v>
      </c>
      <c r="G200">
        <v>44</v>
      </c>
      <c r="H200" s="5">
        <f t="shared" si="37"/>
        <v>59.666666666666664</v>
      </c>
      <c r="I200">
        <v>86</v>
      </c>
      <c r="J200" s="1">
        <v>45450</v>
      </c>
      <c r="K200">
        <f t="shared" si="38"/>
        <v>7</v>
      </c>
      <c r="L200">
        <f t="shared" si="39"/>
        <v>6</v>
      </c>
      <c r="M200">
        <f t="shared" si="40"/>
        <v>2024</v>
      </c>
      <c r="N200" t="str">
        <f t="shared" si="41"/>
        <v>A</v>
      </c>
      <c r="O200" t="str">
        <f t="shared" si="41"/>
        <v>F</v>
      </c>
      <c r="P200" t="str">
        <f t="shared" si="41"/>
        <v>D</v>
      </c>
      <c r="Q200" t="str">
        <f t="shared" si="36"/>
        <v>Jun</v>
      </c>
    </row>
    <row r="201" spans="1:17" x14ac:dyDescent="0.35">
      <c r="A201" t="s">
        <v>221</v>
      </c>
      <c r="B201" t="s">
        <v>21</v>
      </c>
      <c r="C201">
        <v>20</v>
      </c>
      <c r="D201" s="6" t="s">
        <v>12</v>
      </c>
      <c r="E201">
        <v>78</v>
      </c>
      <c r="F201">
        <v>46</v>
      </c>
      <c r="G201">
        <v>58</v>
      </c>
      <c r="H201" s="5">
        <f t="shared" si="37"/>
        <v>60.666666666666664</v>
      </c>
      <c r="I201">
        <v>70</v>
      </c>
      <c r="J201" s="1">
        <v>45443</v>
      </c>
      <c r="K201">
        <f t="shared" si="38"/>
        <v>31</v>
      </c>
      <c r="L201">
        <f t="shared" si="39"/>
        <v>5</v>
      </c>
      <c r="M201">
        <f t="shared" si="40"/>
        <v>2024</v>
      </c>
      <c r="N201" t="str">
        <f t="shared" si="41"/>
        <v>A</v>
      </c>
      <c r="O201" t="str">
        <f t="shared" si="41"/>
        <v>D</v>
      </c>
      <c r="P201" t="str">
        <f t="shared" si="41"/>
        <v>C</v>
      </c>
      <c r="Q201" t="str">
        <f t="shared" si="36"/>
        <v>May</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FAC0-D53E-4D15-835F-347FAAAFC07B}">
  <dimension ref="A1:A19"/>
  <sheetViews>
    <sheetView showGridLines="0" workbookViewId="0">
      <selection activeCell="A13" sqref="A13"/>
    </sheetView>
  </sheetViews>
  <sheetFormatPr defaultRowHeight="14.5" x14ac:dyDescent="0.35"/>
  <sheetData>
    <row r="1" spans="1:1" x14ac:dyDescent="0.35">
      <c r="A1" t="s">
        <v>234</v>
      </c>
    </row>
    <row r="2" spans="1:1" x14ac:dyDescent="0.35">
      <c r="A2" t="s">
        <v>280</v>
      </c>
    </row>
    <row r="4" spans="1:1" x14ac:dyDescent="0.35">
      <c r="A4" t="s">
        <v>235</v>
      </c>
    </row>
    <row r="5" spans="1:1" x14ac:dyDescent="0.35">
      <c r="A5" t="s">
        <v>281</v>
      </c>
    </row>
    <row r="6" spans="1:1" x14ac:dyDescent="0.35">
      <c r="A6" t="s">
        <v>282</v>
      </c>
    </row>
    <row r="7" spans="1:1" x14ac:dyDescent="0.35">
      <c r="A7" t="s">
        <v>283</v>
      </c>
    </row>
    <row r="8" spans="1:1" x14ac:dyDescent="0.35">
      <c r="A8" t="s">
        <v>284</v>
      </c>
    </row>
    <row r="9" spans="1:1" x14ac:dyDescent="0.35">
      <c r="A9" t="s">
        <v>285</v>
      </c>
    </row>
    <row r="10" spans="1:1" x14ac:dyDescent="0.35">
      <c r="A10" t="s">
        <v>236</v>
      </c>
    </row>
    <row r="11" spans="1:1" x14ac:dyDescent="0.35">
      <c r="A11" t="s">
        <v>262</v>
      </c>
    </row>
    <row r="12" spans="1:1" x14ac:dyDescent="0.35">
      <c r="A12" t="s">
        <v>277</v>
      </c>
    </row>
    <row r="13" spans="1:1" x14ac:dyDescent="0.35">
      <c r="A13" t="s">
        <v>286</v>
      </c>
    </row>
    <row r="14" spans="1:1" x14ac:dyDescent="0.35">
      <c r="A14" t="s">
        <v>249</v>
      </c>
    </row>
    <row r="15" spans="1:1" x14ac:dyDescent="0.35">
      <c r="A15" t="s">
        <v>250</v>
      </c>
    </row>
    <row r="16" spans="1:1" x14ac:dyDescent="0.35">
      <c r="A16" t="s">
        <v>251</v>
      </c>
    </row>
    <row r="17" spans="1:1" x14ac:dyDescent="0.35">
      <c r="A17" t="s">
        <v>252</v>
      </c>
    </row>
    <row r="18" spans="1:1" x14ac:dyDescent="0.35">
      <c r="A18" t="s">
        <v>253</v>
      </c>
    </row>
    <row r="19" spans="1:1" x14ac:dyDescent="0.35">
      <c r="A19"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065-19F7-4F92-B5B9-3BACDAC1EF31}">
  <dimension ref="A1:B14"/>
  <sheetViews>
    <sheetView workbookViewId="0">
      <selection activeCell="C268" sqref="C268"/>
    </sheetView>
  </sheetViews>
  <sheetFormatPr defaultRowHeight="14.5" x14ac:dyDescent="0.35"/>
  <cols>
    <col min="1" max="1" width="20.08984375" bestFit="1" customWidth="1"/>
    <col min="2" max="2" width="14.81640625" bestFit="1" customWidth="1"/>
  </cols>
  <sheetData>
    <row r="1" spans="1:2" x14ac:dyDescent="0.35">
      <c r="A1" t="s">
        <v>227</v>
      </c>
    </row>
    <row r="2" spans="1:2" x14ac:dyDescent="0.35">
      <c r="A2" s="10">
        <v>76.260000000000005</v>
      </c>
    </row>
    <row r="4" spans="1:2" x14ac:dyDescent="0.35">
      <c r="A4" t="s">
        <v>256</v>
      </c>
    </row>
    <row r="5" spans="1:2" x14ac:dyDescent="0.35">
      <c r="A5" s="10">
        <v>70.569999999999993</v>
      </c>
    </row>
    <row r="6" spans="1:2" x14ac:dyDescent="0.35">
      <c r="A6" t="s">
        <v>257</v>
      </c>
    </row>
    <row r="7" spans="1:2" x14ac:dyDescent="0.35">
      <c r="A7" s="10">
        <v>66.150000000000006</v>
      </c>
    </row>
    <row r="8" spans="1:2" x14ac:dyDescent="0.35">
      <c r="A8" t="s">
        <v>258</v>
      </c>
    </row>
    <row r="9" spans="1:2" x14ac:dyDescent="0.35">
      <c r="A9" s="10">
        <v>66.064999999999998</v>
      </c>
    </row>
    <row r="11" spans="1:2" x14ac:dyDescent="0.35">
      <c r="A11" s="3" t="s">
        <v>259</v>
      </c>
      <c r="B11" t="s">
        <v>261</v>
      </c>
    </row>
    <row r="12" spans="1:2" x14ac:dyDescent="0.35">
      <c r="A12" s="4" t="s">
        <v>26</v>
      </c>
      <c r="B12" s="10">
        <v>101</v>
      </c>
    </row>
    <row r="13" spans="1:2" x14ac:dyDescent="0.35">
      <c r="A13" s="4" t="s">
        <v>12</v>
      </c>
      <c r="B13" s="10">
        <v>99</v>
      </c>
    </row>
    <row r="14" spans="1:2" x14ac:dyDescent="0.35">
      <c r="A14" s="4" t="s">
        <v>260</v>
      </c>
      <c r="B14" s="10">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FD8CA-EF20-422F-A883-C1F64379BB2F}">
  <dimension ref="A1:E294"/>
  <sheetViews>
    <sheetView topLeftCell="D1" workbookViewId="0">
      <selection activeCell="A263" sqref="A263"/>
    </sheetView>
  </sheetViews>
  <sheetFormatPr defaultRowHeight="14.5" x14ac:dyDescent="0.35"/>
  <cols>
    <col min="1" max="1" width="12.36328125" bestFit="1" customWidth="1"/>
    <col min="2" max="2" width="27" style="5" bestFit="1" customWidth="1"/>
    <col min="3" max="3" width="21.81640625" style="5" bestFit="1" customWidth="1"/>
    <col min="4" max="4" width="22.08984375" style="5" bestFit="1" customWidth="1"/>
    <col min="5" max="6" width="2.81640625" bestFit="1" customWidth="1"/>
    <col min="7" max="7" width="10.7265625" bestFit="1" customWidth="1"/>
    <col min="8" max="12" width="15.26953125" bestFit="1" customWidth="1"/>
    <col min="13" max="14" width="10.7265625" bestFit="1" customWidth="1"/>
    <col min="15" max="15" width="22.08984375" bestFit="1" customWidth="1"/>
    <col min="16" max="16" width="20.453125" bestFit="1" customWidth="1"/>
    <col min="17" max="17" width="22.08984375" bestFit="1" customWidth="1"/>
    <col min="18" max="18" width="20.453125" bestFit="1" customWidth="1"/>
    <col min="19" max="19" width="22.08984375" bestFit="1" customWidth="1"/>
    <col min="20" max="20" width="20.453125" bestFit="1" customWidth="1"/>
    <col min="21" max="21" width="22.08984375" bestFit="1" customWidth="1"/>
    <col min="22" max="22" width="20.453125" bestFit="1" customWidth="1"/>
    <col min="23" max="23" width="22.08984375" bestFit="1" customWidth="1"/>
    <col min="24" max="24" width="20.453125" bestFit="1" customWidth="1"/>
    <col min="25" max="25" width="22.08984375" bestFit="1" customWidth="1"/>
    <col min="26" max="26" width="25.36328125" bestFit="1" customWidth="1"/>
    <col min="27" max="27" width="26.90625" bestFit="1" customWidth="1"/>
    <col min="28" max="28" width="22.08984375" bestFit="1" customWidth="1"/>
    <col min="29" max="29" width="21.81640625" bestFit="1" customWidth="1"/>
    <col min="30" max="30" width="20.453125" bestFit="1" customWidth="1"/>
    <col min="31" max="31" width="22.08984375" bestFit="1" customWidth="1"/>
    <col min="32" max="32" width="21.81640625" bestFit="1" customWidth="1"/>
    <col min="33" max="33" width="20.453125" bestFit="1" customWidth="1"/>
    <col min="34" max="34" width="22.08984375" bestFit="1" customWidth="1"/>
    <col min="35" max="35" width="21.81640625" bestFit="1" customWidth="1"/>
    <col min="36" max="36" width="20.453125" bestFit="1" customWidth="1"/>
    <col min="37" max="37" width="22.08984375" bestFit="1" customWidth="1"/>
    <col min="38" max="38" width="26.6328125" bestFit="1" customWidth="1"/>
    <col min="39" max="39" width="25.36328125" bestFit="1" customWidth="1"/>
    <col min="40" max="40" width="26.90625" bestFit="1" customWidth="1"/>
  </cols>
  <sheetData>
    <row r="1" spans="1:4" x14ac:dyDescent="0.35">
      <c r="A1" s="3" t="s">
        <v>259</v>
      </c>
      <c r="B1" s="5" t="s">
        <v>256</v>
      </c>
      <c r="C1" s="5" t="s">
        <v>258</v>
      </c>
      <c r="D1" s="5" t="s">
        <v>257</v>
      </c>
    </row>
    <row r="2" spans="1:4" x14ac:dyDescent="0.35">
      <c r="A2" s="4" t="s">
        <v>53</v>
      </c>
      <c r="B2" s="5">
        <v>71.869565217391298</v>
      </c>
      <c r="C2" s="5">
        <v>77.347826086956516</v>
      </c>
      <c r="D2" s="5">
        <v>56.521739130434781</v>
      </c>
    </row>
    <row r="3" spans="1:4" x14ac:dyDescent="0.35">
      <c r="A3" s="4" t="s">
        <v>10</v>
      </c>
      <c r="B3" s="5">
        <v>70.290322580645167</v>
      </c>
      <c r="C3" s="5">
        <v>67.741935483870961</v>
      </c>
      <c r="D3" s="5">
        <v>74</v>
      </c>
    </row>
    <row r="4" spans="1:4" x14ac:dyDescent="0.35">
      <c r="A4" s="4" t="s">
        <v>21</v>
      </c>
      <c r="B4" s="5">
        <v>69</v>
      </c>
      <c r="C4" s="5">
        <v>65.304347826086953</v>
      </c>
      <c r="D4" s="5">
        <v>66.043478260869563</v>
      </c>
    </row>
    <row r="5" spans="1:4" x14ac:dyDescent="0.35">
      <c r="A5" s="4" t="s">
        <v>23</v>
      </c>
      <c r="B5" s="5">
        <v>71.791666666666671</v>
      </c>
      <c r="C5" s="5">
        <v>64.583333333333329</v>
      </c>
      <c r="D5" s="5">
        <v>69.875</v>
      </c>
    </row>
    <row r="6" spans="1:4" x14ac:dyDescent="0.35">
      <c r="A6" s="4" t="s">
        <v>15</v>
      </c>
      <c r="B6" s="5">
        <v>70.266666666666666</v>
      </c>
      <c r="C6" s="5">
        <v>64.066666666666663</v>
      </c>
      <c r="D6" s="5">
        <v>64.400000000000006</v>
      </c>
    </row>
    <row r="7" spans="1:4" x14ac:dyDescent="0.35">
      <c r="A7" s="4" t="s">
        <v>41</v>
      </c>
      <c r="B7" s="5">
        <v>65.952380952380949</v>
      </c>
      <c r="C7" s="5">
        <v>63.61904761904762</v>
      </c>
      <c r="D7" s="5">
        <v>67.38095238095238</v>
      </c>
    </row>
    <row r="8" spans="1:4" x14ac:dyDescent="0.35">
      <c r="A8" s="4" t="s">
        <v>29</v>
      </c>
      <c r="B8" s="5">
        <v>70.12</v>
      </c>
      <c r="C8" s="5">
        <v>63.12</v>
      </c>
      <c r="D8" s="5">
        <v>67.56</v>
      </c>
    </row>
    <row r="9" spans="1:4" x14ac:dyDescent="0.35">
      <c r="A9" s="4" t="s">
        <v>18</v>
      </c>
      <c r="B9" s="5">
        <v>75.043478260869563</v>
      </c>
      <c r="C9" s="5">
        <v>62.869565217391305</v>
      </c>
      <c r="D9" s="5">
        <v>61.043478260869563</v>
      </c>
    </row>
    <row r="10" spans="1:4" x14ac:dyDescent="0.35">
      <c r="A10" s="4" t="s">
        <v>260</v>
      </c>
      <c r="B10" s="5">
        <v>70.569999999999993</v>
      </c>
      <c r="C10" s="5">
        <v>66.064999999999998</v>
      </c>
      <c r="D10" s="5">
        <v>66.150000000000006</v>
      </c>
    </row>
    <row r="11" spans="1:4" x14ac:dyDescent="0.35">
      <c r="B11"/>
      <c r="C11"/>
      <c r="D11"/>
    </row>
    <row r="29" spans="1:4" x14ac:dyDescent="0.35">
      <c r="A29" s="3" t="s">
        <v>259</v>
      </c>
      <c r="B29" t="s">
        <v>256</v>
      </c>
      <c r="C29" t="s">
        <v>258</v>
      </c>
      <c r="D29" t="s">
        <v>257</v>
      </c>
    </row>
    <row r="30" spans="1:4" x14ac:dyDescent="0.35">
      <c r="A30" s="4" t="s">
        <v>26</v>
      </c>
      <c r="B30" s="5">
        <v>72.089108910891085</v>
      </c>
      <c r="C30" s="5">
        <v>68.069306930693074</v>
      </c>
      <c r="D30" s="5">
        <v>66.089108910891085</v>
      </c>
    </row>
    <row r="31" spans="1:4" x14ac:dyDescent="0.35">
      <c r="A31" s="4" t="s">
        <v>12</v>
      </c>
      <c r="B31" s="5">
        <v>69.020202020202021</v>
      </c>
      <c r="C31" s="5">
        <v>64.020202020202021</v>
      </c>
      <c r="D31" s="5">
        <v>66.212121212121218</v>
      </c>
    </row>
    <row r="32" spans="1:4" x14ac:dyDescent="0.35">
      <c r="A32" s="4" t="s">
        <v>260</v>
      </c>
      <c r="B32" s="5">
        <v>70.569999999999993</v>
      </c>
      <c r="C32" s="5">
        <v>66.064999999999998</v>
      </c>
      <c r="D32" s="5">
        <v>66.150000000000006</v>
      </c>
    </row>
    <row r="33" spans="2:4" x14ac:dyDescent="0.35">
      <c r="B33"/>
      <c r="C33"/>
      <c r="D33"/>
    </row>
    <row r="34" spans="2:4" x14ac:dyDescent="0.35">
      <c r="B34"/>
      <c r="C34"/>
    </row>
    <row r="35" spans="2:4" x14ac:dyDescent="0.35">
      <c r="B35"/>
      <c r="C35"/>
    </row>
    <row r="36" spans="2:4" x14ac:dyDescent="0.35">
      <c r="B36"/>
      <c r="C36"/>
    </row>
    <row r="37" spans="2:4" x14ac:dyDescent="0.35">
      <c r="B37"/>
      <c r="C37"/>
    </row>
    <row r="38" spans="2:4" x14ac:dyDescent="0.35">
      <c r="B38"/>
      <c r="C38"/>
    </row>
    <row r="39" spans="2:4" x14ac:dyDescent="0.35">
      <c r="B39"/>
      <c r="C39"/>
    </row>
    <row r="40" spans="2:4" x14ac:dyDescent="0.35">
      <c r="B40"/>
      <c r="C40"/>
    </row>
    <row r="41" spans="2:4" x14ac:dyDescent="0.35">
      <c r="B41"/>
      <c r="C41"/>
    </row>
    <row r="42" spans="2:4" x14ac:dyDescent="0.35">
      <c r="B42"/>
      <c r="C42"/>
    </row>
    <row r="43" spans="2:4" x14ac:dyDescent="0.35">
      <c r="B43"/>
      <c r="C43"/>
    </row>
    <row r="44" spans="2:4" x14ac:dyDescent="0.35">
      <c r="B44"/>
      <c r="C44"/>
    </row>
    <row r="45" spans="2:4" x14ac:dyDescent="0.35">
      <c r="B45"/>
      <c r="C45"/>
    </row>
    <row r="46" spans="2:4" x14ac:dyDescent="0.35">
      <c r="B46"/>
      <c r="C46"/>
    </row>
    <row r="51" spans="1:4" x14ac:dyDescent="0.35">
      <c r="A51" s="3" t="s">
        <v>259</v>
      </c>
      <c r="B51" t="s">
        <v>255</v>
      </c>
      <c r="C51"/>
      <c r="D51"/>
    </row>
    <row r="52" spans="1:4" x14ac:dyDescent="0.35">
      <c r="A52" s="4" t="s">
        <v>41</v>
      </c>
      <c r="B52" s="10">
        <v>1660</v>
      </c>
      <c r="C52"/>
      <c r="D52"/>
    </row>
    <row r="53" spans="1:4" x14ac:dyDescent="0.35">
      <c r="A53" s="4" t="s">
        <v>21</v>
      </c>
      <c r="B53" s="10">
        <v>1759</v>
      </c>
      <c r="C53"/>
      <c r="D53"/>
    </row>
    <row r="54" spans="1:4" x14ac:dyDescent="0.35">
      <c r="A54" s="4" t="s">
        <v>18</v>
      </c>
      <c r="B54" s="10">
        <v>1762</v>
      </c>
      <c r="C54"/>
      <c r="D54"/>
    </row>
    <row r="55" spans="1:4" x14ac:dyDescent="0.35">
      <c r="A55" s="4" t="s">
        <v>53</v>
      </c>
      <c r="B55" s="10">
        <v>1806</v>
      </c>
      <c r="C55"/>
      <c r="D55"/>
    </row>
    <row r="56" spans="1:4" x14ac:dyDescent="0.35">
      <c r="A56" s="4" t="s">
        <v>23</v>
      </c>
      <c r="B56" s="10">
        <v>1874</v>
      </c>
      <c r="C56"/>
      <c r="D56"/>
    </row>
    <row r="57" spans="1:4" x14ac:dyDescent="0.35">
      <c r="A57" s="4" t="s">
        <v>29</v>
      </c>
      <c r="B57" s="10">
        <v>1913</v>
      </c>
      <c r="C57"/>
      <c r="D57"/>
    </row>
    <row r="58" spans="1:4" x14ac:dyDescent="0.35">
      <c r="A58" s="4" t="s">
        <v>15</v>
      </c>
      <c r="B58" s="10">
        <v>2113</v>
      </c>
      <c r="C58"/>
      <c r="D58"/>
    </row>
    <row r="59" spans="1:4" x14ac:dyDescent="0.35">
      <c r="A59" s="4" t="s">
        <v>10</v>
      </c>
      <c r="B59" s="10">
        <v>2365</v>
      </c>
      <c r="C59"/>
      <c r="D59"/>
    </row>
    <row r="60" spans="1:4" x14ac:dyDescent="0.35">
      <c r="A60" s="4" t="s">
        <v>260</v>
      </c>
      <c r="B60" s="10">
        <v>15252</v>
      </c>
      <c r="C60"/>
      <c r="D60"/>
    </row>
    <row r="61" spans="1:4" x14ac:dyDescent="0.35">
      <c r="B61"/>
      <c r="C61"/>
      <c r="D61"/>
    </row>
    <row r="62" spans="1:4" x14ac:dyDescent="0.35">
      <c r="B62"/>
      <c r="C62"/>
      <c r="D62"/>
    </row>
    <row r="63" spans="1:4" x14ac:dyDescent="0.35">
      <c r="B63"/>
      <c r="C63"/>
      <c r="D63"/>
    </row>
    <row r="64" spans="1:4" x14ac:dyDescent="0.35">
      <c r="B64"/>
      <c r="C64"/>
      <c r="D64"/>
    </row>
    <row r="65" spans="1:4" x14ac:dyDescent="0.35">
      <c r="B65"/>
      <c r="C65"/>
      <c r="D65"/>
    </row>
    <row r="66" spans="1:4" x14ac:dyDescent="0.35">
      <c r="B66"/>
      <c r="C66"/>
      <c r="D66"/>
    </row>
    <row r="67" spans="1:4" x14ac:dyDescent="0.35">
      <c r="B67"/>
      <c r="C67"/>
      <c r="D67"/>
    </row>
    <row r="68" spans="1:4" x14ac:dyDescent="0.35">
      <c r="B68"/>
      <c r="C68"/>
      <c r="D68"/>
    </row>
    <row r="69" spans="1:4" x14ac:dyDescent="0.35">
      <c r="B69"/>
      <c r="C69"/>
      <c r="D69"/>
    </row>
    <row r="70" spans="1:4" x14ac:dyDescent="0.35">
      <c r="B70"/>
      <c r="C70"/>
      <c r="D70"/>
    </row>
    <row r="71" spans="1:4" x14ac:dyDescent="0.35">
      <c r="B71"/>
      <c r="C71"/>
      <c r="D71"/>
    </row>
    <row r="72" spans="1:4" x14ac:dyDescent="0.35">
      <c r="B72"/>
      <c r="C72"/>
      <c r="D72"/>
    </row>
    <row r="73" spans="1:4" x14ac:dyDescent="0.35">
      <c r="B73"/>
      <c r="C73"/>
      <c r="D73"/>
    </row>
    <row r="74" spans="1:4" x14ac:dyDescent="0.35">
      <c r="B74"/>
      <c r="C74"/>
      <c r="D74"/>
    </row>
    <row r="75" spans="1:4" x14ac:dyDescent="0.35">
      <c r="B75"/>
      <c r="C75"/>
      <c r="D75"/>
    </row>
    <row r="76" spans="1:4" x14ac:dyDescent="0.35">
      <c r="B76"/>
      <c r="C76"/>
      <c r="D76"/>
    </row>
    <row r="77" spans="1:4" x14ac:dyDescent="0.35">
      <c r="B77"/>
      <c r="C77"/>
      <c r="D77"/>
    </row>
    <row r="78" spans="1:4" x14ac:dyDescent="0.35">
      <c r="B78" t="s">
        <v>256</v>
      </c>
      <c r="C78" s="5" t="s">
        <v>258</v>
      </c>
      <c r="D78" t="s">
        <v>257</v>
      </c>
    </row>
    <row r="79" spans="1:4" x14ac:dyDescent="0.35">
      <c r="A79" s="4">
        <v>18</v>
      </c>
      <c r="B79" s="5">
        <v>72.102564102564102</v>
      </c>
      <c r="C79" s="5">
        <v>70.307692307692307</v>
      </c>
      <c r="D79" s="5">
        <v>70</v>
      </c>
    </row>
    <row r="80" spans="1:4" x14ac:dyDescent="0.35">
      <c r="A80" s="4">
        <v>19</v>
      </c>
      <c r="B80" s="5">
        <v>69.7</v>
      </c>
      <c r="C80" s="5">
        <v>59.15</v>
      </c>
      <c r="D80" s="5">
        <v>67.349999999999994</v>
      </c>
    </row>
    <row r="81" spans="1:4" x14ac:dyDescent="0.35">
      <c r="A81" s="4">
        <v>20</v>
      </c>
      <c r="B81" s="5">
        <v>68.329411764705881</v>
      </c>
      <c r="C81" s="5">
        <v>68.870588235294122</v>
      </c>
      <c r="D81" s="5">
        <v>62.8</v>
      </c>
    </row>
    <row r="82" spans="1:4" x14ac:dyDescent="0.35">
      <c r="A82" s="4">
        <v>21</v>
      </c>
      <c r="B82" s="5">
        <v>76.486486486486484</v>
      </c>
      <c r="C82" s="5">
        <v>60.324324324324323</v>
      </c>
      <c r="D82" s="5">
        <v>66.918918918918919</v>
      </c>
    </row>
    <row r="83" spans="1:4" x14ac:dyDescent="0.35">
      <c r="A83" s="4">
        <v>22</v>
      </c>
      <c r="B83" s="5">
        <v>66.84210526315789</v>
      </c>
      <c r="C83" s="5">
        <v>63.263157894736842</v>
      </c>
      <c r="D83" s="5">
        <v>70.473684210526315</v>
      </c>
    </row>
    <row r="84" spans="1:4" x14ac:dyDescent="0.35">
      <c r="A84" s="4" t="s">
        <v>260</v>
      </c>
      <c r="B84" s="5">
        <v>70.569999999999993</v>
      </c>
      <c r="C84" s="5">
        <v>66.064999999999998</v>
      </c>
      <c r="D84" s="5">
        <v>66.150000000000006</v>
      </c>
    </row>
    <row r="85" spans="1:4" x14ac:dyDescent="0.35">
      <c r="B85"/>
      <c r="C85"/>
      <c r="D85"/>
    </row>
    <row r="86" spans="1:4" x14ac:dyDescent="0.35">
      <c r="B86"/>
      <c r="C86"/>
      <c r="D86"/>
    </row>
    <row r="87" spans="1:4" x14ac:dyDescent="0.35">
      <c r="B87"/>
      <c r="C87"/>
      <c r="D87"/>
    </row>
    <row r="88" spans="1:4" x14ac:dyDescent="0.35">
      <c r="B88"/>
      <c r="C88"/>
      <c r="D88"/>
    </row>
    <row r="89" spans="1:4" x14ac:dyDescent="0.35">
      <c r="B89"/>
      <c r="C89"/>
      <c r="D89"/>
    </row>
    <row r="90" spans="1:4" x14ac:dyDescent="0.35">
      <c r="B90"/>
      <c r="C90"/>
      <c r="D90"/>
    </row>
    <row r="91" spans="1:4" x14ac:dyDescent="0.35">
      <c r="B91"/>
      <c r="C91"/>
      <c r="D91"/>
    </row>
    <row r="92" spans="1:4" x14ac:dyDescent="0.35">
      <c r="B92"/>
      <c r="C92"/>
      <c r="D92"/>
    </row>
    <row r="93" spans="1:4" x14ac:dyDescent="0.35">
      <c r="B93"/>
      <c r="C93"/>
      <c r="D93"/>
    </row>
    <row r="94" spans="1:4" x14ac:dyDescent="0.35">
      <c r="B94"/>
      <c r="C94"/>
      <c r="D94"/>
    </row>
    <row r="95" spans="1:4" x14ac:dyDescent="0.35">
      <c r="B95"/>
      <c r="C95"/>
      <c r="D95"/>
    </row>
    <row r="96" spans="1:4" x14ac:dyDescent="0.35">
      <c r="B96"/>
      <c r="C96"/>
      <c r="D96"/>
    </row>
    <row r="97" spans="1:4" x14ac:dyDescent="0.35">
      <c r="B97"/>
      <c r="C97"/>
      <c r="D97"/>
    </row>
    <row r="98" spans="1:4" x14ac:dyDescent="0.35">
      <c r="B98"/>
      <c r="C98"/>
      <c r="D98"/>
    </row>
    <row r="99" spans="1:4" x14ac:dyDescent="0.35">
      <c r="B99"/>
      <c r="C99"/>
      <c r="D99"/>
    </row>
    <row r="100" spans="1:4" x14ac:dyDescent="0.35">
      <c r="B100"/>
      <c r="C100"/>
      <c r="D100"/>
    </row>
    <row r="101" spans="1:4" x14ac:dyDescent="0.35">
      <c r="B101"/>
      <c r="C101"/>
      <c r="D101"/>
    </row>
    <row r="102" spans="1:4" x14ac:dyDescent="0.35">
      <c r="B102"/>
      <c r="C102"/>
      <c r="D102"/>
    </row>
    <row r="103" spans="1:4" x14ac:dyDescent="0.35">
      <c r="A103" s="3" t="s">
        <v>259</v>
      </c>
      <c r="B103" s="5" t="s">
        <v>256</v>
      </c>
      <c r="C103" s="5" t="s">
        <v>258</v>
      </c>
      <c r="D103" s="5" t="s">
        <v>257</v>
      </c>
    </row>
    <row r="104" spans="1:4" x14ac:dyDescent="0.35">
      <c r="A104" s="4">
        <v>50</v>
      </c>
      <c r="B104" s="5">
        <v>68.666666666666671</v>
      </c>
      <c r="C104" s="5">
        <v>88.5</v>
      </c>
      <c r="D104" s="5">
        <v>77.666666666666671</v>
      </c>
    </row>
    <row r="105" spans="1:4" x14ac:dyDescent="0.35">
      <c r="A105" s="4">
        <v>51</v>
      </c>
      <c r="B105" s="5">
        <v>54</v>
      </c>
      <c r="C105" s="5">
        <v>68.333333333333329</v>
      </c>
      <c r="D105" s="5">
        <v>69.333333333333329</v>
      </c>
    </row>
    <row r="106" spans="1:4" x14ac:dyDescent="0.35">
      <c r="A106" s="4">
        <v>52</v>
      </c>
      <c r="B106" s="5">
        <v>66</v>
      </c>
      <c r="C106" s="5">
        <v>62.666666666666664</v>
      </c>
      <c r="D106" s="5">
        <v>77.666666666666671</v>
      </c>
    </row>
    <row r="107" spans="1:4" x14ac:dyDescent="0.35">
      <c r="A107" s="4">
        <v>53</v>
      </c>
      <c r="B107" s="5">
        <v>68.5</v>
      </c>
      <c r="C107" s="5">
        <v>75.25</v>
      </c>
      <c r="D107" s="5">
        <v>52.5</v>
      </c>
    </row>
    <row r="108" spans="1:4" x14ac:dyDescent="0.35">
      <c r="A108" s="4">
        <v>54</v>
      </c>
      <c r="B108" s="5">
        <v>71</v>
      </c>
      <c r="C108" s="5">
        <v>62</v>
      </c>
      <c r="D108" s="5">
        <v>65.666666666666671</v>
      </c>
    </row>
    <row r="109" spans="1:4" x14ac:dyDescent="0.35">
      <c r="A109" s="4">
        <v>55</v>
      </c>
      <c r="B109" s="5">
        <v>98</v>
      </c>
      <c r="C109" s="5">
        <v>54.5</v>
      </c>
      <c r="D109" s="5">
        <v>58</v>
      </c>
    </row>
    <row r="110" spans="1:4" x14ac:dyDescent="0.35">
      <c r="A110" s="4">
        <v>56</v>
      </c>
      <c r="B110" s="5">
        <v>59.8</v>
      </c>
      <c r="C110" s="5">
        <v>74.2</v>
      </c>
      <c r="D110" s="5">
        <v>63</v>
      </c>
    </row>
    <row r="111" spans="1:4" x14ac:dyDescent="0.35">
      <c r="A111" s="4">
        <v>57</v>
      </c>
      <c r="B111" s="5">
        <v>73.428571428571431</v>
      </c>
      <c r="C111" s="5">
        <v>69</v>
      </c>
      <c r="D111" s="5">
        <v>71.142857142857139</v>
      </c>
    </row>
    <row r="112" spans="1:4" x14ac:dyDescent="0.35">
      <c r="A112" s="4">
        <v>58</v>
      </c>
      <c r="B112" s="5">
        <v>65.666666666666671</v>
      </c>
      <c r="C112" s="5">
        <v>56.333333333333336</v>
      </c>
      <c r="D112" s="5">
        <v>59</v>
      </c>
    </row>
    <row r="113" spans="1:4" x14ac:dyDescent="0.35">
      <c r="A113" s="4">
        <v>59</v>
      </c>
      <c r="B113" s="5">
        <v>67.75</v>
      </c>
      <c r="C113" s="5">
        <v>62.5</v>
      </c>
      <c r="D113" s="5">
        <v>59.5</v>
      </c>
    </row>
    <row r="114" spans="1:4" x14ac:dyDescent="0.35">
      <c r="A114" s="4">
        <v>60</v>
      </c>
      <c r="B114" s="5">
        <v>78</v>
      </c>
      <c r="C114" s="5">
        <v>53.333333333333336</v>
      </c>
      <c r="D114" s="5">
        <v>88.333333333333329</v>
      </c>
    </row>
    <row r="115" spans="1:4" x14ac:dyDescent="0.35">
      <c r="A115" s="4">
        <v>61</v>
      </c>
      <c r="B115" s="5">
        <v>71</v>
      </c>
      <c r="C115" s="5">
        <v>58.333333333333336</v>
      </c>
      <c r="D115" s="5">
        <v>65.333333333333329</v>
      </c>
    </row>
    <row r="116" spans="1:4" x14ac:dyDescent="0.35">
      <c r="A116" s="4">
        <v>62</v>
      </c>
      <c r="B116" s="5">
        <v>73</v>
      </c>
      <c r="C116" s="5">
        <v>95.5</v>
      </c>
      <c r="D116" s="5">
        <v>73</v>
      </c>
    </row>
    <row r="117" spans="1:4" x14ac:dyDescent="0.35">
      <c r="A117" s="4">
        <v>63</v>
      </c>
      <c r="B117" s="5">
        <v>79.666666666666671</v>
      </c>
      <c r="C117" s="5">
        <v>60.333333333333336</v>
      </c>
      <c r="D117" s="5">
        <v>74</v>
      </c>
    </row>
    <row r="118" spans="1:4" x14ac:dyDescent="0.35">
      <c r="A118" s="4">
        <v>64</v>
      </c>
      <c r="B118" s="5">
        <v>67</v>
      </c>
      <c r="C118" s="5">
        <v>60</v>
      </c>
      <c r="D118" s="5">
        <v>88</v>
      </c>
    </row>
    <row r="119" spans="1:4" x14ac:dyDescent="0.35">
      <c r="A119" s="4">
        <v>65</v>
      </c>
      <c r="B119" s="5">
        <v>83</v>
      </c>
      <c r="C119" s="5">
        <v>84.5</v>
      </c>
      <c r="D119" s="5">
        <v>72</v>
      </c>
    </row>
    <row r="120" spans="1:4" x14ac:dyDescent="0.35">
      <c r="A120" s="4">
        <v>66</v>
      </c>
      <c r="B120" s="5">
        <v>77.5</v>
      </c>
      <c r="C120" s="5">
        <v>58.5</v>
      </c>
      <c r="D120" s="5">
        <v>73</v>
      </c>
    </row>
    <row r="121" spans="1:4" x14ac:dyDescent="0.35">
      <c r="A121" s="4">
        <v>67</v>
      </c>
      <c r="B121" s="5">
        <v>47</v>
      </c>
      <c r="C121" s="5">
        <v>48.333333333333336</v>
      </c>
      <c r="D121" s="5">
        <v>60</v>
      </c>
    </row>
    <row r="122" spans="1:4" x14ac:dyDescent="0.35">
      <c r="A122" s="4">
        <v>68</v>
      </c>
      <c r="B122" s="5">
        <v>86</v>
      </c>
      <c r="C122" s="5">
        <v>41.333333333333336</v>
      </c>
      <c r="D122" s="5">
        <v>53.666666666666664</v>
      </c>
    </row>
    <row r="123" spans="1:4" x14ac:dyDescent="0.35">
      <c r="A123" s="4">
        <v>69</v>
      </c>
      <c r="B123" s="5">
        <v>66</v>
      </c>
      <c r="C123" s="5">
        <v>60.666666666666664</v>
      </c>
      <c r="D123" s="5">
        <v>72.333333333333329</v>
      </c>
    </row>
    <row r="124" spans="1:4" x14ac:dyDescent="0.35">
      <c r="A124" s="4">
        <v>70</v>
      </c>
      <c r="B124" s="5">
        <v>70.5</v>
      </c>
      <c r="C124" s="5">
        <v>74.75</v>
      </c>
      <c r="D124" s="5">
        <v>67.75</v>
      </c>
    </row>
    <row r="125" spans="1:4" x14ac:dyDescent="0.35">
      <c r="A125" s="4">
        <v>71</v>
      </c>
      <c r="B125" s="5">
        <v>73.333333333333329</v>
      </c>
      <c r="C125" s="5">
        <v>61.333333333333336</v>
      </c>
      <c r="D125" s="5">
        <v>62.333333333333336</v>
      </c>
    </row>
    <row r="126" spans="1:4" x14ac:dyDescent="0.35">
      <c r="A126" s="4">
        <v>72</v>
      </c>
      <c r="B126" s="5">
        <v>63.833333333333336</v>
      </c>
      <c r="C126" s="5">
        <v>70.166666666666671</v>
      </c>
      <c r="D126" s="5">
        <v>71.166666666666671</v>
      </c>
    </row>
    <row r="127" spans="1:4" x14ac:dyDescent="0.35">
      <c r="A127" s="4">
        <v>73</v>
      </c>
      <c r="B127" s="5">
        <v>63.25</v>
      </c>
      <c r="C127" s="5">
        <v>50.5</v>
      </c>
      <c r="D127" s="5">
        <v>68</v>
      </c>
    </row>
    <row r="128" spans="1:4" x14ac:dyDescent="0.35">
      <c r="A128" s="4">
        <v>74</v>
      </c>
      <c r="B128" s="5">
        <v>73.666666666666671</v>
      </c>
      <c r="C128" s="5">
        <v>74.666666666666671</v>
      </c>
      <c r="D128" s="5">
        <v>75.333333333333329</v>
      </c>
    </row>
    <row r="129" spans="1:4" x14ac:dyDescent="0.35">
      <c r="A129" s="4">
        <v>75</v>
      </c>
      <c r="B129" s="5">
        <v>64.428571428571431</v>
      </c>
      <c r="C129" s="5">
        <v>35</v>
      </c>
      <c r="D129" s="5">
        <v>71</v>
      </c>
    </row>
    <row r="130" spans="1:4" x14ac:dyDescent="0.35">
      <c r="A130" s="4">
        <v>76</v>
      </c>
      <c r="B130" s="5">
        <v>59.375</v>
      </c>
      <c r="C130" s="5">
        <v>79.125</v>
      </c>
      <c r="D130" s="5">
        <v>60.625</v>
      </c>
    </row>
    <row r="131" spans="1:4" x14ac:dyDescent="0.35">
      <c r="A131" s="4">
        <v>77</v>
      </c>
      <c r="B131" s="5">
        <v>78</v>
      </c>
      <c r="C131" s="5">
        <v>69.5</v>
      </c>
      <c r="D131" s="5">
        <v>43.166666666666664</v>
      </c>
    </row>
    <row r="132" spans="1:4" x14ac:dyDescent="0.35">
      <c r="A132" s="4">
        <v>78</v>
      </c>
      <c r="B132" s="5">
        <v>81.428571428571431</v>
      </c>
      <c r="C132" s="5">
        <v>57.571428571428569</v>
      </c>
      <c r="D132" s="5">
        <v>76.428571428571431</v>
      </c>
    </row>
    <row r="133" spans="1:4" x14ac:dyDescent="0.35">
      <c r="A133" s="4">
        <v>79</v>
      </c>
      <c r="B133" s="5">
        <v>72.25</v>
      </c>
      <c r="C133" s="5">
        <v>72.75</v>
      </c>
      <c r="D133" s="5">
        <v>71.75</v>
      </c>
    </row>
    <row r="134" spans="1:4" x14ac:dyDescent="0.35">
      <c r="A134" s="4">
        <v>80</v>
      </c>
      <c r="B134" s="5">
        <v>72</v>
      </c>
      <c r="C134" s="5">
        <v>63.5</v>
      </c>
      <c r="D134" s="5">
        <v>82</v>
      </c>
    </row>
    <row r="135" spans="1:4" x14ac:dyDescent="0.35">
      <c r="A135" s="4">
        <v>81</v>
      </c>
      <c r="B135" s="5">
        <v>82.5</v>
      </c>
      <c r="C135" s="5">
        <v>82.333333333333329</v>
      </c>
      <c r="D135" s="5">
        <v>69</v>
      </c>
    </row>
    <row r="136" spans="1:4" x14ac:dyDescent="0.35">
      <c r="A136" s="4">
        <v>82</v>
      </c>
      <c r="B136" s="5">
        <v>73.25</v>
      </c>
      <c r="C136" s="5">
        <v>56.25</v>
      </c>
      <c r="D136" s="5">
        <v>45.25</v>
      </c>
    </row>
    <row r="137" spans="1:4" x14ac:dyDescent="0.35">
      <c r="A137" s="4">
        <v>83</v>
      </c>
      <c r="B137" s="5">
        <v>61.333333333333336</v>
      </c>
      <c r="C137" s="5">
        <v>66.333333333333329</v>
      </c>
      <c r="D137" s="5">
        <v>57.666666666666664</v>
      </c>
    </row>
    <row r="138" spans="1:4" x14ac:dyDescent="0.35">
      <c r="A138" s="4">
        <v>84</v>
      </c>
      <c r="B138" s="5">
        <v>73</v>
      </c>
      <c r="C138" s="5">
        <v>94</v>
      </c>
      <c r="D138" s="5">
        <v>82.5</v>
      </c>
    </row>
    <row r="139" spans="1:4" x14ac:dyDescent="0.35">
      <c r="A139" s="4">
        <v>85</v>
      </c>
      <c r="B139" s="5">
        <v>60.75</v>
      </c>
      <c r="C139" s="5">
        <v>77</v>
      </c>
      <c r="D139" s="5">
        <v>76.25</v>
      </c>
    </row>
    <row r="140" spans="1:4" x14ac:dyDescent="0.35">
      <c r="A140" s="4">
        <v>86</v>
      </c>
      <c r="B140" s="5">
        <v>71.5</v>
      </c>
      <c r="C140" s="5">
        <v>65.5</v>
      </c>
      <c r="D140" s="5">
        <v>56.75</v>
      </c>
    </row>
    <row r="141" spans="1:4" x14ac:dyDescent="0.35">
      <c r="A141" s="4">
        <v>87</v>
      </c>
      <c r="B141" s="5">
        <v>77</v>
      </c>
      <c r="C141" s="5">
        <v>68</v>
      </c>
      <c r="D141" s="5">
        <v>68.333333333333329</v>
      </c>
    </row>
    <row r="142" spans="1:4" x14ac:dyDescent="0.35">
      <c r="A142" s="4">
        <v>88</v>
      </c>
      <c r="B142" s="5">
        <v>69</v>
      </c>
      <c r="C142" s="5">
        <v>67</v>
      </c>
      <c r="D142" s="5">
        <v>97</v>
      </c>
    </row>
    <row r="143" spans="1:4" x14ac:dyDescent="0.35">
      <c r="A143" s="4">
        <v>89</v>
      </c>
      <c r="B143" s="5">
        <v>77.857142857142861</v>
      </c>
      <c r="C143" s="5">
        <v>71.857142857142861</v>
      </c>
      <c r="D143" s="5">
        <v>57.857142857142854</v>
      </c>
    </row>
    <row r="144" spans="1:4" x14ac:dyDescent="0.35">
      <c r="A144" s="4">
        <v>90</v>
      </c>
      <c r="B144" s="5">
        <v>92</v>
      </c>
      <c r="C144" s="5">
        <v>87.333333333333329</v>
      </c>
      <c r="D144" s="5">
        <v>52</v>
      </c>
    </row>
    <row r="145" spans="1:4" x14ac:dyDescent="0.35">
      <c r="A145" s="4">
        <v>91</v>
      </c>
      <c r="B145" s="5">
        <v>97</v>
      </c>
      <c r="C145" s="5">
        <v>69</v>
      </c>
      <c r="D145" s="5">
        <v>59</v>
      </c>
    </row>
    <row r="146" spans="1:4" x14ac:dyDescent="0.35">
      <c r="A146" s="4">
        <v>92</v>
      </c>
      <c r="B146" s="5">
        <v>80.5</v>
      </c>
      <c r="C146" s="5">
        <v>53</v>
      </c>
      <c r="D146" s="5">
        <v>72.333333333333329</v>
      </c>
    </row>
    <row r="147" spans="1:4" x14ac:dyDescent="0.35">
      <c r="A147" s="4">
        <v>93</v>
      </c>
      <c r="B147" s="5">
        <v>73</v>
      </c>
      <c r="C147" s="5">
        <v>47.5</v>
      </c>
      <c r="D147" s="5">
        <v>67</v>
      </c>
    </row>
    <row r="148" spans="1:4" x14ac:dyDescent="0.35">
      <c r="A148" s="4">
        <v>94</v>
      </c>
      <c r="B148" s="5">
        <v>77.5</v>
      </c>
      <c r="C148" s="5">
        <v>74</v>
      </c>
      <c r="D148" s="5">
        <v>71</v>
      </c>
    </row>
    <row r="149" spans="1:4" x14ac:dyDescent="0.35">
      <c r="A149" s="4">
        <v>95</v>
      </c>
      <c r="B149" s="5">
        <v>72</v>
      </c>
      <c r="C149" s="5">
        <v>66</v>
      </c>
      <c r="D149" s="5">
        <v>62.2</v>
      </c>
    </row>
    <row r="150" spans="1:4" x14ac:dyDescent="0.35">
      <c r="A150" s="4">
        <v>96</v>
      </c>
      <c r="B150" s="5">
        <v>61.857142857142854</v>
      </c>
      <c r="C150" s="5">
        <v>61.714285714285715</v>
      </c>
      <c r="D150" s="5">
        <v>52</v>
      </c>
    </row>
    <row r="151" spans="1:4" x14ac:dyDescent="0.35">
      <c r="A151" s="4">
        <v>97</v>
      </c>
      <c r="B151" s="5">
        <v>72</v>
      </c>
      <c r="C151" s="5">
        <v>39</v>
      </c>
      <c r="D151" s="5">
        <v>73</v>
      </c>
    </row>
    <row r="152" spans="1:4" x14ac:dyDescent="0.35">
      <c r="A152" s="4">
        <v>98</v>
      </c>
      <c r="B152" s="5">
        <v>63.142857142857146</v>
      </c>
      <c r="C152" s="5">
        <v>58.714285714285715</v>
      </c>
      <c r="D152" s="5">
        <v>68.571428571428569</v>
      </c>
    </row>
    <row r="153" spans="1:4" x14ac:dyDescent="0.35">
      <c r="A153" s="4">
        <v>99</v>
      </c>
      <c r="B153" s="5">
        <v>63.25</v>
      </c>
      <c r="C153" s="5">
        <v>44.75</v>
      </c>
      <c r="D153" s="5">
        <v>69.75</v>
      </c>
    </row>
    <row r="154" spans="1:4" x14ac:dyDescent="0.35">
      <c r="A154" s="4">
        <v>100</v>
      </c>
      <c r="B154" s="5">
        <v>66.222222222222229</v>
      </c>
      <c r="C154" s="5">
        <v>81.888888888888886</v>
      </c>
      <c r="D154" s="5">
        <v>65.888888888888886</v>
      </c>
    </row>
    <row r="155" spans="1:4" x14ac:dyDescent="0.35">
      <c r="A155" s="4" t="s">
        <v>260</v>
      </c>
      <c r="B155" s="5">
        <v>70.569999999999993</v>
      </c>
      <c r="C155" s="5">
        <v>66.064999999999998</v>
      </c>
      <c r="D155" s="5">
        <v>66.150000000000006</v>
      </c>
    </row>
    <row r="156" spans="1:4" x14ac:dyDescent="0.35">
      <c r="B156"/>
      <c r="C156"/>
      <c r="D156"/>
    </row>
    <row r="157" spans="1:4" x14ac:dyDescent="0.35">
      <c r="B157"/>
      <c r="C157"/>
      <c r="D157"/>
    </row>
    <row r="158" spans="1:4" x14ac:dyDescent="0.35">
      <c r="B158"/>
      <c r="C158"/>
      <c r="D158"/>
    </row>
    <row r="159" spans="1:4" x14ac:dyDescent="0.35">
      <c r="B159"/>
      <c r="C159"/>
      <c r="D159"/>
    </row>
    <row r="160" spans="1:4" x14ac:dyDescent="0.35">
      <c r="B160"/>
      <c r="C160"/>
      <c r="D160"/>
    </row>
    <row r="161" spans="1:5" x14ac:dyDescent="0.35">
      <c r="B161"/>
      <c r="C161"/>
      <c r="D161"/>
    </row>
    <row r="162" spans="1:5" x14ac:dyDescent="0.35">
      <c r="B162"/>
      <c r="C162"/>
      <c r="D162"/>
    </row>
    <row r="163" spans="1:5" x14ac:dyDescent="0.35">
      <c r="B163"/>
      <c r="C163"/>
      <c r="D163"/>
    </row>
    <row r="164" spans="1:5" x14ac:dyDescent="0.35">
      <c r="B164"/>
      <c r="C164"/>
      <c r="D164"/>
    </row>
    <row r="165" spans="1:5" x14ac:dyDescent="0.35">
      <c r="B165"/>
      <c r="C165"/>
      <c r="D165"/>
    </row>
    <row r="166" spans="1:5" x14ac:dyDescent="0.35">
      <c r="B166"/>
      <c r="C166"/>
      <c r="D166"/>
    </row>
    <row r="167" spans="1:5" x14ac:dyDescent="0.35">
      <c r="B167"/>
      <c r="C167"/>
      <c r="D167"/>
    </row>
    <row r="168" spans="1:5" x14ac:dyDescent="0.35">
      <c r="B168"/>
      <c r="C168"/>
      <c r="D168"/>
    </row>
    <row r="169" spans="1:5" x14ac:dyDescent="0.35">
      <c r="B169"/>
      <c r="C169"/>
      <c r="D169"/>
    </row>
    <row r="170" spans="1:5" x14ac:dyDescent="0.35">
      <c r="B170"/>
      <c r="C170"/>
      <c r="D170"/>
    </row>
    <row r="171" spans="1:5" x14ac:dyDescent="0.35">
      <c r="B171"/>
      <c r="C171"/>
      <c r="D171"/>
    </row>
    <row r="172" spans="1:5" x14ac:dyDescent="0.35">
      <c r="B172"/>
      <c r="C172"/>
      <c r="D172"/>
    </row>
    <row r="173" spans="1:5" x14ac:dyDescent="0.35">
      <c r="B173"/>
      <c r="C173"/>
      <c r="D173"/>
    </row>
    <row r="174" spans="1:5" x14ac:dyDescent="0.35">
      <c r="A174" s="3" t="s">
        <v>259</v>
      </c>
      <c r="B174" t="s">
        <v>256</v>
      </c>
      <c r="C174" t="s">
        <v>258</v>
      </c>
      <c r="D174" t="s">
        <v>257</v>
      </c>
    </row>
    <row r="175" spans="1:5" x14ac:dyDescent="0.35">
      <c r="A175" s="4" t="s">
        <v>265</v>
      </c>
      <c r="B175" s="5">
        <v>67</v>
      </c>
      <c r="C175" s="5">
        <v>80.36363636363636</v>
      </c>
      <c r="D175" s="5">
        <v>65.909090909090907</v>
      </c>
      <c r="E175" s="5"/>
    </row>
    <row r="176" spans="1:5" x14ac:dyDescent="0.35">
      <c r="A176" s="4" t="s">
        <v>266</v>
      </c>
      <c r="B176" s="5">
        <v>66.75</v>
      </c>
      <c r="C176" s="5">
        <v>60</v>
      </c>
      <c r="D176" s="5">
        <v>71.75</v>
      </c>
      <c r="E176" s="5"/>
    </row>
    <row r="177" spans="1:5" x14ac:dyDescent="0.35">
      <c r="A177" s="4" t="s">
        <v>267</v>
      </c>
      <c r="B177" s="5">
        <v>67.86666666666666</v>
      </c>
      <c r="C177" s="5">
        <v>66</v>
      </c>
      <c r="D177" s="5">
        <v>59.4</v>
      </c>
      <c r="E177" s="5"/>
    </row>
    <row r="178" spans="1:5" x14ac:dyDescent="0.35">
      <c r="A178" s="4" t="s">
        <v>268</v>
      </c>
      <c r="B178" s="5">
        <v>75.352941176470594</v>
      </c>
      <c r="C178" s="5">
        <v>71.705882352941174</v>
      </c>
      <c r="D178" s="5">
        <v>69.411764705882348</v>
      </c>
      <c r="E178" s="5"/>
    </row>
    <row r="179" spans="1:5" x14ac:dyDescent="0.35">
      <c r="A179" s="4" t="s">
        <v>269</v>
      </c>
      <c r="B179" s="5">
        <v>72.411764705882348</v>
      </c>
      <c r="C179" s="5">
        <v>68.352941176470594</v>
      </c>
      <c r="D179" s="5">
        <v>64.352941176470594</v>
      </c>
      <c r="E179" s="5"/>
    </row>
    <row r="180" spans="1:5" x14ac:dyDescent="0.35">
      <c r="A180" s="4" t="s">
        <v>270</v>
      </c>
      <c r="B180" s="5">
        <v>68.769230769230774</v>
      </c>
      <c r="C180" s="5">
        <v>62</v>
      </c>
      <c r="D180" s="5">
        <v>62.153846153846153</v>
      </c>
      <c r="E180" s="5"/>
    </row>
    <row r="181" spans="1:5" x14ac:dyDescent="0.35">
      <c r="A181" s="4" t="s">
        <v>271</v>
      </c>
      <c r="B181" s="5">
        <v>63.466666666666669</v>
      </c>
      <c r="C181" s="5">
        <v>63.666666666666664</v>
      </c>
      <c r="D181" s="5">
        <v>78.533333333333331</v>
      </c>
      <c r="E181" s="5"/>
    </row>
    <row r="182" spans="1:5" x14ac:dyDescent="0.35">
      <c r="A182" s="4" t="s">
        <v>272</v>
      </c>
      <c r="B182" s="5">
        <v>72.181818181818187</v>
      </c>
      <c r="C182" s="5">
        <v>67.181818181818187</v>
      </c>
      <c r="D182" s="5">
        <v>67.409090909090907</v>
      </c>
      <c r="E182" s="5"/>
    </row>
    <row r="183" spans="1:5" x14ac:dyDescent="0.35">
      <c r="A183" s="4" t="s">
        <v>273</v>
      </c>
      <c r="B183" s="5">
        <v>78.785714285714292</v>
      </c>
      <c r="C183" s="5">
        <v>65.142857142857139</v>
      </c>
      <c r="D183" s="5">
        <v>47.285714285714285</v>
      </c>
      <c r="E183" s="5"/>
    </row>
    <row r="184" spans="1:5" x14ac:dyDescent="0.35">
      <c r="A184" s="4" t="s">
        <v>274</v>
      </c>
      <c r="B184" s="5">
        <v>75.2</v>
      </c>
      <c r="C184" s="5">
        <v>51.45</v>
      </c>
      <c r="D184" s="5">
        <v>68.55</v>
      </c>
      <c r="E184" s="5"/>
    </row>
    <row r="185" spans="1:5" x14ac:dyDescent="0.35">
      <c r="A185" s="4" t="s">
        <v>275</v>
      </c>
      <c r="B185" s="5">
        <v>66</v>
      </c>
      <c r="C185" s="5">
        <v>58.266666666666666</v>
      </c>
      <c r="D185" s="5">
        <v>69.86666666666666</v>
      </c>
      <c r="E185" s="5"/>
    </row>
    <row r="186" spans="1:5" x14ac:dyDescent="0.35">
      <c r="A186" s="4" t="s">
        <v>276</v>
      </c>
      <c r="B186" s="5">
        <v>72.214285714285708</v>
      </c>
      <c r="C186" s="5">
        <v>75.714285714285708</v>
      </c>
      <c r="D186" s="5">
        <v>65.5</v>
      </c>
      <c r="E186" s="5"/>
    </row>
    <row r="187" spans="1:5" x14ac:dyDescent="0.35">
      <c r="A187" s="4" t="s">
        <v>260</v>
      </c>
      <c r="B187" s="5">
        <v>70.569999999999993</v>
      </c>
      <c r="C187" s="5">
        <v>66.064999999999998</v>
      </c>
      <c r="D187" s="5">
        <v>66.150000000000006</v>
      </c>
      <c r="E187" s="5"/>
    </row>
    <row r="188" spans="1:5" x14ac:dyDescent="0.35">
      <c r="E188" s="5"/>
    </row>
    <row r="189" spans="1:5" x14ac:dyDescent="0.35">
      <c r="B189"/>
      <c r="C189"/>
    </row>
    <row r="190" spans="1:5" x14ac:dyDescent="0.35">
      <c r="B190"/>
      <c r="C190"/>
      <c r="D190"/>
    </row>
    <row r="191" spans="1:5" x14ac:dyDescent="0.35">
      <c r="B191"/>
      <c r="C191"/>
      <c r="D191"/>
    </row>
    <row r="192" spans="1:5" x14ac:dyDescent="0.35">
      <c r="B192"/>
      <c r="C192"/>
      <c r="D192"/>
    </row>
    <row r="193" spans="1:2" customFormat="1" x14ac:dyDescent="0.35"/>
    <row r="194" spans="1:2" customFormat="1" x14ac:dyDescent="0.35"/>
    <row r="195" spans="1:2" customFormat="1" x14ac:dyDescent="0.35"/>
    <row r="196" spans="1:2" customFormat="1" x14ac:dyDescent="0.35"/>
    <row r="197" spans="1:2" customFormat="1" x14ac:dyDescent="0.35"/>
    <row r="198" spans="1:2" customFormat="1" x14ac:dyDescent="0.35"/>
    <row r="199" spans="1:2" customFormat="1" x14ac:dyDescent="0.35"/>
    <row r="200" spans="1:2" customFormat="1" x14ac:dyDescent="0.35"/>
    <row r="201" spans="1:2" customFormat="1" x14ac:dyDescent="0.35"/>
    <row r="202" spans="1:2" customFormat="1" x14ac:dyDescent="0.35"/>
    <row r="203" spans="1:2" customFormat="1" x14ac:dyDescent="0.35"/>
    <row r="204" spans="1:2" customFormat="1" x14ac:dyDescent="0.35"/>
    <row r="205" spans="1:2" customFormat="1" x14ac:dyDescent="0.35">
      <c r="A205" s="3" t="s">
        <v>259</v>
      </c>
      <c r="B205" t="s">
        <v>255</v>
      </c>
    </row>
    <row r="206" spans="1:2" customFormat="1" x14ac:dyDescent="0.35">
      <c r="A206" s="4" t="s">
        <v>265</v>
      </c>
      <c r="B206" s="10">
        <v>1712</v>
      </c>
    </row>
    <row r="207" spans="1:2" customFormat="1" x14ac:dyDescent="0.35">
      <c r="A207" s="4" t="s">
        <v>266</v>
      </c>
      <c r="B207" s="10">
        <v>1156</v>
      </c>
    </row>
    <row r="208" spans="1:2" customFormat="1" x14ac:dyDescent="0.35">
      <c r="A208" s="4" t="s">
        <v>267</v>
      </c>
      <c r="B208" s="10">
        <v>1189</v>
      </c>
    </row>
    <row r="209" spans="1:4" x14ac:dyDescent="0.35">
      <c r="A209" s="4" t="s">
        <v>268</v>
      </c>
      <c r="B209" s="10">
        <v>1410</v>
      </c>
      <c r="C209"/>
      <c r="D209"/>
    </row>
    <row r="210" spans="1:4" x14ac:dyDescent="0.35">
      <c r="A210" s="4" t="s">
        <v>269</v>
      </c>
      <c r="B210" s="10">
        <v>1328</v>
      </c>
      <c r="C210"/>
      <c r="D210"/>
    </row>
    <row r="211" spans="1:4" x14ac:dyDescent="0.35">
      <c r="A211" s="4" t="s">
        <v>270</v>
      </c>
      <c r="B211" s="10">
        <v>1036</v>
      </c>
      <c r="C211"/>
      <c r="D211"/>
    </row>
    <row r="212" spans="1:4" x14ac:dyDescent="0.35">
      <c r="A212" s="4" t="s">
        <v>271</v>
      </c>
      <c r="B212" s="10">
        <v>1162</v>
      </c>
      <c r="C212"/>
      <c r="D212"/>
    </row>
    <row r="213" spans="1:4" x14ac:dyDescent="0.35">
      <c r="A213" s="4" t="s">
        <v>272</v>
      </c>
      <c r="B213" s="10">
        <v>1717</v>
      </c>
      <c r="C213"/>
      <c r="D213"/>
    </row>
    <row r="214" spans="1:4" x14ac:dyDescent="0.35">
      <c r="A214" s="4" t="s">
        <v>273</v>
      </c>
      <c r="B214" s="10">
        <v>982</v>
      </c>
      <c r="C214"/>
      <c r="D214"/>
    </row>
    <row r="215" spans="1:4" x14ac:dyDescent="0.35">
      <c r="A215" s="4" t="s">
        <v>274</v>
      </c>
      <c r="B215" s="10">
        <v>1485</v>
      </c>
      <c r="C215"/>
      <c r="D215"/>
    </row>
    <row r="216" spans="1:4" x14ac:dyDescent="0.35">
      <c r="A216" s="4" t="s">
        <v>275</v>
      </c>
      <c r="B216" s="10">
        <v>1062</v>
      </c>
      <c r="C216"/>
      <c r="D216"/>
    </row>
    <row r="217" spans="1:4" x14ac:dyDescent="0.35">
      <c r="A217" s="4" t="s">
        <v>276</v>
      </c>
      <c r="B217" s="10">
        <v>1013</v>
      </c>
      <c r="C217"/>
      <c r="D217"/>
    </row>
    <row r="218" spans="1:4" x14ac:dyDescent="0.35">
      <c r="A218" s="4" t="s">
        <v>260</v>
      </c>
      <c r="B218" s="10">
        <v>15252</v>
      </c>
      <c r="C218"/>
      <c r="D218"/>
    </row>
    <row r="219" spans="1:4" x14ac:dyDescent="0.35">
      <c r="B219"/>
      <c r="C219"/>
      <c r="D219"/>
    </row>
    <row r="220" spans="1:4" x14ac:dyDescent="0.35">
      <c r="B220"/>
      <c r="C220"/>
      <c r="D220"/>
    </row>
    <row r="221" spans="1:4" x14ac:dyDescent="0.35">
      <c r="B221"/>
      <c r="C221"/>
      <c r="D221"/>
    </row>
    <row r="222" spans="1:4" x14ac:dyDescent="0.35">
      <c r="B222"/>
      <c r="C222"/>
      <c r="D222"/>
    </row>
    <row r="223" spans="1:4" x14ac:dyDescent="0.35">
      <c r="B223"/>
      <c r="C223"/>
      <c r="D223"/>
    </row>
    <row r="224" spans="1:4" x14ac:dyDescent="0.35">
      <c r="B224"/>
      <c r="C224"/>
      <c r="D224"/>
    </row>
    <row r="225" spans="1:4" x14ac:dyDescent="0.35">
      <c r="B225"/>
      <c r="C225"/>
      <c r="D225"/>
    </row>
    <row r="226" spans="1:4" x14ac:dyDescent="0.35">
      <c r="B226"/>
      <c r="C226"/>
      <c r="D226"/>
    </row>
    <row r="227" spans="1:4" x14ac:dyDescent="0.35">
      <c r="B227"/>
      <c r="C227"/>
      <c r="D227"/>
    </row>
    <row r="228" spans="1:4" x14ac:dyDescent="0.35">
      <c r="B228"/>
      <c r="C228"/>
      <c r="D228"/>
    </row>
    <row r="229" spans="1:4" x14ac:dyDescent="0.35">
      <c r="B229"/>
      <c r="C229"/>
      <c r="D229"/>
    </row>
    <row r="230" spans="1:4" x14ac:dyDescent="0.35">
      <c r="B230"/>
      <c r="C230"/>
      <c r="D230"/>
    </row>
    <row r="231" spans="1:4" x14ac:dyDescent="0.35">
      <c r="B231"/>
      <c r="C231"/>
      <c r="D231"/>
    </row>
    <row r="232" spans="1:4" x14ac:dyDescent="0.35">
      <c r="B232"/>
      <c r="C232"/>
      <c r="D232"/>
    </row>
    <row r="233" spans="1:4" x14ac:dyDescent="0.35">
      <c r="B233"/>
      <c r="C233"/>
      <c r="D233"/>
    </row>
    <row r="234" spans="1:4" x14ac:dyDescent="0.35">
      <c r="A234" s="3" t="s">
        <v>259</v>
      </c>
      <c r="B234" t="s">
        <v>279</v>
      </c>
      <c r="C234"/>
      <c r="D234"/>
    </row>
    <row r="235" spans="1:4" x14ac:dyDescent="0.35">
      <c r="A235" s="4" t="s">
        <v>10</v>
      </c>
      <c r="B235" s="5">
        <v>70.677419354838705</v>
      </c>
      <c r="C235"/>
      <c r="D235"/>
    </row>
    <row r="236" spans="1:4" x14ac:dyDescent="0.35">
      <c r="A236" s="4" t="s">
        <v>23</v>
      </c>
      <c r="B236" s="5">
        <v>68.749999999999986</v>
      </c>
      <c r="C236"/>
      <c r="D236"/>
    </row>
    <row r="237" spans="1:4" x14ac:dyDescent="0.35">
      <c r="A237" s="4" t="s">
        <v>53</v>
      </c>
      <c r="B237" s="5">
        <v>68.579710144927532</v>
      </c>
      <c r="C237"/>
      <c r="D237"/>
    </row>
    <row r="238" spans="1:4" x14ac:dyDescent="0.35">
      <c r="A238" s="4" t="s">
        <v>29</v>
      </c>
      <c r="B238" s="5">
        <v>66.933333333333351</v>
      </c>
      <c r="C238"/>
      <c r="D238"/>
    </row>
    <row r="239" spans="1:4" x14ac:dyDescent="0.35">
      <c r="A239" s="4" t="s">
        <v>21</v>
      </c>
      <c r="B239" s="5">
        <v>66.782608695652186</v>
      </c>
      <c r="C239"/>
      <c r="D239"/>
    </row>
    <row r="240" spans="1:4" x14ac:dyDescent="0.35">
      <c r="A240" s="4" t="s">
        <v>18</v>
      </c>
      <c r="B240" s="5">
        <v>66.318840579710141</v>
      </c>
      <c r="C240"/>
      <c r="D240"/>
    </row>
    <row r="241" spans="1:4" x14ac:dyDescent="0.35">
      <c r="A241" s="4" t="s">
        <v>15</v>
      </c>
      <c r="B241" s="5">
        <v>66.244444444444454</v>
      </c>
      <c r="C241"/>
      <c r="D241"/>
    </row>
    <row r="242" spans="1:4" x14ac:dyDescent="0.35">
      <c r="A242" s="4" t="s">
        <v>41</v>
      </c>
      <c r="B242" s="5">
        <v>65.650793650793645</v>
      </c>
      <c r="C242"/>
      <c r="D242"/>
    </row>
    <row r="243" spans="1:4" x14ac:dyDescent="0.35">
      <c r="A243" s="4" t="s">
        <v>260</v>
      </c>
      <c r="B243" s="5">
        <v>67.595000000000013</v>
      </c>
      <c r="C243"/>
      <c r="D243"/>
    </row>
    <row r="244" spans="1:4" x14ac:dyDescent="0.35">
      <c r="B244"/>
      <c r="C244"/>
      <c r="D244"/>
    </row>
    <row r="245" spans="1:4" x14ac:dyDescent="0.35">
      <c r="B245"/>
      <c r="C245"/>
      <c r="D245"/>
    </row>
    <row r="246" spans="1:4" x14ac:dyDescent="0.35">
      <c r="B246"/>
      <c r="C246"/>
      <c r="D246"/>
    </row>
    <row r="247" spans="1:4" x14ac:dyDescent="0.35">
      <c r="B247"/>
      <c r="C247"/>
      <c r="D247"/>
    </row>
    <row r="248" spans="1:4" x14ac:dyDescent="0.35">
      <c r="B248"/>
      <c r="C248"/>
      <c r="D248"/>
    </row>
    <row r="249" spans="1:4" x14ac:dyDescent="0.35">
      <c r="B249"/>
      <c r="C249"/>
      <c r="D249"/>
    </row>
    <row r="250" spans="1:4" x14ac:dyDescent="0.35">
      <c r="B250"/>
      <c r="C250"/>
      <c r="D250"/>
    </row>
    <row r="251" spans="1:4" x14ac:dyDescent="0.35">
      <c r="B251"/>
      <c r="C251"/>
      <c r="D251"/>
    </row>
    <row r="252" spans="1:4" x14ac:dyDescent="0.35">
      <c r="B252"/>
      <c r="C252"/>
      <c r="D252"/>
    </row>
    <row r="253" spans="1:4" x14ac:dyDescent="0.35">
      <c r="B253"/>
      <c r="C253"/>
      <c r="D253"/>
    </row>
    <row r="254" spans="1:4" x14ac:dyDescent="0.35">
      <c r="B254"/>
      <c r="C254"/>
      <c r="D254"/>
    </row>
    <row r="255" spans="1:4" x14ac:dyDescent="0.35">
      <c r="B255"/>
      <c r="C255"/>
      <c r="D255"/>
    </row>
    <row r="256" spans="1:4" x14ac:dyDescent="0.35">
      <c r="B256"/>
      <c r="C256"/>
      <c r="D256"/>
    </row>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row r="267" customFormat="1" x14ac:dyDescent="0.35"/>
    <row r="268" customFormat="1" x14ac:dyDescent="0.35"/>
    <row r="269" customFormat="1" x14ac:dyDescent="0.35"/>
    <row r="270" customFormat="1" x14ac:dyDescent="0.35"/>
    <row r="271" customFormat="1" x14ac:dyDescent="0.35"/>
    <row r="272" customFormat="1" x14ac:dyDescent="0.35"/>
    <row r="273" spans="2:3" customFormat="1" x14ac:dyDescent="0.35"/>
    <row r="274" spans="2:3" customFormat="1" x14ac:dyDescent="0.35"/>
    <row r="275" spans="2:3" customFormat="1" x14ac:dyDescent="0.35"/>
    <row r="276" spans="2:3" x14ac:dyDescent="0.35">
      <c r="B276"/>
      <c r="C276"/>
    </row>
    <row r="277" spans="2:3" customFormat="1" x14ac:dyDescent="0.35"/>
    <row r="278" spans="2:3" customFormat="1" x14ac:dyDescent="0.35"/>
    <row r="279" spans="2:3" customFormat="1" x14ac:dyDescent="0.35"/>
    <row r="280" spans="2:3" customFormat="1" x14ac:dyDescent="0.35"/>
    <row r="281" spans="2:3" customFormat="1" x14ac:dyDescent="0.35"/>
    <row r="282" spans="2:3" customFormat="1" x14ac:dyDescent="0.35"/>
    <row r="283" spans="2:3" customFormat="1" x14ac:dyDescent="0.35"/>
    <row r="284" spans="2:3" customFormat="1" x14ac:dyDescent="0.35"/>
    <row r="285" spans="2:3" customFormat="1" x14ac:dyDescent="0.35"/>
    <row r="286" spans="2:3" customFormat="1" x14ac:dyDescent="0.35"/>
    <row r="287" spans="2:3" customFormat="1" x14ac:dyDescent="0.35"/>
    <row r="288" spans="2:3" customFormat="1" x14ac:dyDescent="0.35"/>
    <row r="289" spans="2:4" x14ac:dyDescent="0.35">
      <c r="B289"/>
      <c r="C289"/>
      <c r="D289"/>
    </row>
    <row r="290" spans="2:4" x14ac:dyDescent="0.35">
      <c r="B290"/>
      <c r="C290"/>
      <c r="D290"/>
    </row>
    <row r="291" spans="2:4" x14ac:dyDescent="0.35">
      <c r="B291"/>
      <c r="C291"/>
    </row>
    <row r="292" spans="2:4" x14ac:dyDescent="0.35">
      <c r="B292"/>
      <c r="C292"/>
    </row>
    <row r="293" spans="2:4" x14ac:dyDescent="0.35">
      <c r="B293"/>
      <c r="C293"/>
    </row>
    <row r="294" spans="2:4" x14ac:dyDescent="0.35">
      <c r="B294"/>
      <c r="C294"/>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FB72B-413C-408F-B50C-60C3C33A1A5C}">
  <dimension ref="S3"/>
  <sheetViews>
    <sheetView showGridLines="0" tabSelected="1" topLeftCell="K1" zoomScaleNormal="100" workbookViewId="0">
      <selection activeCell="H13" sqref="H13"/>
    </sheetView>
  </sheetViews>
  <sheetFormatPr defaultRowHeight="14.5" x14ac:dyDescent="0.35"/>
  <sheetData>
    <row r="3" spans="19:19" x14ac:dyDescent="0.35">
      <c r="S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F A A B Q S w M E F A A C A A g A w n R 5 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M J 0 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d H l a Z n H r t 6 g C A A D E C A A A E w A c A E Z v c m 1 1 b G F z L 1 N l Y 3 R p b 2 4 x L m 0 g o h g A K K A U A A A A A A A A A A A A A A A A A A A A A A A A A A A A r V R d a 9 s w F H 0 P 5 D 8 I 9 c U B Y Y j 7 B S t + C E 7 b F d q y x e n G S E p R b S 0 x k 6 U g y c 1 C 6 H / f l e 0 k b m K 3 H l t e Y t 1 7 d c 6 5 0 t H V L D K J F C g s / v s X 3 U 6 3 o + d U s R g d 4 T h R Z v W k T R Y z Y Z 4 W T P 2 U K q U i Y s j x e h j 5 i D P T 7 S D 4 h T J T E P Z R o F / c o Y y y F H Y 4 V w l n b i C F g Y V 2 c P B p + q C Z 0 t P h 5 e 3 t d C i X g k s a 6 + m 7 N G 6 k X 3 C P T I a M J 2 l i m P I x w Q Q F k m e p 0 P 4 5 Q Z c i k n E i Z n 7 f O / U I + p p J w 0 K z 4 s z f f b r 3 U r D H H i n U H u E v S q a Q i 9 F n R m O Q Z J s Z 0 2 c o L D N l 3 C k a I 2 h S x g e c h x H l V G n f q K w K G c y p m A H i e L V g O 7 i x o k L b f g r B N q m d G n 6 y X u O w O I G b I f R n o B A Z 9 t u 8 E r T G d 9 T M U R h J x S B 1 I 8 z Z i W u R 8 t w I E K D 7 p v R 3 l Z h 3 0 t d M A P 8 B 4 W B W U z t m 2 q A h N W x T H s P 3 6 + v u C O C + 4 Y K g q 5 F c 6 p P d I Y S M g 7 9 s 0 N k 7 J 4 I Y j e b I H u U O Z s Q W n E Z Q 8 o 3 y j P V 3 O G U i D z s H d A Q / i F 8 C X A V f V y y l H O D L H W q z d Q w N k m 3 X T d J P G 6 T v C 2 u h 3 m u n / h Q T k X F O + u c H k v N 6 U l x J k + C z V o K 9 e s E 3 A h 6 l 9 e I P R t U O a B D H h W f 3 t Z 4 B D M 5 r S z h r C d c G n M n W I v A w K v a p I b u D s T C v Z 3 s r C M i K 2 i p b H v k b u i F d f U C 2 I c G 2 t M o F 6 x Z M A e V R x q l F G r w w R W f 5 E L h N t H H L t b M n Z w I 3 W p k f I 5 m B K S F l H Q x b 7 7 P 0 2 b r A h m 3 M q e V o M I T X Z I g q S d m k M y m e w y N s 2 T 6 h X p O h 2 / n Z + 4 + v 8 b i V u e u 9 f a 1 k t i h x K o M k D + 9 r P s a V g W g H 3 h o H c F x m g 1 x 2 L Z d 5 1 H l 6 Y 4 T G M d h v U P 9 W W c u r q G 7 6 o J v + Y T e p j N m / N d O i l 7 a t 5 L w H s F t B + 8 S 9 b i c R t X s v / g B Q S w E C L Q A U A A I A C A D C d H l a G N Y x q 6 U A A A D 2 A A A A E g A A A A A A A A A A A A A A A A A A A A A A Q 2 9 u Z m l n L 1 B h Y 2 t h Z 2 U u e G 1 s U E s B A i 0 A F A A C A A g A w n R 5 W g / K 6 a u k A A A A 6 Q A A A B M A A A A A A A A A A A A A A A A A 8 Q A A A F t D b 2 5 0 Z W 5 0 X 1 R 5 c G V z X S 5 4 b W x Q S w E C L Q A U A A I A C A D C d H l a Z n H r t 6 g C A A D E C A A A E w A A A A A A A A A A A A A A A A D i A Q A A R m 9 y b X V s Y X M v U 2 V j d G l v b j E u b V B L B Q Y A A A A A A w A D A M I A A A D X 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S E g A A A A A A A H A 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S Z W x h d G l v b n N o a X B S Z W Z y Z X N o R W 5 h Y m x l Z C I g V m F s d W U 9 I n N U c n V l I i A v P j w v U 3 R h Y m x l R W 5 0 c m l l c z 4 8 L 0 l 0 Z W 0 + P E l 0 Z W 0 + P E l 0 Z W 1 M b 2 N h d G l v b j 4 8 S X R l b V R 5 c G U + R m 9 y b X V s Y T w v S X R l b V R 5 c G U + P E l 0 Z W 1 Q Y X R o P l N l Y 3 R p b 2 4 x L 2 R p c n R 5 X 3 N 0 d W R l b n R f c G V y Z m 9 y b W F u Y 2 U l M j A o M i k 8 L 0 l 0 Z W 1 Q Y X R o P j w v S X R l b U x v Y 2 F 0 a W 9 u P j x T d G F i b G V F b n R y a W V z P j x F b n R y e S B U e X B l P S J J c 1 B y a X Z h d G U i I F Z h b H V l P S J s M C I g L z 4 8 R W 5 0 c n k g V H l w Z T 0 i U X V l c n l J R C I g V m F s d W U 9 I n M 4 Z j E 0 Z D A w N y 0 2 O D M y L T Q z N j g t Y j Q 1 Z C 0 w Y T g 5 M W U 0 Y T I 4 N m U 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1 d h a X R p b m d G b 3 J F e G N l b F J l Z n J l c 2 g i I C 8 + P E V u d H J 5 I F R 5 c G U 9 I k Z p b G x M Y X N 0 V X B k Y X R l Z C I g V m F s d W U 9 I m Q y M D I 1 L T A z L T I 1 V D E z O j M 4 O j A 0 L j k 4 N z g 1 N z F a I i A v P j x F b n R y e S B U e X B l P S J G a W x s R X J y b 3 J D b 2 R l I i B W Y W x 1 Z T 0 i c 1 V u a 2 5 v d 2 4 i I C 8 + P E V u d H J 5 I F R 5 c G U 9 I k F k Z G V k V G 9 E Y X R h T W 9 k Z W w i I F Z h b H V l P S J s M C I g L z 4 8 L 1 N 0 Y W J s Z U V u d H J p Z X M + P C 9 J d G V t P j x J d G V t P j x J d G V t T G 9 j Y X R p b 2 4 + P E l 0 Z W 1 U e X B l P k Z v c m 1 1 b G E 8 L 0 l 0 Z W 1 U e X B l P j x J d G V t U G F 0 a D 5 T Z W N 0 a W 9 u M S 9 k a X J 0 e V 9 z d H V k Z W 5 0 X 3 B l c m Z v c m 1 h b m N l J T I w K D I p L 1 N v d X J j Z T w v S X R l b V B h d G g + P C 9 J d G V t T G 9 j Y X R p b 2 4 + P F N 0 Y W J s Z U V u d H J p Z X M g L z 4 8 L 0 l 0 Z W 0 + P E l 0 Z W 0 + P E l 0 Z W 1 M b 2 N h d G l v b j 4 8 S X R l b V R 5 c G U + R m 9 y b X V s Y T w v S X R l b V R 5 c G U + P E l 0 Z W 1 Q Y X R o P l N l Y 3 R p b 2 4 x L 2 R p c n R 5 X 3 N 0 d W R l b n R f c G V y Z m 9 y b W F u Y 2 U l M j A o M i k v U H J v b W 9 0 Z W Q l M j B I Z W F k Z X J z P C 9 J d G V t U G F 0 a D 4 8 L 0 l 0 Z W 1 M b 2 N h d G l v b j 4 8 U 3 R h Y m x l R W 5 0 c m l l c y A v P j w v S X R l b T 4 8 S X R l b T 4 8 S X R l b U x v Y 2 F 0 a W 9 u P j x J d G V t V H l w Z T 5 G b 3 J t d W x h P C 9 J d G V t V H l w Z T 4 8 S X R l b V B h d G g + U 2 V j d G l v b j E v Z G l y d H l f c 3 R 1 Z G V u d F 9 w Z X J m b 3 J t Y W 5 j Z S U y M C g y K S 9 D a G F u Z 2 V k J T I w V H l w Z T w v S X R l b V B h d G g + P C 9 J d G V t T G 9 j Y X R p b 2 4 + P F N 0 Y W J s Z U V u d H J p Z X M g L z 4 8 L 0 l 0 Z W 0 + P E l 0 Z W 0 + P E l 0 Z W 1 M b 2 N h d G l v b j 4 8 S X R l b V R 5 c G U + R m 9 y b X V s Y T w v S X R l b V R 5 c G U + P E l 0 Z W 1 Q Y X R o P l N l Y 3 R p b 2 4 x L 2 R p c n R 5 X 3 N 0 d W R l b n R f c G V y Z m 9 y b W F u Y 2 U l M j A o M i k v R m l s d G V y Z W Q l M j B S b 3 d z P C 9 J d G V t U G F 0 a D 4 8 L 0 l 0 Z W 1 M b 2 N h d G l v b j 4 8 U 3 R h Y m x l R W 5 0 c m l l c y A v P j w v S X R l b T 4 8 S X R l b T 4 8 S X R l b U x v Y 2 F 0 a W 9 u P j x J d G V t V H l w Z T 5 G b 3 J t d W x h P C 9 J d G V t V H l w Z T 4 8 S X R l b V B h d G g + U 2 V j d G l v b j E v Z G l y d H l f c 3 R 1 Z G V u d F 9 w Z X J m b 3 J t Y W 5 j Z S U y M C g y K S 9 D b 3 V u d G V k J T I w U m 9 3 c z w v S X R l b V B h d G g + P C 9 J d G V t T G 9 j Y X R p b 2 4 + P F N 0 Y W J s Z U V u d H J p Z X M g L z 4 8 L 0 l 0 Z W 0 + P E l 0 Z W 0 + P E l 0 Z W 1 M b 2 N h d G l v b j 4 8 S X R l b V R 5 c G U + R m 9 y b X V s Y T w v S X R l b V R 5 c G U + P E l 0 Z W 1 Q Y X R o P l N l Y 3 R p b 2 4 x L 2 R p c n R 5 X 3 N 0 d W R l b n R f c G V y Z m 9 y b W F u Y 2 U l M j A o M i k v R m l s d G V y Z W Q l M j B S b 3 d z M T w v S X R l b V B h d G g + P C 9 J d G V t T G 9 j Y X R p b 2 4 + P F N 0 Y W J s Z U V u d H J p Z X M g L z 4 8 L 0 l 0 Z W 0 + P E l 0 Z W 0 + P E l 0 Z W 1 M b 2 N h d G l v b j 4 8 S X R l b V R 5 c G U + R m 9 y b X V s Y T w v S X R l b V R 5 c G U + P E l 0 Z W 1 Q Y X R o P l N l Y 3 R p b 2 4 x L 2 R p c n R 5 X 3 N 0 d W R l b n R f c G V y Z m 9 y b W F u Y 2 U l M j A o M i k v R 3 J v d X B l Z C U y M F J v d 3 M 8 L 0 l 0 Z W 1 Q Y X R o P j w v S X R l b U x v Y 2 F 0 a W 9 u P j x T d G F i b G V F b n R y a W V z I C 8 + P C 9 J d G V t P j x J d G V t P j x J d G V t T G 9 j Y X R p b 2 4 + P E l 0 Z W 1 U e X B l P k Z v c m 1 1 b G E 8 L 0 l 0 Z W 1 U e X B l P j x J d G V t U G F 0 a D 5 T Z W N 0 a W 9 u M S 9 k a X J 0 e V 9 z d H V k Z W 5 0 X 3 B l c m Z v c m 1 h b m N l J T I w K D I p L 0 d y b 3 V w Z W Q l M j B S b 3 d z M T w v S X R l b V B h d G g + P C 9 J d G V t T G 9 j Y X R p b 2 4 + P F N 0 Y W J s Z U V u d H J p Z X M g L z 4 8 L 0 l 0 Z W 0 + P E l 0 Z W 0 + P E l 0 Z W 1 M b 2 N h d G l v b j 4 8 S X R l b V R 5 c G U + R m 9 y b X V s Y T w v S X R l b V R 5 c G U + P E l 0 Z W 1 Q Y X R o P l N l Y 3 R p b 2 4 x L 2 R p c n R 5 X 3 N 0 d W R l b n R f c G V y Z m 9 y b W F u Y 2 U l M j A o M i k v R m l s d G V y Z W Q l M j B S b 3 d z M j w v S X R l b V B h d G g + P C 9 J d G V t T G 9 j Y X R p b 2 4 + P F N 0 Y W J s Z U V u d H J p Z X M g L z 4 8 L 0 l 0 Z W 0 + P E l 0 Z W 0 + P E l 0 Z W 1 M b 2 N h d G l v b j 4 8 S X R l b V R 5 c G U + R m 9 y b X V s Y T w v S X R l b V R 5 c G U + P E l 0 Z W 1 Q Y X R o P l N l Y 3 R p b 2 4 x L 2 R p c n R 5 X 3 N 0 d W R l b n R f c G V y Z m 9 y b W F u Y 2 U l M j A o M i k v U m V w b G F j Z W Q l M j B W Y W x 1 Z T w v S X R l b V B h d G g + P C 9 J d G V t T G 9 j Y X R p b 2 4 + P F N 0 Y W J s Z U V u d H J p Z X M g L z 4 8 L 0 l 0 Z W 0 + P E l 0 Z W 0 + P E l 0 Z W 1 M b 2 N h d G l v b j 4 8 S X R l b V R 5 c G U + R m 9 y b X V s Y T w v S X R l b V R 5 c G U + P E l 0 Z W 1 Q Y X R o P l N l Y 3 R p b 2 4 x L 2 R p c n R 5 X 3 N 0 d W R l b n R f c G V y Z m 9 y b W F u Y 2 U l M j A o M i k v R m l s d G V y Z W Q l M j B S b 3 d z M z w v S X R l b V B h d G g + P C 9 J d G V t T G 9 j Y X R p b 2 4 + P F N 0 Y W J s Z U V u d H J p Z X M g L z 4 8 L 0 l 0 Z W 0 + P E l 0 Z W 0 + P E l 0 Z W 1 M b 2 N h d G l v b j 4 8 S X R l b V R 5 c G U + R m 9 y b X V s Y T w v S X R l b V R 5 c G U + P E l 0 Z W 1 Q Y X R o P l N l Y 3 R p b 2 4 x L 2 R p c n R 5 X 3 N 0 d W R l b n R f c G V y Z m 9 y b W F u Y 2 U l M j A o M i k v R m l s d G V y Z W Q l M j B S b 3 d z N D w v S X R l b V B h d G g + P C 9 J d G V t T G 9 j Y X R p b 2 4 + P F N 0 Y W J s Z U V u d H J p Z X M g L z 4 8 L 0 l 0 Z W 0 + P E l 0 Z W 0 + P E l 0 Z W 1 M b 2 N h d G l v b j 4 8 S X R l b V R 5 c G U + R m 9 y b X V s Y T w v S X R l b V R 5 c G U + P E l 0 Z W 1 Q Y X R o P l N l Y 3 R p b 2 4 x L 2 R p c n R 5 X 3 N 0 d W R l b n R f c G V y Z m 9 y b W F u Y 2 U l M j A o M i k v U m V w b G F j Z W Q l M j B W Y W x 1 Z T E 8 L 0 l 0 Z W 1 Q Y X R o P j w v S X R l b U x v Y 2 F 0 a W 9 u P j x T d G F i b G V F b n R y a W V z I C 8 + P C 9 J d G V t P j x J d G V t P j x J d G V t T G 9 j Y X R p b 2 4 + P E l 0 Z W 1 U e X B l P k Z v c m 1 1 b G E 8 L 0 l 0 Z W 1 U e X B l P j x J d G V t U G F 0 a D 5 T Z W N 0 a W 9 u M S 9 k a X J 0 e V 9 z d H V k Z W 5 0 X 3 B l c m Z v c m 1 h b m N l J T I w K D I p L 0 Z p b H R l c m V k J T I w U m 9 3 c z U 8 L 0 l 0 Z W 1 Q Y X R o P j w v S X R l b U x v Y 2 F 0 a W 9 u P j x T d G F i b G V F b n R y a W V z I C 8 + P C 9 J d G V t P j x J d G V t P j x J d G V t T G 9 j Y X R p b 2 4 + P E l 0 Z W 1 U e X B l P k Z v c m 1 1 b G E 8 L 0 l 0 Z W 1 U e X B l P j x J d G V t U G F 0 a D 5 T Z W N 0 a W 9 u M S 9 k a X J 0 e V 9 z d H V k Z W 5 0 X 3 B l c m Z v c m 1 h b m N l J T I w K D I p L 0 N h b G N 1 b G F 0 Z W Q l M j B B d m V y Y W d l P C 9 J d G V t U G F 0 a D 4 8 L 0 l 0 Z W 1 M b 2 N h d G l v b j 4 8 U 3 R h Y m x l R W 5 0 c m l l c y A v P j w v S X R l b T 4 8 S X R l b T 4 8 S X R l b U x v Y 2 F 0 a W 9 u P j x J d G V t V H l w Z T 5 G b 3 J t d W x h P C 9 J d G V t V H l w Z T 4 8 S X R l b V B h d G g + U 2 V j d G l v b j E v Z G l y d H l f c 3 R 1 Z G V u d F 9 w Z X J m b 3 J t Y W 5 j Z S U y M C g y K S 9 S b 3 V u Z G V k J T I w R G 9 3 b j w v S X R l b V B h d G g + P C 9 J d G V t T G 9 j Y X R p b 2 4 + P F N 0 Y W J s Z U V u d H J p Z X M g L z 4 8 L 0 l 0 Z W 0 + P E l 0 Z W 0 + P E l 0 Z W 1 M b 2 N h d G l v b j 4 8 S X R l b V R 5 c G U + R m 9 y b X V s Y T w v S X R l b V R 5 c G U + P E l 0 Z W 1 Q Y X R o P l N l Y 3 R p b 2 4 x L 2 R p c n R 5 X 3 N 0 d W R l b n R f c G V y Z m 9 y b W F u Y 2 U l M j A o M i k v U m V w b G F j Z W Q l M j B W Y W x 1 Z T I 8 L 0 l 0 Z W 1 Q Y X R o P j w v S X R l b U x v Y 2 F 0 a W 9 u P j x T d G F i b G V F b n R y a W V z I C 8 + P C 9 J d G V t P j x J d G V t P j x J d G V t T G 9 j Y X R p b 2 4 + P E l 0 Z W 1 U e X B l P k Z v c m 1 1 b G E 8 L 0 l 0 Z W 1 U e X B l P j x J d G V t U G F 0 a D 5 T Z W N 0 a W 9 u M S 9 k a X J 0 e V 9 z d H V k Z W 5 0 X 3 B l c m Z v c m 1 h b m N l J T I w K D I p L 0 Z p b H R l c m V k J T I w U m 9 3 c z Y 8 L 0 l 0 Z W 1 Q Y X R o P j w v S X R l b U x v Y 2 F 0 a W 9 u P j x T d G F i b G V F b n R y a W V z I C 8 + P C 9 J d G V t P j x J d G V t P j x J d G V t T G 9 j Y X R p b 2 4 + P E l 0 Z W 1 U e X B l P k Z v c m 1 1 b G E 8 L 0 l 0 Z W 1 U e X B l P j x J d G V t U G F 0 a D 5 T Z W N 0 a W 9 u M S 9 k a X J 0 e V 9 z d H V k Z W 5 0 X 3 B l c m Z v c m 1 h b m N l J T I w K D I p L 0 l u c 2 V y d G V k J T I w W W V h c j w v S X R l b V B h d G g + P C 9 J d G V t T G 9 j Y X R p b 2 4 + P F N 0 Y W J s Z U V u d H J p Z X M g L z 4 8 L 0 l 0 Z W 0 + P E l 0 Z W 0 + P E l 0 Z W 1 M b 2 N h d G l v b j 4 8 S X R l b V R 5 c G U + R m 9 y b X V s Y T w v S X R l b V R 5 c G U + P E l 0 Z W 1 Q Y X R o P l N l Y 3 R p b 2 4 x L 2 R p c n R 5 X 3 N 0 d W R l b n R f c G V y Z m 9 y b W F u Y 2 U l M j A o M i k v S W 5 z Z X J 0 Z W Q l M j B N b 2 5 0 a D w v S X R l b V B h d G g + P C 9 J d G V t T G 9 j Y X R p b 2 4 + P F N 0 Y W J s Z U V u d H J p Z X M g L z 4 8 L 0 l 0 Z W 0 + P E l 0 Z W 0 + P E l 0 Z W 1 M b 2 N h d G l v b j 4 8 S X R l b V R 5 c G U + R m 9 y b X V s Y T w v S X R l b V R 5 c G U + P E l 0 Z W 1 Q Y X R o P l N l Y 3 R p b 2 4 x L 2 R p c n R 5 X 3 N 0 d W R l b n R f c G V y Z m 9 y b W F u Y 2 U l M j A o M i k v S W 5 z Z X J 0 Z W Q l M j B E Y X k 8 L 0 l 0 Z W 1 Q Y X R o P j w v S X R l b U x v Y 2 F 0 a W 9 u P j x T d G F i b G V F b n R y a W V z I C 8 + P C 9 J d G V t P j w v S X R l b X M + P C 9 M b 2 N h b F B h Y 2 t h Z 2 V N Z X R h Z G F 0 Y U Z p b G U + F g A A A F B L B Q Y A A A A A A A A A A A A A A A A A A A A A A A A m A Q A A A Q A A A N C M n d 8 B F d E R j H o A w E / C l + s B A A A A a 5 e D e y U E 5 U u S Y J i E 8 i x e 1 g A A A A A C A A A A A A A Q Z g A A A A E A A C A A A A C F j T o s B l R 7 N B t j H 7 z w b e M Q 4 g g b o 4 E a 2 L m / 2 / H X c 3 F b A g A A A A A O g A A A A A I A A C A A A A A g P 7 R E v K P D 4 6 N 1 l r T H e V Y L R c P p O L K P A + E I 7 A U S 5 1 e s K 1 A A A A B V L m t v b g 2 Y a g m 9 B C s h c q B 7 1 + T 9 o v J p 4 i 0 A 6 B f 1 9 A J y x 0 T V w g l e 8 m 7 + J x R C b U 2 s 1 r L H p 6 q s 2 A U m g S B N E p g + 2 v l M E P + 3 c K x / e 1 H c p G O 3 6 K c p r k A A A A D S k Q l / k y I B 6 Y p 3 4 u B D K H y X U + 6 0 c S Y e N r L k d L g Y 9 7 u C 3 E O 2 d p 3 k H L S W G y c T p m S W C Y c Z I K P j Y g n i N Q j 3 A F F 4 U y E m < / D a t a M a s h u p > 
</file>

<file path=customXml/itemProps1.xml><?xml version="1.0" encoding="utf-8"?>
<ds:datastoreItem xmlns:ds="http://schemas.openxmlformats.org/officeDocument/2006/customXml" ds:itemID="{F5B2CA6A-1C09-48AC-9E67-DF7B23866D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Dirty_Student_Performance</vt:lpstr>
      <vt:lpstr>WORKING SHEET</vt:lpstr>
      <vt:lpstr> Cleaned data </vt:lpstr>
      <vt:lpstr>sp table</vt:lpstr>
      <vt:lpstr>Analysis Question</vt:lpstr>
      <vt:lpstr>Metrics</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princess james</cp:lastModifiedBy>
  <dcterms:created xsi:type="dcterms:W3CDTF">2025-03-09T18:23:34Z</dcterms:created>
  <dcterms:modified xsi:type="dcterms:W3CDTF">2025-03-26T11:10:18Z</dcterms:modified>
</cp:coreProperties>
</file>