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Labs\INF8601-Parallele\"/>
    </mc:Choice>
  </mc:AlternateContent>
  <bookViews>
    <workbookView xWindow="0" yWindow="0" windowWidth="15915" windowHeight="4095"/>
  </bookViews>
  <sheets>
    <sheet name="Startup" sheetId="1" r:id="rId1"/>
    <sheet name="Compu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2" l="1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Q19" i="2"/>
  <c r="R19" i="2"/>
  <c r="S19" i="2"/>
  <c r="Q20" i="2"/>
  <c r="R20" i="2"/>
  <c r="S20" i="2"/>
  <c r="Q21" i="2"/>
  <c r="R21" i="2"/>
  <c r="S21" i="2"/>
  <c r="P15" i="2"/>
  <c r="P16" i="2"/>
  <c r="P17" i="2"/>
  <c r="P18" i="2"/>
  <c r="P19" i="2"/>
  <c r="P20" i="2"/>
  <c r="P21" i="2"/>
  <c r="P14" i="2"/>
  <c r="V2" i="2"/>
  <c r="X7" i="2"/>
  <c r="X8" i="2"/>
  <c r="X9" i="2"/>
  <c r="X6" i="2"/>
  <c r="W7" i="2"/>
  <c r="W8" i="2"/>
  <c r="W9" i="2"/>
  <c r="W6" i="2"/>
  <c r="U2" i="2"/>
  <c r="V7" i="2"/>
  <c r="L2" i="2"/>
  <c r="L3" i="2"/>
  <c r="L4" i="2"/>
  <c r="L5" i="2"/>
  <c r="L6" i="2"/>
  <c r="M6" i="2"/>
  <c r="N6" i="2"/>
  <c r="L7" i="2"/>
  <c r="M7" i="2"/>
  <c r="N7" i="2"/>
  <c r="L8" i="2"/>
  <c r="M8" i="2"/>
  <c r="N8" i="2"/>
  <c r="L9" i="2"/>
  <c r="M9" i="2"/>
  <c r="N9" i="2"/>
  <c r="K3" i="2"/>
  <c r="K4" i="2"/>
  <c r="K5" i="2"/>
  <c r="K6" i="2"/>
  <c r="K7" i="2"/>
  <c r="K8" i="2"/>
  <c r="K9" i="2"/>
  <c r="K2" i="2"/>
  <c r="V3" i="2"/>
  <c r="V4" i="2"/>
  <c r="V5" i="2"/>
  <c r="V6" i="2"/>
  <c r="V8" i="2"/>
  <c r="V9" i="2"/>
  <c r="U9" i="2"/>
  <c r="U3" i="2"/>
  <c r="U4" i="2"/>
  <c r="U5" i="2"/>
  <c r="U6" i="2"/>
  <c r="U7" i="2"/>
  <c r="U8" i="2"/>
  <c r="P2" i="2"/>
  <c r="Q2" i="2"/>
  <c r="Q3" i="2"/>
  <c r="Q4" i="2"/>
  <c r="Q5" i="2"/>
  <c r="Q6" i="2"/>
  <c r="R6" i="2"/>
  <c r="S6" i="2"/>
  <c r="Q7" i="2"/>
  <c r="R7" i="2"/>
  <c r="S7" i="2"/>
  <c r="Q8" i="2"/>
  <c r="R8" i="2"/>
  <c r="S8" i="2"/>
  <c r="Q9" i="2"/>
  <c r="R9" i="2"/>
  <c r="S9" i="2"/>
  <c r="P4" i="2"/>
  <c r="P5" i="2"/>
  <c r="P6" i="2"/>
  <c r="P7" i="2"/>
  <c r="P8" i="2"/>
  <c r="P9" i="2"/>
  <c r="P3" i="2"/>
  <c r="M7" i="1"/>
  <c r="M8" i="1"/>
  <c r="M9" i="1"/>
  <c r="M10" i="1"/>
  <c r="M11" i="1"/>
  <c r="M6" i="1"/>
  <c r="L7" i="1"/>
  <c r="L8" i="1"/>
  <c r="L9" i="1"/>
  <c r="L10" i="1"/>
  <c r="L11" i="1"/>
  <c r="L6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<sst xmlns="http://schemas.openxmlformats.org/spreadsheetml/2006/main" count="24" uniqueCount="16">
  <si>
    <t>np</t>
  </si>
  <si>
    <t>dimx</t>
  </si>
  <si>
    <t>dimy</t>
  </si>
  <si>
    <t>iter</t>
  </si>
  <si>
    <t>small</t>
  </si>
  <si>
    <t>medium</t>
  </si>
  <si>
    <t>large</t>
  </si>
  <si>
    <t>xlarge</t>
  </si>
  <si>
    <t>med</t>
  </si>
  <si>
    <t>lar</t>
  </si>
  <si>
    <t>xlar</t>
  </si>
  <si>
    <t>surcout</t>
  </si>
  <si>
    <t>Temps d'exécution</t>
  </si>
  <si>
    <t>Temps Totale</t>
  </si>
  <si>
    <t>Acceleration</t>
  </si>
  <si>
    <t>Efficacité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</si>
</sst>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Surcoût</a:t>
            </a:r>
            <a:r>
              <a:rPr lang="en-US" baseline="0"/>
              <a:t> - </a:t>
            </a:r>
            <a:r>
              <a:rPr lang="en-US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Startup!$J$1</c:f>
              <c:strCache>
                <c:ptCount val="1"/>
                <c:pt idx="0">
                  <c:v>surcout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Startup!$A$2:$A$11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</c:numCache>
            </c:numRef>
          </c:xVal>
          <c:yVal>
            <c:numRef>
              <c:f>Startup!$J$2:$J$11</c:f>
              <c:numCache>
                <c:formatCode>General</c:formatCode>
                <c:ptCount val="10"/>
                <c:pt idx="0">
                  <c:v>0</c:v>
                </c:pt>
                <c:pt idx="1">
                  <c:v>-6.0000000000000053E-3</c:v>
                </c:pt>
                <c:pt idx="2">
                  <c:v>-2.300000000000002E-2</c:v>
                </c:pt>
                <c:pt idx="3">
                  <c:v>-3.400000000000003E-2</c:v>
                </c:pt>
                <c:pt idx="4">
                  <c:v>0.32099999999999995</c:v>
                </c:pt>
                <c:pt idx="5">
                  <c:v>1.677</c:v>
                </c:pt>
                <c:pt idx="6">
                  <c:v>2.0169999999999999</c:v>
                </c:pt>
                <c:pt idx="7">
                  <c:v>1.1429999999999998</c:v>
                </c:pt>
                <c:pt idx="8">
                  <c:v>4.0860000000000003</c:v>
                </c:pt>
                <c:pt idx="9">
                  <c:v>0.90699999999999992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0-487C-A3B9-0E1F6B19B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60104"/>
        <c:axId val="378160760"/>
      </c:scatterChart>
      <c:val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crossBetween val="midCat"/>
      </c:val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Facteur d'acceleration - </a:t>
            </a:r>
            <a:r>
              <a:rPr lang="en-US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Compute!$E$1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Compute!$U$2:$U$9</c:f>
              <c:numCache>
                <c:formatCode>General</c:formatCode>
                <c:ptCount val="8"/>
                <c:pt idx="0">
                  <c:v>1</c:v>
                </c:pt>
                <c:pt idx="1">
                  <c:v>1.8038954209083058</c:v>
                </c:pt>
                <c:pt idx="2">
                  <c:v>3.0491777255698778</c:v>
                </c:pt>
                <c:pt idx="3">
                  <c:v>3.9517363396971699</c:v>
                </c:pt>
                <c:pt idx="4">
                  <c:v>7.8140916117484345</c:v>
                </c:pt>
                <c:pt idx="5">
                  <c:v>13.322652240255238</c:v>
                </c:pt>
                <c:pt idx="6">
                  <c:v>14.929737292087674</c:v>
                </c:pt>
                <c:pt idx="7">
                  <c:v>16.43727537224029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5-4CED-89E5-5ED8B5E4B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Facteur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Facteur d'acceleration - </a:t>
            </a:r>
            <a:r>
              <a:rPr lang="en-US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Compute!$E$1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Compute!$V$2:$V$9</c:f>
              <c:numCache>
                <c:formatCode>General</c:formatCode>
                <c:ptCount val="8"/>
                <c:pt idx="0">
                  <c:v>1</c:v>
                </c:pt>
                <c:pt idx="1">
                  <c:v>1.8829358158728602</c:v>
                </c:pt>
                <c:pt idx="2">
                  <c:v>3.0920480489201903</c:v>
                </c:pt>
                <c:pt idx="3">
                  <c:v>4.0010961020523208</c:v>
                </c:pt>
                <c:pt idx="4">
                  <c:v>7.3878373168851201</c:v>
                </c:pt>
                <c:pt idx="5">
                  <c:v>12.814048343418809</c:v>
                </c:pt>
                <c:pt idx="6">
                  <c:v>21.098810965540018</c:v>
                </c:pt>
                <c:pt idx="7">
                  <c:v>29.111423363208264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A-42D9-9154-0E961725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Facteur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Facteur d'acceleration - </a:t>
            </a:r>
            <a:r>
              <a:rPr lang="en-US"/>
              <a:t>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Compute!$M$6:$M$9</c:f>
              <c:strCache>
                <c:ptCount val="4"/>
                <c:pt idx="0">
                  <c:v>0.0955005</c:v>
                </c:pt>
                <c:pt idx="1">
                  <c:v>0.051802</c:v>
                </c:pt>
                <c:pt idx="2">
                  <c:v>0.029993</c:v>
                </c:pt>
                <c:pt idx="3">
                  <c:v>0.022388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Compute!$A$6:$A$9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</c:numCache>
            </c:numRef>
          </c:cat>
          <c:val>
            <c:numRef>
              <c:f>Compute!$W$6:$W$9</c:f>
              <c:numCache>
                <c:formatCode>General</c:formatCode>
                <c:ptCount val="4"/>
                <c:pt idx="0">
                  <c:v>1</c:v>
                </c:pt>
                <c:pt idx="1">
                  <c:v>1.757181116420732</c:v>
                </c:pt>
                <c:pt idx="2">
                  <c:v>2.8090607642046646</c:v>
                </c:pt>
                <c:pt idx="3">
                  <c:v>3.5741726452210134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2-414D-8962-0FFAD6F20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Facteur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Facteur d'acceleration - x</a:t>
            </a:r>
            <a:r>
              <a:rPr lang="en-US"/>
              <a:t>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Compute!$M$6:$M$9</c:f>
              <c:strCache>
                <c:ptCount val="4"/>
                <c:pt idx="0">
                  <c:v>0.0955005</c:v>
                </c:pt>
                <c:pt idx="1">
                  <c:v>0.051802</c:v>
                </c:pt>
                <c:pt idx="2">
                  <c:v>0.029993</c:v>
                </c:pt>
                <c:pt idx="3">
                  <c:v>0.022388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Compute!$A$6:$A$9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</c:numCache>
            </c:numRef>
          </c:cat>
          <c:val>
            <c:numRef>
              <c:f>Compute!$X$6:$X$9</c:f>
              <c:numCache>
                <c:formatCode>General</c:formatCode>
                <c:ptCount val="4"/>
                <c:pt idx="0">
                  <c:v>1</c:v>
                </c:pt>
                <c:pt idx="1">
                  <c:v>1.6440350340730385</c:v>
                </c:pt>
                <c:pt idx="2">
                  <c:v>2.5857176718733363</c:v>
                </c:pt>
                <c:pt idx="3">
                  <c:v>3.3098882639801945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B-4F19-B3EF-2CF6656F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Facteur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Efficacité</a:t>
            </a:r>
            <a:r>
              <a:rPr lang="en-US" baseline="0"/>
              <a:t> - </a:t>
            </a:r>
            <a:r>
              <a:rPr lang="en-US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Compute!$E$1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Compute!$P$14:$P$21</c:f>
              <c:numCache>
                <c:formatCode>General</c:formatCode>
                <c:ptCount val="8"/>
                <c:pt idx="0">
                  <c:v>1</c:v>
                </c:pt>
                <c:pt idx="1">
                  <c:v>0.9019477104541529</c:v>
                </c:pt>
                <c:pt idx="2">
                  <c:v>0.76229443139246944</c:v>
                </c:pt>
                <c:pt idx="3">
                  <c:v>0.49396704246214623</c:v>
                </c:pt>
                <c:pt idx="4">
                  <c:v>0.48838072573427715</c:v>
                </c:pt>
                <c:pt idx="5">
                  <c:v>0.41633288250797618</c:v>
                </c:pt>
                <c:pt idx="6">
                  <c:v>0.23327714518886991</c:v>
                </c:pt>
                <c:pt idx="7">
                  <c:v>0.17122161846083636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7-4D92-AB1E-E3D22F10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Efficacité (acceleration/nb processeur)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Efficacité</a:t>
            </a:r>
            <a:r>
              <a:rPr lang="en-US" baseline="0"/>
              <a:t> - </a:t>
            </a:r>
            <a:r>
              <a:rPr lang="en-US"/>
              <a:t>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Compute!$E$1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Compute!$Q$14:$Q$21</c:f>
              <c:numCache>
                <c:formatCode>General</c:formatCode>
                <c:ptCount val="8"/>
                <c:pt idx="0">
                  <c:v>1</c:v>
                </c:pt>
                <c:pt idx="1">
                  <c:v>0.94146790793643009</c:v>
                </c:pt>
                <c:pt idx="2">
                  <c:v>0.77301201223004756</c:v>
                </c:pt>
                <c:pt idx="3">
                  <c:v>0.5001370127565401</c:v>
                </c:pt>
                <c:pt idx="4">
                  <c:v>0.46173983230532001</c:v>
                </c:pt>
                <c:pt idx="5">
                  <c:v>0.4004390107318378</c:v>
                </c:pt>
                <c:pt idx="6">
                  <c:v>0.32966892133656278</c:v>
                </c:pt>
                <c:pt idx="7">
                  <c:v>0.30324399336675273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E-418B-BB0C-62ACD8A3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Efficacité (acceleration/nb processeur)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Efficacité - </a:t>
            </a:r>
            <a:r>
              <a:rPr lang="en-US"/>
              <a:t>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Compute!$M$6:$M$9</c:f>
              <c:strCache>
                <c:ptCount val="4"/>
                <c:pt idx="0">
                  <c:v>0.0955005</c:v>
                </c:pt>
                <c:pt idx="1">
                  <c:v>0.051802</c:v>
                </c:pt>
                <c:pt idx="2">
                  <c:v>0.029993</c:v>
                </c:pt>
                <c:pt idx="3">
                  <c:v>0.022388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Compute!$A$6:$A$9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</c:numCache>
            </c:numRef>
          </c:cat>
          <c:val>
            <c:numRef>
              <c:f>Compute!$R$18:$R$21</c:f>
              <c:numCache>
                <c:formatCode>General</c:formatCode>
                <c:ptCount val="4"/>
                <c:pt idx="0">
                  <c:v>6.25E-2</c:v>
                </c:pt>
                <c:pt idx="1">
                  <c:v>5.4911909888147876E-2</c:v>
                </c:pt>
                <c:pt idx="2">
                  <c:v>4.3891574440697884E-2</c:v>
                </c:pt>
                <c:pt idx="3">
                  <c:v>3.7230965054385556E-2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96-4075-9B8D-103E24F3D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Efficacité (acceleration/nb processeur)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Efficacité - x</a:t>
            </a:r>
            <a:r>
              <a:rPr lang="en-US"/>
              <a:t>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Compute!$M$6:$M$9</c:f>
              <c:strCache>
                <c:ptCount val="4"/>
                <c:pt idx="0">
                  <c:v>0.0955005</c:v>
                </c:pt>
                <c:pt idx="1">
                  <c:v>0.051802</c:v>
                </c:pt>
                <c:pt idx="2">
                  <c:v>0.029993</c:v>
                </c:pt>
                <c:pt idx="3">
                  <c:v>0.022388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Compute!$A$6:$A$9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</c:numCache>
            </c:numRef>
          </c:cat>
          <c:val>
            <c:numRef>
              <c:f>Compute!$S$18:$S$21</c:f>
              <c:numCache>
                <c:formatCode>General</c:formatCode>
                <c:ptCount val="4"/>
                <c:pt idx="0">
                  <c:v>6.25E-2</c:v>
                </c:pt>
                <c:pt idx="1">
                  <c:v>5.1376094814782454E-2</c:v>
                </c:pt>
                <c:pt idx="2">
                  <c:v>4.040183862302088E-2</c:v>
                </c:pt>
                <c:pt idx="3">
                  <c:v>3.4478002749793693E-2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E-4A26-A06D-610DE6AE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Efficacité (acceleration/nb processeur)</a:t>
                </a:r>
                <a:endParaRPr lang="en-C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Surcoût -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Startup!$F$1</c:f>
              <c:strCache>
                <c:ptCount val="1"/>
                <c:pt idx="0">
                  <c:v>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Startup!$A$2:$A$11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</c:numCache>
            </c:numRef>
          </c:xVal>
          <c:yVal>
            <c:numRef>
              <c:f>Startup!$F$2:$F$11</c:f>
              <c:numCache>
                <c:formatCode>General</c:formatCode>
                <c:ptCount val="10"/>
                <c:pt idx="0">
                  <c:v>2.3439999999999999</c:v>
                </c:pt>
                <c:pt idx="1">
                  <c:v>2.23</c:v>
                </c:pt>
                <c:pt idx="2">
                  <c:v>2.2040000000000002</c:v>
                </c:pt>
                <c:pt idx="3">
                  <c:v>2.2559999999999998</c:v>
                </c:pt>
                <c:pt idx="4">
                  <c:v>2.8</c:v>
                </c:pt>
                <c:pt idx="5">
                  <c:v>3.0590000000000002</c:v>
                </c:pt>
                <c:pt idx="6">
                  <c:v>3.46</c:v>
                </c:pt>
                <c:pt idx="7">
                  <c:v>3.512</c:v>
                </c:pt>
                <c:pt idx="8">
                  <c:v>3.5369999999999999</c:v>
                </c:pt>
                <c:pt idx="9">
                  <c:v>3.5409999999999999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6-4938-ABDB-0CEFB785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36432"/>
        <c:axId val="324336760"/>
      </c:scatterChart>
      <c:valAx>
        <c:axId val="32433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36760"/>
        <c:crosses val="autoZero"/>
        <c:crossBetween val="midCat"/>
      </c:valAx>
      <c:valAx>
        <c:axId val="32433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3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Surcoût</a:t>
            </a:r>
            <a:r>
              <a:rPr lang="en-US" baseline="0"/>
              <a:t> - </a:t>
            </a:r>
            <a:r>
              <a:rPr lang="en-US"/>
              <a:t>large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Startup!$G$1</c:f>
              <c:strCache>
                <c:ptCount val="1"/>
                <c:pt idx="0">
                  <c:v>large</c:v>
                </c:pt>
              </c:strCache>
            </c:strRef>
          </c:tx>
          <c:spPr>
            <a:ln w="19050">
              <a:noFill/>
            </a:ln>
          </c:spPr>
          <c:xVal>
            <c:numRef>
              <c:f>Startup!$A$6:$A$11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xVal>
          <c:yVal>
            <c:numRef>
              <c:f>Startup!$L$6:$L$11</c:f>
              <c:numCache>
                <c:formatCode>General</c:formatCode>
                <c:ptCount val="6"/>
                <c:pt idx="0">
                  <c:v>0</c:v>
                </c:pt>
                <c:pt idx="1">
                  <c:v>0.88299999999999912</c:v>
                </c:pt>
                <c:pt idx="2">
                  <c:v>1.7159999999999993</c:v>
                </c:pt>
                <c:pt idx="3">
                  <c:v>1.6259999999999994</c:v>
                </c:pt>
                <c:pt idx="4">
                  <c:v>1.7159999999999993</c:v>
                </c:pt>
                <c:pt idx="5">
                  <c:v>1.8239999999999998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9D-498B-BF3A-9E35CC36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60104"/>
        <c:axId val="378160760"/>
      </c:scatterChart>
      <c:val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crossBetween val="midCat"/>
      </c:val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Surcoût</a:t>
            </a:r>
            <a:r>
              <a:rPr lang="en-US" baseline="0"/>
              <a:t> - </a:t>
            </a:r>
            <a:r>
              <a:rPr lang="en-US"/>
              <a:t>xlarge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Startup!$G$1</c:f>
              <c:strCache>
                <c:ptCount val="1"/>
                <c:pt idx="0">
                  <c:v>large</c:v>
                </c:pt>
              </c:strCache>
            </c:strRef>
          </c:tx>
          <c:spPr>
            <a:ln w="19050">
              <a:noFill/>
            </a:ln>
          </c:spPr>
          <c:xVal>
            <c:numRef>
              <c:f>Startup!$A$6:$A$11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</c:numCache>
            </c:numRef>
          </c:xVal>
          <c:yVal>
            <c:numRef>
              <c:f>Startup!$M$7:$M$11</c:f>
              <c:numCache>
                <c:formatCode>General</c:formatCode>
                <c:ptCount val="5"/>
                <c:pt idx="0">
                  <c:v>25.878000000000004</c:v>
                </c:pt>
                <c:pt idx="1">
                  <c:v>27.928999999999998</c:v>
                </c:pt>
                <c:pt idx="2">
                  <c:v>28.348000000000003</c:v>
                </c:pt>
                <c:pt idx="3">
                  <c:v>28.471999999999998</c:v>
                </c:pt>
                <c:pt idx="4">
                  <c:v>28.680000000000003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A1-4DF7-9470-C49C17C8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60104"/>
        <c:axId val="378160760"/>
      </c:scatterChart>
      <c:val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crossBetween val="midCat"/>
      </c:val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Surcoût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Temps moyen d'itération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Compute!$K$2:$K$9</c:f>
              <c:numCache>
                <c:formatCode>General</c:formatCode>
                <c:ptCount val="8"/>
                <c:pt idx="0">
                  <c:v>4.7699499999999999E-2</c:v>
                </c:pt>
                <c:pt idx="1">
                  <c:v>2.6301999999999999E-2</c:v>
                </c:pt>
                <c:pt idx="2">
                  <c:v>1.5438499999999999E-2</c:v>
                </c:pt>
                <c:pt idx="3">
                  <c:v>1.1847E-2</c:v>
                </c:pt>
                <c:pt idx="4">
                  <c:v>5.6630000000000005E-3</c:v>
                </c:pt>
                <c:pt idx="5">
                  <c:v>2.444E-3</c:v>
                </c:pt>
                <c:pt idx="6">
                  <c:v>1.8859999999999999E-3</c:v>
                </c:pt>
                <c:pt idx="7">
                  <c:v>2.0279999999999999E-3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F-4967-8C16-96DAE3E1509F}"/>
            </c:ext>
          </c:extLst>
        </c:ser>
        <c:ser>
          <c:idx val="1"/>
          <c:order val="1"/>
          <c:tx>
            <c:v>Medium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Compute!$L$2:$L$9</c:f>
              <c:numCache>
                <c:formatCode>General</c:formatCode>
                <c:ptCount val="8"/>
                <c:pt idx="0">
                  <c:v>0.19046850000000001</c:v>
                </c:pt>
                <c:pt idx="1">
                  <c:v>0.10066249999999999</c:v>
                </c:pt>
                <c:pt idx="2">
                  <c:v>6.08765E-2</c:v>
                </c:pt>
                <c:pt idx="3">
                  <c:v>4.6768999999999998E-2</c:v>
                </c:pt>
                <c:pt idx="4">
                  <c:v>2.4539999999999999E-2</c:v>
                </c:pt>
                <c:pt idx="5">
                  <c:v>1.3426E-2</c:v>
                </c:pt>
                <c:pt idx="6">
                  <c:v>7.3530000000000002E-3</c:v>
                </c:pt>
                <c:pt idx="7">
                  <c:v>4.8269999999999997E-3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3-4477-B6E6-55E1953B171B}"/>
            </c:ext>
          </c:extLst>
        </c:ser>
        <c:ser>
          <c:idx val="2"/>
          <c:order val="2"/>
          <c:tx>
            <c:v>Large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Compute!$M$2:$M$9</c:f>
              <c:numCache>
                <c:formatCode>General</c:formatCode>
                <c:ptCount val="8"/>
                <c:pt idx="4">
                  <c:v>9.5500500000000002E-2</c:v>
                </c:pt>
                <c:pt idx="5">
                  <c:v>5.1802000000000001E-2</c:v>
                </c:pt>
                <c:pt idx="6">
                  <c:v>2.9992999999999999E-2</c:v>
                </c:pt>
                <c:pt idx="7">
                  <c:v>2.2388000000000002E-2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3-4477-B6E6-55E1953B171B}"/>
            </c:ext>
          </c:extLst>
        </c:ser>
        <c:ser>
          <c:idx val="3"/>
          <c:order val="3"/>
          <c:tx>
            <c:v>XLarge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Compute!$N$2:$N$9</c:f>
              <c:numCache>
                <c:formatCode>General</c:formatCode>
                <c:ptCount val="8"/>
                <c:pt idx="4">
                  <c:v>0.36905749999999998</c:v>
                </c:pt>
                <c:pt idx="5">
                  <c:v>0.20868600000000001</c:v>
                </c:pt>
                <c:pt idx="6">
                  <c:v>0.124291</c:v>
                </c:pt>
                <c:pt idx="7">
                  <c:v>9.2236500000000013E-2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3-4477-B6E6-55E1953B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Temps totale d'itération - </a:t>
            </a:r>
            <a:r>
              <a:rPr lang="en-US"/>
              <a:t>small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Compute!$E$1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Compute!$P$2:$P$9</c:f>
              <c:numCache>
                <c:formatCode>General</c:formatCode>
                <c:ptCount val="8"/>
                <c:pt idx="0">
                  <c:v>96.043000000000006</c:v>
                </c:pt>
                <c:pt idx="1">
                  <c:v>53.241999999999997</c:v>
                </c:pt>
                <c:pt idx="2">
                  <c:v>31.497999999999998</c:v>
                </c:pt>
                <c:pt idx="3">
                  <c:v>24.303999999999998</c:v>
                </c:pt>
                <c:pt idx="4">
                  <c:v>12.291</c:v>
                </c:pt>
                <c:pt idx="5">
                  <c:v>7.2089999999999996</c:v>
                </c:pt>
                <c:pt idx="6">
                  <c:v>6.4329999999999998</c:v>
                </c:pt>
                <c:pt idx="7">
                  <c:v>5.843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A-4068-B288-8EFF70BB0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tickMarkSkip val="1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Temps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Temps totale d'itération - </a:t>
            </a:r>
            <a:r>
              <a:rPr lang="en-US"/>
              <a:t>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Compute!$E$1</c:f>
              <c:strCache>
                <c:ptCount val="1"/>
                <c:pt idx="0">
                  <c:v>small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96</c:v>
                </c:pt>
              </c:numCache>
            </c:numRef>
          </c:cat>
          <c:val>
            <c:numRef>
              <c:f>Compute!$Q$2:$Q$9</c:f>
              <c:numCache>
                <c:formatCode>General</c:formatCode>
                <c:ptCount val="8"/>
                <c:pt idx="0">
                  <c:v>383.28100000000001</c:v>
                </c:pt>
                <c:pt idx="1">
                  <c:v>203.55499999999998</c:v>
                </c:pt>
                <c:pt idx="2">
                  <c:v>123.95699999999999</c:v>
                </c:pt>
                <c:pt idx="3">
                  <c:v>95.793999999999997</c:v>
                </c:pt>
                <c:pt idx="4">
                  <c:v>51.879999999999995</c:v>
                </c:pt>
                <c:pt idx="5">
                  <c:v>29.911000000000001</c:v>
                </c:pt>
                <c:pt idx="6">
                  <c:v>18.166</c:v>
                </c:pt>
                <c:pt idx="7">
                  <c:v>13.166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6-401A-A272-D0DFAA50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Temps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Temps totale d'itération - </a:t>
            </a:r>
            <a:r>
              <a:rPr lang="en-US"/>
              <a:t>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Compute!$M$6:$M$9</c:f>
              <c:strCache>
                <c:ptCount val="4"/>
                <c:pt idx="0">
                  <c:v>0.0955005</c:v>
                </c:pt>
                <c:pt idx="1">
                  <c:v>0.051802</c:v>
                </c:pt>
                <c:pt idx="2">
                  <c:v>0.029993</c:v>
                </c:pt>
                <c:pt idx="3">
                  <c:v>0.022388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Compute!$A$6:$A$9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</c:numCache>
            </c:numRef>
          </c:cat>
          <c:val>
            <c:numRef>
              <c:f>Compute!$R$6:$R$9</c:f>
              <c:numCache>
                <c:formatCode>General</c:formatCode>
                <c:ptCount val="4"/>
                <c:pt idx="0">
                  <c:v>200.77199999999999</c:v>
                </c:pt>
                <c:pt idx="1">
                  <c:v>114.258</c:v>
                </c:pt>
                <c:pt idx="2">
                  <c:v>71.472999999999999</c:v>
                </c:pt>
                <c:pt idx="3">
                  <c:v>56.173000000000002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3-4471-954A-C4BF82A58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Temps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Temps totale d'itération - x</a:t>
            </a:r>
            <a:r>
              <a:rPr lang="en-US"/>
              <a:t>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Compute!$M$6:$M$9</c:f>
              <c:strCache>
                <c:ptCount val="4"/>
                <c:pt idx="0">
                  <c:v>0.0955005</c:v>
                </c:pt>
                <c:pt idx="1">
                  <c:v>0.051802</c:v>
                </c:pt>
                <c:pt idx="2">
                  <c:v>0.029993</c:v>
                </c:pt>
                <c:pt idx="3">
                  <c:v>0.022388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Compute!$A$6:$A$9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</c:numCache>
            </c:numRef>
          </c:cat>
          <c:val>
            <c:numRef>
              <c:f>Compute!$S$6:$S$9</c:f>
              <c:numCache>
                <c:formatCode>General</c:formatCode>
                <c:ptCount val="4"/>
                <c:pt idx="0">
                  <c:v>752.70500000000004</c:v>
                </c:pt>
                <c:pt idx="1">
                  <c:v>457.84000000000003</c:v>
                </c:pt>
                <c:pt idx="2">
                  <c:v>291.101</c:v>
                </c:pt>
                <c:pt idx="3">
                  <c:v>227.411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C-48ED-88B3-836F1C5D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160104"/>
        <c:axId val="378160760"/>
      </c:lineChart>
      <c:catAx>
        <c:axId val="37816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</a:t>
                </a:r>
                <a:r>
                  <a:rPr lang="en-US" baseline="0"/>
                  <a:t> de processeurs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760"/>
        <c:crosses val="autoZero"/>
        <c:auto val="1"/>
        <c:lblAlgn val="ctr"/>
        <c:lblOffset val="100"/>
        <c:noMultiLvlLbl val="0"/>
      </c:catAx>
      <c:valAx>
        <c:axId val="37816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Temps</a:t>
                </a:r>
                <a:r>
                  <a:rPr lang="en-US" baseline="0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6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12</xdr:row>
      <xdr:rowOff>41275</xdr:rowOff>
    </xdr:from>
    <xdr:to>
      <xdr:col>6</xdr:col>
      <xdr:colOff>323850</xdr:colOff>
      <xdr:row>27</xdr:row>
      <xdr:rowOff>22225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623094</xdr:colOff>
      <xdr:row>12</xdr:row>
      <xdr:rowOff>44449</xdr:rowOff>
    </xdr:from>
    <xdr:to>
      <xdr:col>12</xdr:col>
      <xdr:colOff>623094</xdr:colOff>
      <xdr:row>27</xdr:row>
      <xdr:rowOff>25399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1324</xdr:colOff>
      <xdr:row>12</xdr:row>
      <xdr:rowOff>74084</xdr:rowOff>
    </xdr:from>
    <xdr:to>
      <xdr:col>19</xdr:col>
      <xdr:colOff>1324</xdr:colOff>
      <xdr:row>27</xdr:row>
      <xdr:rowOff>55034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165363</xdr:colOff>
      <xdr:row>12</xdr:row>
      <xdr:rowOff>105834</xdr:rowOff>
    </xdr:from>
    <xdr:to>
      <xdr:col>25</xdr:col>
      <xdr:colOff>165363</xdr:colOff>
      <xdr:row>27</xdr:row>
      <xdr:rowOff>76201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370417</xdr:colOff>
      <xdr:row>11</xdr:row>
      <xdr:rowOff>63499</xdr:rowOff>
    </xdr:from>
    <xdr:to>
      <xdr:col>8</xdr:col>
      <xdr:colOff>452437</xdr:colOff>
      <xdr:row>26</xdr:row>
      <xdr:rowOff>44449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370417</xdr:colOff>
      <xdr:row>27</xdr:row>
      <xdr:rowOff>0</xdr:rowOff>
    </xdr:from>
    <xdr:to>
      <xdr:col>6</xdr:col>
      <xdr:colOff>370417</xdr:colOff>
      <xdr:row>41</xdr:row>
      <xdr:rowOff>160866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583406</xdr:colOff>
      <xdr:row>27</xdr:row>
      <xdr:rowOff>59531</xdr:rowOff>
    </xdr:from>
    <xdr:to>
      <xdr:col>12</xdr:col>
      <xdr:colOff>583406</xdr:colOff>
      <xdr:row>42</xdr:row>
      <xdr:rowOff>29897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AD31B39-26AB-4BE7-93C3-E791E5EB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35719</xdr:colOff>
      <xdr:row>27</xdr:row>
      <xdr:rowOff>59531</xdr:rowOff>
    </xdr:from>
    <xdr:to>
      <xdr:col>19</xdr:col>
      <xdr:colOff>35719</xdr:colOff>
      <xdr:row>42</xdr:row>
      <xdr:rowOff>40481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842D90D-DAE8-4B49-B979-3E5F1C6C9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119062</xdr:colOff>
      <xdr:row>27</xdr:row>
      <xdr:rowOff>59531</xdr:rowOff>
    </xdr:from>
    <xdr:to>
      <xdr:col>25</xdr:col>
      <xdr:colOff>119062</xdr:colOff>
      <xdr:row>42</xdr:row>
      <xdr:rowOff>40481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000E667-BFFE-4BBE-8386-82816B3AE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309562</xdr:colOff>
      <xdr:row>43</xdr:row>
      <xdr:rowOff>11906</xdr:rowOff>
    </xdr:from>
    <xdr:to>
      <xdr:col>6</xdr:col>
      <xdr:colOff>309562</xdr:colOff>
      <xdr:row>57</xdr:row>
      <xdr:rowOff>172772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F790B48-6B0E-432D-B622-927A28A4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583407</xdr:colOff>
      <xdr:row>43</xdr:row>
      <xdr:rowOff>35719</xdr:rowOff>
    </xdr:from>
    <xdr:to>
      <xdr:col>12</xdr:col>
      <xdr:colOff>583407</xdr:colOff>
      <xdr:row>58</xdr:row>
      <xdr:rowOff>6085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DA909B66-0D74-4003-BE86-DEBDFF8B0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666750</xdr:colOff>
      <xdr:row>43</xdr:row>
      <xdr:rowOff>35719</xdr:rowOff>
    </xdr:from>
    <xdr:to>
      <xdr:col>18</xdr:col>
      <xdr:colOff>666750</xdr:colOff>
      <xdr:row>58</xdr:row>
      <xdr:rowOff>16669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0749800-BD55-494C-B6C8-EADC231E5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83344</xdr:colOff>
      <xdr:row>43</xdr:row>
      <xdr:rowOff>11906</xdr:rowOff>
    </xdr:from>
    <xdr:to>
      <xdr:col>25</xdr:col>
      <xdr:colOff>83344</xdr:colOff>
      <xdr:row>57</xdr:row>
      <xdr:rowOff>183356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3B01088F-8466-47CB-8328-E2829AC5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345282</xdr:colOff>
      <xdr:row>59</xdr:row>
      <xdr:rowOff>0</xdr:rowOff>
    </xdr:from>
    <xdr:to>
      <xdr:col>6</xdr:col>
      <xdr:colOff>345282</xdr:colOff>
      <xdr:row>73</xdr:row>
      <xdr:rowOff>160866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6DB66DF-77B9-4E02-BEA5-CD0347F40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559594</xdr:colOff>
      <xdr:row>58</xdr:row>
      <xdr:rowOff>178594</xdr:rowOff>
    </xdr:from>
    <xdr:to>
      <xdr:col>12</xdr:col>
      <xdr:colOff>559594</xdr:colOff>
      <xdr:row>73</xdr:row>
      <xdr:rowOff>148960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A3C99EB2-39C8-4B3A-A28D-C249EE707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750094</xdr:colOff>
      <xdr:row>59</xdr:row>
      <xdr:rowOff>11906</xdr:rowOff>
    </xdr:from>
    <xdr:to>
      <xdr:col>18</xdr:col>
      <xdr:colOff>750094</xdr:colOff>
      <xdr:row>73</xdr:row>
      <xdr:rowOff>183356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147BCD6F-A898-4DF9-94EA-12A0F4C0C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166687</xdr:colOff>
      <xdr:row>58</xdr:row>
      <xdr:rowOff>166687</xdr:rowOff>
    </xdr:from>
    <xdr:to>
      <xdr:col>25</xdr:col>
      <xdr:colOff>166687</xdr:colOff>
      <xdr:row>73</xdr:row>
      <xdr:rowOff>147637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839B2F0E-8E13-4E8D-B353-4439FFFC0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zoomScale="80" zoomScaleNormal="80" workbookViewId="0">
      <selection activeCell="E10" sqref="E10:H10"/>
    </sheetView>
  </sheetViews>
  <sheetFormatPr baseColWidth="10"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11</v>
      </c>
    </row>
    <row r="2" spans="1:13" x14ac:dyDescent="0.25">
      <c r="A2">
        <v>1</v>
      </c>
      <c r="B2">
        <v>1</v>
      </c>
      <c r="C2">
        <v>1</v>
      </c>
      <c r="D2">
        <v>1</v>
      </c>
      <c r="E2">
        <v>0.64400000000000002</v>
      </c>
      <c r="F2">
        <v>2.3439999999999999</v>
      </c>
      <c r="G2">
        <v>0</v>
      </c>
      <c r="H2">
        <v>0</v>
      </c>
      <c r="J2">
        <f>E2-$E$2</f>
        <v>0</v>
      </c>
      <c r="K2">
        <f>F2-$F$2</f>
        <v>0</v>
      </c>
    </row>
    <row r="3" spans="1:13" x14ac:dyDescent="0.25">
      <c r="A3">
        <v>2</v>
      </c>
      <c r="B3">
        <v>2</v>
      </c>
      <c r="C3">
        <v>1</v>
      </c>
      <c r="D3">
        <v>1</v>
      </c>
      <c r="E3">
        <v>0.63800000000000001</v>
      </c>
      <c r="F3">
        <v>2.23</v>
      </c>
      <c r="G3">
        <v>0</v>
      </c>
      <c r="H3">
        <v>0</v>
      </c>
      <c r="J3">
        <f>E3-$E$2</f>
        <v>-6.0000000000000053E-3</v>
      </c>
      <c r="K3">
        <f t="shared" ref="K3:K11" si="0">F3-$F$2</f>
        <v>-0.11399999999999988</v>
      </c>
    </row>
    <row r="4" spans="1:13" x14ac:dyDescent="0.25">
      <c r="A4">
        <v>4</v>
      </c>
      <c r="B4">
        <v>2</v>
      </c>
      <c r="C4">
        <v>2</v>
      </c>
      <c r="D4">
        <v>1</v>
      </c>
      <c r="E4">
        <v>0.621</v>
      </c>
      <c r="F4">
        <v>2.2040000000000002</v>
      </c>
      <c r="G4">
        <v>0</v>
      </c>
      <c r="H4">
        <v>0</v>
      </c>
      <c r="J4">
        <f t="shared" ref="J3:J11" si="1">E4-$E$2</f>
        <v>-2.300000000000002E-2</v>
      </c>
      <c r="K4">
        <f t="shared" si="0"/>
        <v>-0.13999999999999968</v>
      </c>
    </row>
    <row r="5" spans="1:13" x14ac:dyDescent="0.25">
      <c r="A5">
        <v>8</v>
      </c>
      <c r="B5">
        <v>4</v>
      </c>
      <c r="C5">
        <v>2</v>
      </c>
      <c r="D5">
        <v>1</v>
      </c>
      <c r="E5">
        <v>0.61</v>
      </c>
      <c r="F5">
        <v>2.2559999999999998</v>
      </c>
      <c r="G5">
        <v>0</v>
      </c>
      <c r="H5">
        <v>0</v>
      </c>
      <c r="J5">
        <f t="shared" si="1"/>
        <v>-3.400000000000003E-2</v>
      </c>
      <c r="K5">
        <f t="shared" si="0"/>
        <v>-8.8000000000000078E-2</v>
      </c>
    </row>
    <row r="6" spans="1:13" x14ac:dyDescent="0.25">
      <c r="A6">
        <v>16</v>
      </c>
      <c r="B6">
        <v>4</v>
      </c>
      <c r="C6">
        <v>4</v>
      </c>
      <c r="D6">
        <v>1</v>
      </c>
      <c r="E6">
        <v>0.96499999999999997</v>
      </c>
      <c r="F6">
        <v>2.8</v>
      </c>
      <c r="G6">
        <v>9.7710000000000008</v>
      </c>
      <c r="H6">
        <v>14.59</v>
      </c>
      <c r="J6">
        <f t="shared" si="1"/>
        <v>0.32099999999999995</v>
      </c>
      <c r="K6">
        <f t="shared" si="0"/>
        <v>0.45599999999999996</v>
      </c>
      <c r="L6">
        <f>G6-$G$6</f>
        <v>0</v>
      </c>
      <c r="M6">
        <f>H6-$H$6</f>
        <v>0</v>
      </c>
    </row>
    <row r="7" spans="1:13" x14ac:dyDescent="0.25">
      <c r="A7">
        <v>32</v>
      </c>
      <c r="B7">
        <v>8</v>
      </c>
      <c r="C7">
        <v>4</v>
      </c>
      <c r="D7">
        <v>1</v>
      </c>
      <c r="E7">
        <v>2.3210000000000002</v>
      </c>
      <c r="F7">
        <v>3.0590000000000002</v>
      </c>
      <c r="G7">
        <v>10.654</v>
      </c>
      <c r="H7">
        <v>40.468000000000004</v>
      </c>
      <c r="J7">
        <f t="shared" si="1"/>
        <v>1.677</v>
      </c>
      <c r="K7">
        <f t="shared" si="0"/>
        <v>0.7150000000000003</v>
      </c>
      <c r="L7">
        <f t="shared" ref="L7:L11" si="2">G7-$G$6</f>
        <v>0.88299999999999912</v>
      </c>
      <c r="M7">
        <f t="shared" ref="M7:M11" si="3">H7-$H$6</f>
        <v>25.878000000000004</v>
      </c>
    </row>
    <row r="8" spans="1:13" x14ac:dyDescent="0.25">
      <c r="A8">
        <v>64</v>
      </c>
      <c r="B8">
        <v>8</v>
      </c>
      <c r="C8">
        <v>8</v>
      </c>
      <c r="D8">
        <v>1</v>
      </c>
      <c r="E8">
        <v>2.661</v>
      </c>
      <c r="F8">
        <v>3.46</v>
      </c>
      <c r="G8">
        <v>11.487</v>
      </c>
      <c r="H8">
        <v>42.518999999999998</v>
      </c>
      <c r="J8">
        <f t="shared" si="1"/>
        <v>2.0169999999999999</v>
      </c>
      <c r="K8">
        <f t="shared" si="0"/>
        <v>1.1160000000000001</v>
      </c>
      <c r="L8">
        <f t="shared" si="2"/>
        <v>1.7159999999999993</v>
      </c>
      <c r="M8">
        <f t="shared" si="3"/>
        <v>27.928999999999998</v>
      </c>
    </row>
    <row r="9" spans="1:13" x14ac:dyDescent="0.25">
      <c r="A9">
        <v>96</v>
      </c>
      <c r="B9">
        <v>1</v>
      </c>
      <c r="C9">
        <v>96</v>
      </c>
      <c r="D9">
        <v>1</v>
      </c>
      <c r="E9">
        <v>1.7869999999999999</v>
      </c>
      <c r="F9">
        <v>3.512</v>
      </c>
      <c r="G9">
        <v>11.397</v>
      </c>
      <c r="H9">
        <v>42.938000000000002</v>
      </c>
      <c r="J9">
        <f t="shared" si="1"/>
        <v>1.1429999999999998</v>
      </c>
      <c r="K9">
        <f t="shared" si="0"/>
        <v>1.1680000000000001</v>
      </c>
      <c r="L9">
        <f t="shared" si="2"/>
        <v>1.6259999999999994</v>
      </c>
      <c r="M9">
        <f t="shared" si="3"/>
        <v>28.348000000000003</v>
      </c>
    </row>
    <row r="10" spans="1:13" x14ac:dyDescent="0.25">
      <c r="A10">
        <v>96</v>
      </c>
      <c r="B10">
        <v>12</v>
      </c>
      <c r="C10">
        <v>8</v>
      </c>
      <c r="D10">
        <v>1</v>
      </c>
      <c r="E10">
        <v>4.7300000000000004</v>
      </c>
      <c r="F10">
        <v>3.5369999999999999</v>
      </c>
      <c r="G10">
        <v>11.487</v>
      </c>
      <c r="H10">
        <v>43.061999999999998</v>
      </c>
      <c r="J10">
        <f t="shared" si="1"/>
        <v>4.0860000000000003</v>
      </c>
      <c r="K10">
        <f t="shared" si="0"/>
        <v>1.1930000000000001</v>
      </c>
      <c r="L10">
        <f t="shared" si="2"/>
        <v>1.7159999999999993</v>
      </c>
      <c r="M10">
        <f t="shared" si="3"/>
        <v>28.471999999999998</v>
      </c>
    </row>
    <row r="11" spans="1:13" x14ac:dyDescent="0.25">
      <c r="A11">
        <v>96</v>
      </c>
      <c r="B11">
        <v>96</v>
      </c>
      <c r="C11">
        <v>1</v>
      </c>
      <c r="D11">
        <v>1</v>
      </c>
      <c r="E11">
        <v>1.5509999999999999</v>
      </c>
      <c r="F11">
        <v>3.5409999999999999</v>
      </c>
      <c r="G11">
        <v>11.595000000000001</v>
      </c>
      <c r="H11">
        <v>43.27</v>
      </c>
      <c r="J11">
        <f t="shared" si="1"/>
        <v>0.90699999999999992</v>
      </c>
      <c r="K11">
        <f t="shared" si="0"/>
        <v>1.1970000000000001</v>
      </c>
      <c r="L11">
        <f t="shared" si="2"/>
        <v>1.8239999999999998</v>
      </c>
      <c r="M11">
        <f t="shared" si="3"/>
        <v>28.680000000000003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zoomScale="80" zoomScaleNormal="80" workbookViewId="0">
      <selection activeCell="V20" sqref="V20"/>
    </sheetView>
  </sheetViews>
  <sheetFormatPr baseColWidth="10" defaultRowHeight="15" x14ac:dyDescent="0.25"/>
  <sheetData>
    <row r="1" spans="1:24" x14ac:dyDescent="0.25">
      <c r="A1" s="11" t="s">
        <v>0</v>
      </c>
      <c r="B1" s="3" t="s">
        <v>1</v>
      </c>
      <c r="C1" s="3" t="s">
        <v>2</v>
      </c>
      <c r="D1" s="4" t="s">
        <v>3</v>
      </c>
      <c r="E1" s="11" t="s">
        <v>4</v>
      </c>
      <c r="F1" s="3" t="s">
        <v>5</v>
      </c>
      <c r="G1" s="3" t="s">
        <v>6</v>
      </c>
      <c r="H1" s="4" t="s">
        <v>7</v>
      </c>
      <c r="J1" s="1" t="s">
        <v>12</v>
      </c>
      <c r="K1" s="2"/>
      <c r="L1" s="3" t="s">
        <v>8</v>
      </c>
      <c r="M1" s="3" t="s">
        <v>9</v>
      </c>
      <c r="N1" s="4" t="s">
        <v>10</v>
      </c>
      <c r="O1" s="1" t="s">
        <v>13</v>
      </c>
      <c r="P1" s="2"/>
      <c r="Q1" s="3"/>
      <c r="R1" s="3"/>
      <c r="S1" s="4"/>
      <c r="T1" s="1" t="s">
        <v>14</v>
      </c>
      <c r="U1" s="2"/>
      <c r="V1" s="3"/>
      <c r="W1" s="3"/>
      <c r="X1" s="4"/>
    </row>
    <row r="2" spans="1:24" x14ac:dyDescent="0.25">
      <c r="A2" s="5">
        <v>1</v>
      </c>
      <c r="B2" s="6">
        <v>1</v>
      </c>
      <c r="C2" s="6">
        <v>1</v>
      </c>
      <c r="D2" s="7">
        <v>2000</v>
      </c>
      <c r="E2" s="5">
        <v>95.399000000000001</v>
      </c>
      <c r="F2" s="6">
        <v>380.93700000000001</v>
      </c>
      <c r="G2" s="6"/>
      <c r="H2" s="7"/>
      <c r="J2" s="5"/>
      <c r="K2" s="6">
        <f>(E2/2000)</f>
        <v>4.7699499999999999E-2</v>
      </c>
      <c r="L2" s="6">
        <f t="shared" ref="L2:N9" si="0">(F2/2000)</f>
        <v>0.19046850000000001</v>
      </c>
      <c r="M2" s="6"/>
      <c r="N2" s="7"/>
      <c r="O2" s="5"/>
      <c r="P2" s="6">
        <f>E2+Startup!E2</f>
        <v>96.043000000000006</v>
      </c>
      <c r="Q2" s="6">
        <f>F2+Startup!F2</f>
        <v>383.28100000000001</v>
      </c>
      <c r="R2" s="6"/>
      <c r="S2" s="7"/>
      <c r="T2" s="5"/>
      <c r="U2" s="6">
        <f>$P$2/P2</f>
        <v>1</v>
      </c>
      <c r="V2" s="6">
        <f>$Q$2/Q2</f>
        <v>1</v>
      </c>
      <c r="W2" s="6"/>
      <c r="X2" s="7"/>
    </row>
    <row r="3" spans="1:24" x14ac:dyDescent="0.25">
      <c r="A3" s="5">
        <v>2</v>
      </c>
      <c r="B3" s="6">
        <v>2</v>
      </c>
      <c r="C3" s="6">
        <v>1</v>
      </c>
      <c r="D3" s="7">
        <v>2000</v>
      </c>
      <c r="E3" s="5">
        <v>52.603999999999999</v>
      </c>
      <c r="F3" s="6">
        <v>201.32499999999999</v>
      </c>
      <c r="G3" s="6"/>
      <c r="H3" s="7"/>
      <c r="J3" s="5"/>
      <c r="K3" s="6">
        <f t="shared" ref="K3:K9" si="1">(E3/2000)</f>
        <v>2.6301999999999999E-2</v>
      </c>
      <c r="L3" s="6">
        <f t="shared" si="0"/>
        <v>0.10066249999999999</v>
      </c>
      <c r="M3" s="6"/>
      <c r="N3" s="7"/>
      <c r="O3" s="5"/>
      <c r="P3" s="6">
        <f>E3+Startup!E3</f>
        <v>53.241999999999997</v>
      </c>
      <c r="Q3" s="6">
        <f>F3+Startup!F3</f>
        <v>203.55499999999998</v>
      </c>
      <c r="R3" s="6"/>
      <c r="S3" s="7"/>
      <c r="T3" s="5"/>
      <c r="U3" s="6">
        <f t="shared" ref="U3:U8" si="2">$P$2/P3</f>
        <v>1.8038954209083058</v>
      </c>
      <c r="V3" s="6">
        <f t="shared" ref="V3:V9" si="3">$Q$2/Q3</f>
        <v>1.8829358158728602</v>
      </c>
      <c r="W3" s="6"/>
      <c r="X3" s="7"/>
    </row>
    <row r="4" spans="1:24" x14ac:dyDescent="0.25">
      <c r="A4" s="5">
        <v>4</v>
      </c>
      <c r="B4" s="6">
        <v>2</v>
      </c>
      <c r="C4" s="6">
        <v>2</v>
      </c>
      <c r="D4" s="7">
        <v>2000</v>
      </c>
      <c r="E4" s="5">
        <v>30.876999999999999</v>
      </c>
      <c r="F4" s="6">
        <v>121.753</v>
      </c>
      <c r="G4" s="6"/>
      <c r="H4" s="7"/>
      <c r="J4" s="5"/>
      <c r="K4" s="6">
        <f t="shared" si="1"/>
        <v>1.5438499999999999E-2</v>
      </c>
      <c r="L4" s="6">
        <f t="shared" si="0"/>
        <v>6.08765E-2</v>
      </c>
      <c r="M4" s="6"/>
      <c r="N4" s="7"/>
      <c r="O4" s="5"/>
      <c r="P4" s="6">
        <f>E4+Startup!E4</f>
        <v>31.497999999999998</v>
      </c>
      <c r="Q4" s="6">
        <f>F4+Startup!F4</f>
        <v>123.95699999999999</v>
      </c>
      <c r="R4" s="6"/>
      <c r="S4" s="7"/>
      <c r="T4" s="5"/>
      <c r="U4" s="6">
        <f t="shared" si="2"/>
        <v>3.0491777255698778</v>
      </c>
      <c r="V4" s="6">
        <f t="shared" si="3"/>
        <v>3.0920480489201903</v>
      </c>
      <c r="W4" s="6"/>
      <c r="X4" s="7"/>
    </row>
    <row r="5" spans="1:24" x14ac:dyDescent="0.25">
      <c r="A5" s="5">
        <v>8</v>
      </c>
      <c r="B5" s="6">
        <v>4</v>
      </c>
      <c r="C5" s="6">
        <v>2</v>
      </c>
      <c r="D5" s="7">
        <v>2000</v>
      </c>
      <c r="E5" s="5">
        <v>23.693999999999999</v>
      </c>
      <c r="F5" s="6">
        <v>93.537999999999997</v>
      </c>
      <c r="G5" s="6"/>
      <c r="H5" s="7"/>
      <c r="J5" s="5"/>
      <c r="K5" s="6">
        <f t="shared" si="1"/>
        <v>1.1847E-2</v>
      </c>
      <c r="L5" s="6">
        <f t="shared" si="0"/>
        <v>4.6768999999999998E-2</v>
      </c>
      <c r="M5" s="6"/>
      <c r="N5" s="7"/>
      <c r="O5" s="5"/>
      <c r="P5" s="6">
        <f>E5+Startup!E5</f>
        <v>24.303999999999998</v>
      </c>
      <c r="Q5" s="6">
        <f>F5+Startup!F5</f>
        <v>95.793999999999997</v>
      </c>
      <c r="R5" s="6"/>
      <c r="S5" s="7"/>
      <c r="T5" s="5"/>
      <c r="U5" s="6">
        <f t="shared" si="2"/>
        <v>3.9517363396971699</v>
      </c>
      <c r="V5" s="6">
        <f t="shared" si="3"/>
        <v>4.0010961020523208</v>
      </c>
      <c r="W5" s="6"/>
      <c r="X5" s="7"/>
    </row>
    <row r="6" spans="1:24" x14ac:dyDescent="0.25">
      <c r="A6" s="5">
        <v>16</v>
      </c>
      <c r="B6" s="6">
        <v>4</v>
      </c>
      <c r="C6" s="6">
        <v>4</v>
      </c>
      <c r="D6" s="7">
        <v>2000</v>
      </c>
      <c r="E6" s="5">
        <v>11.326000000000001</v>
      </c>
      <c r="F6" s="6">
        <v>49.08</v>
      </c>
      <c r="G6" s="6">
        <v>191.001</v>
      </c>
      <c r="H6" s="7">
        <v>738.11500000000001</v>
      </c>
      <c r="J6" s="5"/>
      <c r="K6" s="6">
        <f t="shared" si="1"/>
        <v>5.6630000000000005E-3</v>
      </c>
      <c r="L6" s="6">
        <f t="shared" si="0"/>
        <v>2.4539999999999999E-2</v>
      </c>
      <c r="M6" s="6">
        <f t="shared" si="0"/>
        <v>9.5500500000000002E-2</v>
      </c>
      <c r="N6" s="7">
        <f t="shared" si="0"/>
        <v>0.36905749999999998</v>
      </c>
      <c r="O6" s="5"/>
      <c r="P6" s="6">
        <f>E6+Startup!E6</f>
        <v>12.291</v>
      </c>
      <c r="Q6" s="6">
        <f>F6+Startup!F6</f>
        <v>51.879999999999995</v>
      </c>
      <c r="R6" s="6">
        <f>G6+Startup!G6</f>
        <v>200.77199999999999</v>
      </c>
      <c r="S6" s="7">
        <f>H6+Startup!H6</f>
        <v>752.70500000000004</v>
      </c>
      <c r="T6" s="5"/>
      <c r="U6" s="6">
        <f t="shared" si="2"/>
        <v>7.8140916117484345</v>
      </c>
      <c r="V6" s="6">
        <f t="shared" si="3"/>
        <v>7.3878373168851201</v>
      </c>
      <c r="W6" s="6">
        <f>$R$6/R6</f>
        <v>1</v>
      </c>
      <c r="X6" s="7">
        <f>$S$6/S6</f>
        <v>1</v>
      </c>
    </row>
    <row r="7" spans="1:24" x14ac:dyDescent="0.25">
      <c r="A7" s="5">
        <v>32</v>
      </c>
      <c r="B7" s="6">
        <v>8</v>
      </c>
      <c r="C7" s="6">
        <v>4</v>
      </c>
      <c r="D7" s="7">
        <v>2000</v>
      </c>
      <c r="E7" s="5">
        <v>4.8879999999999999</v>
      </c>
      <c r="F7" s="6">
        <v>26.852</v>
      </c>
      <c r="G7" s="6">
        <v>103.604</v>
      </c>
      <c r="H7" s="7">
        <v>417.37200000000001</v>
      </c>
      <c r="J7" s="5"/>
      <c r="K7" s="6">
        <f t="shared" si="1"/>
        <v>2.444E-3</v>
      </c>
      <c r="L7" s="6">
        <f t="shared" si="0"/>
        <v>1.3426E-2</v>
      </c>
      <c r="M7" s="6">
        <f t="shared" si="0"/>
        <v>5.1802000000000001E-2</v>
      </c>
      <c r="N7" s="7">
        <f t="shared" si="0"/>
        <v>0.20868600000000001</v>
      </c>
      <c r="O7" s="5"/>
      <c r="P7" s="6">
        <f>E7+Startup!E7</f>
        <v>7.2089999999999996</v>
      </c>
      <c r="Q7" s="6">
        <f>F7+Startup!F7</f>
        <v>29.911000000000001</v>
      </c>
      <c r="R7" s="6">
        <f>G7+Startup!G7</f>
        <v>114.258</v>
      </c>
      <c r="S7" s="7">
        <f>H7+Startup!H7</f>
        <v>457.84000000000003</v>
      </c>
      <c r="T7" s="5"/>
      <c r="U7" s="6">
        <f t="shared" si="2"/>
        <v>13.322652240255238</v>
      </c>
      <c r="V7" s="6">
        <f>$Q$2/Q7</f>
        <v>12.814048343418809</v>
      </c>
      <c r="W7" s="6">
        <f>$R$6/R7</f>
        <v>1.757181116420732</v>
      </c>
      <c r="X7" s="7">
        <f t="shared" ref="X7:X9" si="4">$S$6/S7</f>
        <v>1.6440350340730385</v>
      </c>
    </row>
    <row r="8" spans="1:24" x14ac:dyDescent="0.25">
      <c r="A8" s="5">
        <v>64</v>
      </c>
      <c r="B8" s="6">
        <v>8</v>
      </c>
      <c r="C8" s="6">
        <v>8</v>
      </c>
      <c r="D8" s="7">
        <v>2000</v>
      </c>
      <c r="E8" s="5">
        <v>3.7719999999999998</v>
      </c>
      <c r="F8" s="6">
        <v>14.706</v>
      </c>
      <c r="G8" s="6">
        <v>59.985999999999997</v>
      </c>
      <c r="H8" s="7">
        <v>248.58199999999999</v>
      </c>
      <c r="J8" s="5"/>
      <c r="K8" s="6">
        <f t="shared" si="1"/>
        <v>1.8859999999999999E-3</v>
      </c>
      <c r="L8" s="6">
        <f t="shared" si="0"/>
        <v>7.3530000000000002E-3</v>
      </c>
      <c r="M8" s="6">
        <f t="shared" si="0"/>
        <v>2.9992999999999999E-2</v>
      </c>
      <c r="N8" s="7">
        <f t="shared" si="0"/>
        <v>0.124291</v>
      </c>
      <c r="O8" s="5"/>
      <c r="P8" s="6">
        <f>E8+Startup!E8</f>
        <v>6.4329999999999998</v>
      </c>
      <c r="Q8" s="6">
        <f>F8+Startup!F8</f>
        <v>18.166</v>
      </c>
      <c r="R8" s="6">
        <f>G8+Startup!G8</f>
        <v>71.472999999999999</v>
      </c>
      <c r="S8" s="7">
        <f>H8+Startup!H8</f>
        <v>291.101</v>
      </c>
      <c r="T8" s="5"/>
      <c r="U8" s="6">
        <f t="shared" si="2"/>
        <v>14.929737292087674</v>
      </c>
      <c r="V8" s="6">
        <f t="shared" si="3"/>
        <v>21.098810965540018</v>
      </c>
      <c r="W8" s="6">
        <f t="shared" ref="W7:W9" si="5">$R$6/R8</f>
        <v>2.8090607642046646</v>
      </c>
      <c r="X8" s="7">
        <f t="shared" si="4"/>
        <v>2.5857176718733363</v>
      </c>
    </row>
    <row r="9" spans="1:24" x14ac:dyDescent="0.25">
      <c r="A9" s="8">
        <v>96</v>
      </c>
      <c r="B9" s="9">
        <v>12</v>
      </c>
      <c r="C9" s="9">
        <v>8</v>
      </c>
      <c r="D9" s="10">
        <v>2000</v>
      </c>
      <c r="E9" s="8">
        <v>4.056</v>
      </c>
      <c r="F9" s="9">
        <v>9.6539999999999999</v>
      </c>
      <c r="G9" s="9">
        <v>44.776000000000003</v>
      </c>
      <c r="H9" s="10">
        <v>184.47300000000001</v>
      </c>
      <c r="J9" s="8"/>
      <c r="K9" s="9">
        <f t="shared" si="1"/>
        <v>2.0279999999999999E-3</v>
      </c>
      <c r="L9" s="9">
        <f t="shared" si="0"/>
        <v>4.8269999999999997E-3</v>
      </c>
      <c r="M9" s="9">
        <f t="shared" si="0"/>
        <v>2.2388000000000002E-2</v>
      </c>
      <c r="N9" s="10">
        <f t="shared" si="0"/>
        <v>9.2236500000000013E-2</v>
      </c>
      <c r="O9" s="8"/>
      <c r="P9" s="9">
        <f>E9+Startup!E9</f>
        <v>5.843</v>
      </c>
      <c r="Q9" s="9">
        <f>F9+Startup!F9</f>
        <v>13.166</v>
      </c>
      <c r="R9" s="9">
        <f>G9+Startup!G9</f>
        <v>56.173000000000002</v>
      </c>
      <c r="S9" s="10">
        <f>H9+Startup!H9</f>
        <v>227.411</v>
      </c>
      <c r="T9" s="8"/>
      <c r="U9" s="9">
        <f>$P$2/P9</f>
        <v>16.43727537224029</v>
      </c>
      <c r="V9" s="9">
        <f t="shared" si="3"/>
        <v>29.111423363208264</v>
      </c>
      <c r="W9" s="9">
        <f t="shared" si="5"/>
        <v>3.5741726452210134</v>
      </c>
      <c r="X9" s="10">
        <f t="shared" si="4"/>
        <v>3.3098882639801945</v>
      </c>
    </row>
    <row r="13" spans="1:24" x14ac:dyDescent="0.25">
      <c r="O13" s="1" t="s">
        <v>15</v>
      </c>
      <c r="P13" s="2"/>
      <c r="Q13" s="3"/>
      <c r="R13" s="3"/>
      <c r="S13" s="4"/>
    </row>
    <row r="14" spans="1:24" x14ac:dyDescent="0.25">
      <c r="O14" s="5"/>
      <c r="P14" s="6">
        <f>U2/$A2</f>
        <v>1</v>
      </c>
      <c r="Q14" s="6">
        <f t="shared" ref="Q14:S21" si="6">V2/$A2</f>
        <v>1</v>
      </c>
      <c r="R14" s="6">
        <f t="shared" si="6"/>
        <v>0</v>
      </c>
      <c r="S14" s="7">
        <f t="shared" si="6"/>
        <v>0</v>
      </c>
    </row>
    <row r="15" spans="1:24" x14ac:dyDescent="0.25">
      <c r="O15" s="5"/>
      <c r="P15" s="6">
        <f t="shared" ref="P15:P21" si="7">U3/$A3</f>
        <v>0.9019477104541529</v>
      </c>
      <c r="Q15" s="6">
        <f t="shared" si="6"/>
        <v>0.94146790793643009</v>
      </c>
      <c r="R15" s="6">
        <f t="shared" si="6"/>
        <v>0</v>
      </c>
      <c r="S15" s="7">
        <f t="shared" si="6"/>
        <v>0</v>
      </c>
    </row>
    <row r="16" spans="1:24" x14ac:dyDescent="0.25">
      <c r="O16" s="5"/>
      <c r="P16" s="6">
        <f t="shared" si="7"/>
        <v>0.76229443139246944</v>
      </c>
      <c r="Q16" s="6">
        <f t="shared" si="6"/>
        <v>0.77301201223004756</v>
      </c>
      <c r="R16" s="6">
        <f t="shared" si="6"/>
        <v>0</v>
      </c>
      <c r="S16" s="7">
        <f t="shared" si="6"/>
        <v>0</v>
      </c>
    </row>
    <row r="17" spans="15:19" x14ac:dyDescent="0.25">
      <c r="O17" s="5"/>
      <c r="P17" s="6">
        <f t="shared" si="7"/>
        <v>0.49396704246214623</v>
      </c>
      <c r="Q17" s="6">
        <f t="shared" si="6"/>
        <v>0.5001370127565401</v>
      </c>
      <c r="R17" s="6">
        <f t="shared" si="6"/>
        <v>0</v>
      </c>
      <c r="S17" s="7">
        <f t="shared" si="6"/>
        <v>0</v>
      </c>
    </row>
    <row r="18" spans="15:19" x14ac:dyDescent="0.25">
      <c r="O18" s="5"/>
      <c r="P18" s="6">
        <f t="shared" si="7"/>
        <v>0.48838072573427715</v>
      </c>
      <c r="Q18" s="6">
        <f t="shared" si="6"/>
        <v>0.46173983230532001</v>
      </c>
      <c r="R18" s="6">
        <f t="shared" si="6"/>
        <v>6.25E-2</v>
      </c>
      <c r="S18" s="7">
        <f>X6/$A6</f>
        <v>6.25E-2</v>
      </c>
    </row>
    <row r="19" spans="15:19" x14ac:dyDescent="0.25">
      <c r="O19" s="5"/>
      <c r="P19" s="6">
        <f t="shared" si="7"/>
        <v>0.41633288250797618</v>
      </c>
      <c r="Q19" s="6">
        <f t="shared" si="6"/>
        <v>0.4004390107318378</v>
      </c>
      <c r="R19" s="6">
        <f t="shared" si="6"/>
        <v>5.4911909888147876E-2</v>
      </c>
      <c r="S19" s="7">
        <f t="shared" si="6"/>
        <v>5.1376094814782454E-2</v>
      </c>
    </row>
    <row r="20" spans="15:19" x14ac:dyDescent="0.25">
      <c r="O20" s="5"/>
      <c r="P20" s="6">
        <f t="shared" si="7"/>
        <v>0.23327714518886991</v>
      </c>
      <c r="Q20" s="6">
        <f t="shared" si="6"/>
        <v>0.32966892133656278</v>
      </c>
      <c r="R20" s="6">
        <f t="shared" si="6"/>
        <v>4.3891574440697884E-2</v>
      </c>
      <c r="S20" s="7">
        <f t="shared" si="6"/>
        <v>4.040183862302088E-2</v>
      </c>
    </row>
    <row r="21" spans="15:19" x14ac:dyDescent="0.25">
      <c r="O21" s="8"/>
      <c r="P21" s="9">
        <f t="shared" si="7"/>
        <v>0.17122161846083636</v>
      </c>
      <c r="Q21" s="9">
        <f t="shared" si="6"/>
        <v>0.30324399336675273</v>
      </c>
      <c r="R21" s="9">
        <f t="shared" si="6"/>
        <v>3.7230965054385556E-2</v>
      </c>
      <c r="S21" s="10">
        <f t="shared" si="6"/>
        <v>3.4478002749793693E-2</v>
      </c>
    </row>
  </sheetData>
  <mergeCells count="4">
    <mergeCell ref="J1:K1"/>
    <mergeCell ref="O1:P1"/>
    <mergeCell ref="T1:U1"/>
    <mergeCell ref="O13:P13"/>
  </mergeCells>
  <pageMargins left="0.7" right="0.7" top="0.75" bottom="0.75" header="0.3" footer="0.3"/>
  <ignoredErrors>
    <ignoredError sqref="V7:V9 V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Startup</vt:lpstr>
      <vt:lpstr>Compute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2016-11-30T19:44:49Z</dcterms:created>
  <dcterms:modified xsi:type="dcterms:W3CDTF">2016-12-01T15:35:57Z</dcterms:modified>
</cp:coreProperties>
</file>