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software\"/>
    </mc:Choice>
  </mc:AlternateContent>
  <bookViews>
    <workbookView xWindow="0" yWindow="0" windowWidth="21600" windowHeight="9735"/>
  </bookViews>
  <sheets>
    <sheet name="Knowledge gradient" sheetId="6" r:id="rId1"/>
  </sheets>
  <calcPr calcId="152511"/>
</workbook>
</file>

<file path=xl/calcChain.xml><?xml version="1.0" encoding="utf-8"?>
<calcChain xmlns="http://schemas.openxmlformats.org/spreadsheetml/2006/main">
  <c r="F7" i="6" l="1"/>
  <c r="I7" i="6" s="1"/>
  <c r="J7" i="6" s="1"/>
  <c r="K7" i="6" s="1"/>
  <c r="M7" i="6" s="1"/>
  <c r="H7" i="6"/>
  <c r="F8" i="6"/>
  <c r="I8" i="6" s="1"/>
  <c r="J8" i="6" s="1"/>
  <c r="K8" i="6" s="1"/>
  <c r="M8" i="6" s="1"/>
  <c r="H8" i="6"/>
  <c r="F9" i="6"/>
  <c r="I9" i="6" s="1"/>
  <c r="J9" i="6" s="1"/>
  <c r="K9" i="6" s="1"/>
  <c r="M9" i="6" s="1"/>
  <c r="H9" i="6"/>
  <c r="F10" i="6"/>
  <c r="I10" i="6" s="1"/>
  <c r="J10" i="6" s="1"/>
  <c r="K10" i="6" s="1"/>
  <c r="M10" i="6" s="1"/>
  <c r="H10" i="6"/>
  <c r="F6" i="6"/>
  <c r="I6" i="6" s="1"/>
  <c r="J6" i="6" s="1"/>
  <c r="K6" i="6" s="1"/>
  <c r="M6" i="6" s="1"/>
  <c r="H6" i="6"/>
  <c r="M1" i="6"/>
  <c r="AF5" i="6"/>
  <c r="AE5" i="6"/>
  <c r="AD5" i="6"/>
  <c r="AF4" i="6"/>
  <c r="AE4" i="6"/>
  <c r="AD4" i="6"/>
</calcChain>
</file>

<file path=xl/sharedStrings.xml><?xml version="1.0" encoding="utf-8"?>
<sst xmlns="http://schemas.openxmlformats.org/spreadsheetml/2006/main" count="11" uniqueCount="11">
  <si>
    <t>zeta</t>
  </si>
  <si>
    <t>f(z)</t>
  </si>
  <si>
    <t>KG index</t>
  </si>
  <si>
    <t>max x' x</t>
  </si>
  <si>
    <t>Decision</t>
  </si>
  <si>
    <t>Scaling factor (for plotting)</t>
  </si>
  <si>
    <t>theta^n</t>
  </si>
  <si>
    <t>sigma^n</t>
  </si>
  <si>
    <t>sigmatilde^n</t>
  </si>
  <si>
    <t>KG (scaled for plotting)</t>
  </si>
  <si>
    <t>Sigma^W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</si>
</sst>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475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815484958313785E-2"/>
          <c:y val="7.0496083550913885E-2"/>
          <c:w val="0.85061547920877856"/>
          <c:h val="0.809399477806788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'Knowledge gradient'!$E$5</c:f>
              <c:strCache>
                <c:ptCount val="1"/>
                <c:pt idx="0">
                  <c:v>theta^n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'Knowledge gradient'!$E$6:$E$10</c:f>
              <c:numCache>
                <c:formatCode>0.0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2.2000000000000002</c:v>
                </c:pt>
                <c:pt idx="4">
                  <c:v>3</c:v>
                </c:pt>
              </c:numCache>
            </c:numRef>
          </c:val>
        </c:ser>
        <c:ser>
          <c:idx val="1"/>
          <c:order val="1"/>
          <c:tx>
            <c:strRef>
              <c:f>'Knowledge gradient'!$G$5</c:f>
              <c:strCache>
                <c:ptCount val="1"/>
                <c:pt idx="0">
                  <c:v>sigma^n</c:v>
                </c:pt>
              </c:strCache>
            </c:strRef>
          </c:tx>
          <c:invertIfNegative val="0"/>
          <c:val>
            <c:numRef>
              <c:f>'Knowledge gradient'!$G$6:$G$10</c:f>
              <c:numCache>
                <c:formatCode>0.0</c:formatCode>
                <c:ptCount val="5"/>
                <c:pt idx="0">
                  <c:v>2.1</c:v>
                </c:pt>
                <c:pt idx="1">
                  <c:v>2.7</c:v>
                </c:pt>
                <c:pt idx="2">
                  <c:v>2.5</c:v>
                </c:pt>
                <c:pt idx="3">
                  <c:v>1.8</c:v>
                </c:pt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'Knowledge gradient'!$M$5</c:f>
              <c:strCache>
                <c:ptCount val="1"/>
                <c:pt idx="0">
                  <c:v>KG (scaled for plotting)</c:v>
                </c:pt>
              </c:strCache>
            </c:strRef>
          </c:tx>
          <c:spPr>
            <a:solidFill>
              <a:srgbClr val="F4750C"/>
            </a:solidFill>
          </c:spPr>
          <c:invertIfNegative val="0"/>
          <c:val>
            <c:numRef>
              <c:f>'Knowledge gradient'!$M$6:$M$10</c:f>
              <c:numCache>
                <c:formatCode>0.000</c:formatCode>
                <c:ptCount val="5"/>
                <c:pt idx="0">
                  <c:v>0.71100265857384515</c:v>
                </c:pt>
                <c:pt idx="1">
                  <c:v>2.1647930141306704</c:v>
                </c:pt>
                <c:pt idx="2">
                  <c:v>2.5533108999344636</c:v>
                </c:pt>
                <c:pt idx="3">
                  <c:v>1.5341460195932988</c:v>
                </c:pt>
                <c:pt idx="4">
                  <c:v>0.22627416997969521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8230384"/>
        <c:axId val="368230776"/>
      </c:barChart>
      <c:catAx>
        <c:axId val="368230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82307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682307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8230384"/>
        <c:crosses val="autoZero"/>
        <c:crossBetween val="between"/>
      </c:valAx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350165769677093"/>
          <c:y val="0.391644908616188"/>
          <c:w val="9.649844569052575E-2"/>
          <c:h val="0.144593946072767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11</xdr:row>
      <xdr:rowOff>28575</xdr:rowOff>
    </xdr:from>
    <xdr:to>
      <xdr:col>16</xdr:col>
      <xdr:colOff>171450</xdr:colOff>
      <xdr:row>37</xdr:row>
      <xdr:rowOff>38100</xdr:rowOff>
    </xdr:to>
    <xdr:graphicFrame macro="">
      <xdr:nvGraphicFramePr>
        <xdr:cNvPr id="215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10"/>
  <sheetViews>
    <sheetView tabSelected="1" workbookViewId="0">
      <selection activeCell="R5" sqref="R5"/>
    </sheetView>
  </sheetViews>
  <sheetFormatPr defaultRowHeight="12.75" x14ac:dyDescent="0.2"/>
  <cols>
    <col min="1" max="1" width="10" bestFit="1" customWidth="1"/>
    <col min="2" max="2" width="4" bestFit="1" customWidth="1"/>
    <col min="3" max="3" width="7.28515625" customWidth="1"/>
    <col min="4" max="4" width="8.140625" style="1" bestFit="1" customWidth="1"/>
    <col min="5" max="5" width="10.28515625" style="1" bestFit="1" customWidth="1"/>
    <col min="6" max="6" width="10.28515625" style="1" customWidth="1"/>
    <col min="7" max="7" width="11.140625" bestFit="1" customWidth="1"/>
    <col min="8" max="8" width="12" bestFit="1" customWidth="1"/>
    <col min="9" max="9" width="12.5703125" bestFit="1" customWidth="1"/>
    <col min="10" max="10" width="12.140625" bestFit="1" customWidth="1"/>
    <col min="11" max="11" width="16" bestFit="1" customWidth="1"/>
    <col min="12" max="12" width="8.7109375" customWidth="1"/>
    <col min="13" max="13" width="12" bestFit="1" customWidth="1"/>
    <col min="14" max="14" width="5.42578125" bestFit="1" customWidth="1"/>
    <col min="15" max="15" width="12" bestFit="1" customWidth="1"/>
    <col min="17" max="17" width="6.28515625" bestFit="1" customWidth="1"/>
    <col min="18" max="18" width="4" bestFit="1" customWidth="1"/>
    <col min="19" max="19" width="6.28515625" bestFit="1" customWidth="1"/>
    <col min="20" max="20" width="12" bestFit="1" customWidth="1"/>
    <col min="21" max="21" width="4" bestFit="1" customWidth="1"/>
  </cols>
  <sheetData>
    <row r="1" spans="1:32" x14ac:dyDescent="0.2">
      <c r="L1">
        <v>1.96</v>
      </c>
      <c r="M1">
        <f>NORMSDIST(L1)</f>
        <v>0.97500210485177952</v>
      </c>
    </row>
    <row r="2" spans="1:32" x14ac:dyDescent="0.2">
      <c r="A2" s="6" t="s">
        <v>10</v>
      </c>
      <c r="B2">
        <v>1</v>
      </c>
      <c r="K2" t="s">
        <v>5</v>
      </c>
      <c r="M2" s="4">
        <v>5</v>
      </c>
    </row>
    <row r="4" spans="1:32" x14ac:dyDescent="0.2">
      <c r="AD4" t="e">
        <f>NORMSDIST(#REF!)</f>
        <v>#REF!</v>
      </c>
      <c r="AE4" t="e">
        <f>NORMSDIST(#REF!)</f>
        <v>#REF!</v>
      </c>
      <c r="AF4" t="e">
        <f>NORMSDIST(#REF!)</f>
        <v>#REF!</v>
      </c>
    </row>
    <row r="5" spans="1:32" x14ac:dyDescent="0.2">
      <c r="D5" s="1" t="s">
        <v>4</v>
      </c>
      <c r="E5" s="1" t="s">
        <v>6</v>
      </c>
      <c r="F5" s="1" t="s">
        <v>3</v>
      </c>
      <c r="G5" s="1" t="s">
        <v>7</v>
      </c>
      <c r="H5" s="1" t="s">
        <v>8</v>
      </c>
      <c r="I5" s="1" t="s">
        <v>0</v>
      </c>
      <c r="J5" s="1" t="s">
        <v>1</v>
      </c>
      <c r="K5" s="1" t="s">
        <v>2</v>
      </c>
      <c r="M5" t="s">
        <v>9</v>
      </c>
      <c r="AD5" t="e">
        <f>(1/SQRT(2*3.14159))*EXP(-#REF!^2)</f>
        <v>#REF!</v>
      </c>
      <c r="AE5" t="e">
        <f>(1/SQRT(2*3.14159))*EXP(-#REF!^2)</f>
        <v>#REF!</v>
      </c>
      <c r="AF5" t="e">
        <f>(1/SQRT(2*3.14159))*EXP(-#REF!^2)</f>
        <v>#REF!</v>
      </c>
    </row>
    <row r="6" spans="1:32" x14ac:dyDescent="0.2">
      <c r="D6" s="1">
        <v>1</v>
      </c>
      <c r="E6" s="2">
        <v>1</v>
      </c>
      <c r="F6" s="1">
        <f>MAX(E7:E10)</f>
        <v>3</v>
      </c>
      <c r="G6" s="2">
        <v>2.1</v>
      </c>
      <c r="H6" s="3">
        <f>G6/SQRT(1+$B$2^2/(G6^2))</f>
        <v>1.8960070895302539</v>
      </c>
      <c r="I6" s="3">
        <f>-ABS((E6-F6)/H6)</f>
        <v>-1.0548483763821321</v>
      </c>
      <c r="J6" s="3">
        <f>ROUND(I6*NORMSDIST(I6)+EXP(-(I6^2)/2)/SQRT(2*3.14159265),3)</f>
        <v>7.4999999999999997E-2</v>
      </c>
      <c r="K6" s="3">
        <f>H6*J6</f>
        <v>0.14220053171476904</v>
      </c>
      <c r="M6" s="5">
        <f>K6*$M$2</f>
        <v>0.71100265857384515</v>
      </c>
    </row>
    <row r="7" spans="1:32" x14ac:dyDescent="0.2">
      <c r="D7" s="1">
        <v>2</v>
      </c>
      <c r="E7" s="2">
        <v>1.5</v>
      </c>
      <c r="F7" s="1">
        <f>MAX(E6,E8:E10)</f>
        <v>3</v>
      </c>
      <c r="G7" s="2">
        <v>2.7</v>
      </c>
      <c r="H7" s="3">
        <f>G7/SQRT(1+$B$2^2/(G7^2))</f>
        <v>2.5319216539540004</v>
      </c>
      <c r="I7" s="3">
        <f>-ABS((E7-F7)/H7)</f>
        <v>-0.59243539295835246</v>
      </c>
      <c r="J7" s="3">
        <f>ROUND(I7*NORMSDIST(I7)+EXP(-(I7^2)/2)/SQRT(2*3.14159265),3)</f>
        <v>0.17100000000000001</v>
      </c>
      <c r="K7" s="3">
        <f t="shared" ref="K7:K10" si="0">H7*J7</f>
        <v>0.43295860282613408</v>
      </c>
      <c r="M7" s="5">
        <f t="shared" ref="M7:M10" si="1">K7*$M$2</f>
        <v>2.1647930141306704</v>
      </c>
    </row>
    <row r="8" spans="1:32" x14ac:dyDescent="0.2">
      <c r="D8" s="1">
        <v>3</v>
      </c>
      <c r="E8" s="2">
        <v>2</v>
      </c>
      <c r="F8" s="1">
        <f>MAX(E6:E7,E9:E10)</f>
        <v>3</v>
      </c>
      <c r="G8" s="2">
        <v>2.5</v>
      </c>
      <c r="H8" s="3">
        <f>G8/SQRT(1+$B$2^2/(G8^2))</f>
        <v>2.3211917272131486</v>
      </c>
      <c r="I8" s="3">
        <f>-ABS((E8-F8)/H8)</f>
        <v>-0.43081318457076029</v>
      </c>
      <c r="J8" s="3">
        <f>ROUND(I8*NORMSDIST(I8)+EXP(-(I8^2)/2)/SQRT(2*3.14159265),3)</f>
        <v>0.22</v>
      </c>
      <c r="K8" s="3">
        <f t="shared" si="0"/>
        <v>0.51066217998689267</v>
      </c>
      <c r="M8" s="5">
        <f t="shared" si="1"/>
        <v>2.5533108999344636</v>
      </c>
    </row>
    <row r="9" spans="1:32" x14ac:dyDescent="0.2">
      <c r="D9" s="1">
        <v>4</v>
      </c>
      <c r="E9" s="2">
        <v>2.2000000000000002</v>
      </c>
      <c r="F9" s="1">
        <f>MAX(E6:E8,E10)</f>
        <v>3</v>
      </c>
      <c r="G9" s="2">
        <v>1.8</v>
      </c>
      <c r="H9" s="3">
        <f>G9/SQRT(1+$B$2^2/(G9^2))</f>
        <v>1.5734830970187679</v>
      </c>
      <c r="I9" s="3">
        <f>-ABS((E9-F9)/H9)</f>
        <v>-0.50842617980182714</v>
      </c>
      <c r="J9" s="3">
        <f>ROUND(I9*NORMSDIST(I9)+EXP(-(I9^2)/2)/SQRT(2*3.14159265),3)</f>
        <v>0.19500000000000001</v>
      </c>
      <c r="K9" s="3">
        <f t="shared" si="0"/>
        <v>0.30682920391865975</v>
      </c>
      <c r="M9" s="5">
        <f t="shared" si="1"/>
        <v>1.5341460195932988</v>
      </c>
    </row>
    <row r="10" spans="1:32" x14ac:dyDescent="0.2">
      <c r="D10" s="1">
        <v>5</v>
      </c>
      <c r="E10" s="2">
        <v>3</v>
      </c>
      <c r="F10" s="1">
        <f>MAX(E6:E9)</f>
        <v>2.2000000000000002</v>
      </c>
      <c r="G10" s="2">
        <v>1</v>
      </c>
      <c r="H10" s="3">
        <f>G10/SQRT(1+$B$2^2/(G10^2))</f>
        <v>0.70710678118654746</v>
      </c>
      <c r="I10" s="3">
        <f>-ABS((E10-F10)/H10)</f>
        <v>-1.1313708498984758</v>
      </c>
      <c r="J10" s="3">
        <f>ROUND(I10*NORMSDIST(I10)+EXP(-(I10^2)/2)/SQRT(2*3.14159265),3)</f>
        <v>6.4000000000000001E-2</v>
      </c>
      <c r="K10" s="3">
        <f t="shared" si="0"/>
        <v>4.5254833995939041E-2</v>
      </c>
      <c r="M10" s="5">
        <f t="shared" si="1"/>
        <v>0.22627416997969521</v>
      </c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Knowledge gradient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B. Powell</dc:creator>
  <cp:lastModifiedBy>Warren Powell</cp:lastModifiedBy>
  <dcterms:created xsi:type="dcterms:W3CDTF">2007-02-25T20:18:33Z</dcterms:created>
  <dcterms:modified xsi:type="dcterms:W3CDTF">2016-05-26T23:09:28Z</dcterms:modified>
</cp:coreProperties>
</file>