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onmile\Documents\DATA SCIENCE\Alex the analyst\excel project\"/>
    </mc:Choice>
  </mc:AlternateContent>
  <xr:revisionPtr revIDLastSave="0" documentId="13_ncr:1_{62B898B2-D664-4E3D-AD35-7BB9ED92EA49}" xr6:coauthVersionLast="47" xr6:coauthVersionMax="47" xr10:uidLastSave="{00000000-0000-0000-0000-000000000000}"/>
  <bookViews>
    <workbookView xWindow="-120" yWindow="-120" windowWidth="24240" windowHeight="13140" firstSheet="5" activeTab="5" xr2:uid="{00000000-000D-0000-FFFF-FFFF00000000}"/>
  </bookViews>
  <sheets>
    <sheet name="flavors_of_cacao" sheetId="1" state="hidden" r:id="rId1"/>
    <sheet name="top 10 origin" sheetId="4" state="hidden" r:id="rId2"/>
    <sheet name="best chocolate bars by country" sheetId="5" state="hidden" r:id="rId3"/>
    <sheet name="bean quality segmentation" sheetId="7" state="hidden" r:id="rId4"/>
    <sheet name="Rating vs Percentage Solid" sheetId="6" state="hidden" r:id="rId5"/>
    <sheet name="Dashboard" sheetId="9" r:id="rId6"/>
    <sheet name="ORIGIN PERCENT" sheetId="18" state="hidden" r:id="rId7"/>
    <sheet name="Country produced percentage" sheetId="15" state="hidden" r:id="rId8"/>
  </sheets>
  <definedNames>
    <definedName name="_xlnm._FilterDatabase" localSheetId="0" hidden="1">flavors_of_cacao!$A$1:$J$1671</definedName>
    <definedName name="_xlchart.v1.0" hidden="1">'bean quality segmentation'!$A$17:$A$22</definedName>
    <definedName name="_xlchart.v1.1" hidden="1">'bean quality segmentation'!$B$16</definedName>
    <definedName name="_xlchart.v1.2" hidden="1">'bean quality segmentation'!$B$17:$B$22</definedName>
    <definedName name="_xlnm.Print_Area" localSheetId="5">Dashboard!$A$1:$Y$41</definedName>
    <definedName name="Slicer_Flavour_Rating">#N/A</definedName>
  </definedNames>
  <calcPr calcId="181029"/>
  <pivotCaches>
    <pivotCache cacheId="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2" i="1"/>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 i="6"/>
  <c r="D3" i="6"/>
  <c r="A17" i="7"/>
  <c r="A18" i="7"/>
  <c r="A19" i="7"/>
  <c r="A20" i="7"/>
  <c r="A21" i="7"/>
  <c r="A22" i="7"/>
  <c r="A23" i="7"/>
  <c r="B17" i="7"/>
  <c r="B18" i="7"/>
  <c r="B19" i="7"/>
  <c r="B20" i="7"/>
  <c r="B21" i="7"/>
  <c r="B22" i="7"/>
  <c r="B23" i="7"/>
  <c r="B16" i="7"/>
  <c r="A16" i="7"/>
  <c r="E6" i="6"/>
  <c r="E5" i="6"/>
  <c r="E4" i="6"/>
  <c r="B5" i="9"/>
</calcChain>
</file>

<file path=xl/sharedStrings.xml><?xml version="1.0" encoding="utf-8"?>
<sst xmlns="http://schemas.openxmlformats.org/spreadsheetml/2006/main" count="10127" uniqueCount="1456">
  <si>
    <t>Specific Bean Origin
or Bar Name</t>
  </si>
  <si>
    <t>REF</t>
  </si>
  <si>
    <t>Review
Date</t>
  </si>
  <si>
    <t>Cocoa
Percent</t>
  </si>
  <si>
    <t>Company
Location</t>
  </si>
  <si>
    <t>Rating</t>
  </si>
  <si>
    <t>Bean
Type</t>
  </si>
  <si>
    <t>A. Morin</t>
  </si>
  <si>
    <t>Agua Grande</t>
  </si>
  <si>
    <t>France</t>
  </si>
  <si>
    <t>Sao Tome</t>
  </si>
  <si>
    <t>Kpime</t>
  </si>
  <si>
    <t>Togo</t>
  </si>
  <si>
    <t>Atsane</t>
  </si>
  <si>
    <t>Akata</t>
  </si>
  <si>
    <t>Quilla</t>
  </si>
  <si>
    <t>Peru</t>
  </si>
  <si>
    <t>Carenero</t>
  </si>
  <si>
    <t>Criollo</t>
  </si>
  <si>
    <t>Venezuela</t>
  </si>
  <si>
    <t>Cuba</t>
  </si>
  <si>
    <t>Sur del Lago</t>
  </si>
  <si>
    <t>Puerto Cabello</t>
  </si>
  <si>
    <t>Pablino</t>
  </si>
  <si>
    <t>Panama</t>
  </si>
  <si>
    <t>Madagascar</t>
  </si>
  <si>
    <t>Brazil</t>
  </si>
  <si>
    <t>Equateur</t>
  </si>
  <si>
    <t>Ecuador</t>
  </si>
  <si>
    <t>Colombie</t>
  </si>
  <si>
    <t>Colombia</t>
  </si>
  <si>
    <t>Birmanie</t>
  </si>
  <si>
    <t>Burma</t>
  </si>
  <si>
    <t>Papua New Guinea</t>
  </si>
  <si>
    <t>Chuao</t>
  </si>
  <si>
    <t>Trinitario</t>
  </si>
  <si>
    <t>Piura</t>
  </si>
  <si>
    <t>Chanchamayo Province</t>
  </si>
  <si>
    <t>Bolivia</t>
  </si>
  <si>
    <t>Acalli</t>
  </si>
  <si>
    <t>Chulucanas, El Platanal</t>
  </si>
  <si>
    <t>U.S.A.</t>
  </si>
  <si>
    <t>Tumbes, Norandino</t>
  </si>
  <si>
    <t>Adi</t>
  </si>
  <si>
    <t>Vanua Levu</t>
  </si>
  <si>
    <t>Fiji</t>
  </si>
  <si>
    <t>Vanua Levu, Toto-A</t>
  </si>
  <si>
    <t>Vanua Levu, Ami-Ami-CA</t>
  </si>
  <si>
    <t>Aequare (Gianduja)</t>
  </si>
  <si>
    <t>Los Rios, Quevedo, Arriba</t>
  </si>
  <si>
    <t>Forastero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</si>
  <si>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</si>
  <si>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</si>
  <si>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</si>
  <si>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</si>
  <si>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</si>
  <si>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</si>
  <si>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</si>
  <si>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</si>
  <si>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</si>
  <si>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</si>
  <si>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</si>
  <si>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</si>
  <si>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</si>
  <si>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</si>
  <si>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</si>
  <si>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</si>
  <si>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</si>
  <si>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</si>
  <si>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Forastero (Nacional)</t>
  </si>
  <si>
    <t>La Dalia, Matagalpa</t>
  </si>
  <si>
    <t>Criollo, Trinitario</t>
  </si>
  <si>
    <t>Nicaragua</t>
  </si>
  <si>
    <t>Tien Giang</t>
  </si>
  <si>
    <t>Makwale Village, Kyela</t>
  </si>
  <si>
    <t>Tanzania</t>
  </si>
  <si>
    <t>Altus aka Cao Artisan</t>
  </si>
  <si>
    <t>Momotombo</t>
  </si>
  <si>
    <t>Acopagro</t>
  </si>
  <si>
    <t>CIAAB Coop</t>
  </si>
  <si>
    <t>Villa Andina</t>
  </si>
  <si>
    <t>Gruppo Salinas</t>
  </si>
  <si>
    <t>Conacado</t>
  </si>
  <si>
    <t>Dominican Republic</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</si>
  <si>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</si>
  <si>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</si>
  <si>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</si>
  <si>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</si>
  <si>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</si>
  <si>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</si>
  <si>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</si>
  <si>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</si>
  <si>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</si>
  <si>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</si>
  <si>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</si>
  <si>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</si>
  <si>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</si>
  <si>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</si>
  <si>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</si>
  <si>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</si>
  <si>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Canada</t>
  </si>
  <si>
    <t>Amedei</t>
  </si>
  <si>
    <t>Piura, Blanco de Criollo</t>
  </si>
  <si>
    <t>Italy</t>
  </si>
  <si>
    <t>Porcelana</t>
  </si>
  <si>
    <t>Criollo (Porcelana)</t>
  </si>
  <si>
    <t>Blend</t>
  </si>
  <si>
    <t>Jamaica</t>
  </si>
  <si>
    <t>Grenada</t>
  </si>
  <si>
    <t>Trinitario (85% Criollo)</t>
  </si>
  <si>
    <t>AMMA</t>
  </si>
  <si>
    <t>Catongo</t>
  </si>
  <si>
    <t>Forastero (Catongo)</t>
  </si>
  <si>
    <t>Monte Alegre, 3 diff. plantations</t>
  </si>
  <si>
    <t>Forastero (Parazinho)</t>
  </si>
  <si>
    <t>Anahata</t>
  </si>
  <si>
    <t>Elvesia</t>
  </si>
  <si>
    <t>Animas</t>
  </si>
  <si>
    <t>Alto Beni</t>
  </si>
  <si>
    <t>Ara</t>
  </si>
  <si>
    <t>Chiapas</t>
  </si>
  <si>
    <t>Trincheras</t>
  </si>
  <si>
    <t>Arete</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</si>
  <si>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</si>
  <si>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</si>
  <si>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</si>
  <si>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</si>
  <si>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</si>
  <si>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</si>
  <si>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</si>
  <si>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</si>
  <si>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</si>
  <si>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</si>
  <si>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</si>
  <si>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</si>
  <si>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</si>
  <si>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</si>
  <si>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</si>
  <si>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</si>
  <si>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</si>
  <si>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</si>
  <si>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</si>
  <si>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</si>
  <si>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</si>
  <si>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</si>
  <si>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</si>
  <si>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</si>
  <si>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U.K.</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</si>
  <si>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</si>
  <si>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</si>
  <si>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</si>
  <si>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</si>
  <si>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</si>
  <si>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</si>
  <si>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</si>
  <si>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</si>
  <si>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</si>
  <si>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</si>
  <si>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</si>
  <si>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</si>
  <si>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</si>
  <si>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</si>
  <si>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</si>
  <si>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</si>
  <si>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</si>
  <si>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</si>
  <si>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</si>
  <si>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</si>
  <si>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</si>
  <si>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</si>
  <si>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</si>
  <si>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</si>
  <si>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</si>
  <si>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</si>
  <si>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</si>
  <si>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</si>
  <si>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</si>
  <si>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</si>
  <si>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</si>
  <si>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</si>
  <si>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</si>
  <si>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</si>
  <si>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</si>
  <si>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</si>
  <si>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</si>
  <si>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</si>
  <si>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</si>
  <si>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</si>
  <si>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</si>
  <si>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</si>
  <si>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</si>
  <si>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</si>
  <si>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</si>
  <si>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</si>
  <si>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</si>
  <si>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</si>
  <si>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</si>
  <si>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</si>
  <si>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</si>
  <si>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</si>
  <si>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</si>
  <si>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</si>
  <si>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</si>
  <si>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</si>
  <si>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</si>
  <si>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</si>
  <si>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</si>
  <si>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</si>
  <si>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</si>
  <si>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</si>
  <si>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</si>
  <si>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</si>
  <si>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</si>
  <si>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</si>
  <si>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</si>
  <si>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</si>
  <si>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</si>
  <si>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</si>
  <si>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</si>
  <si>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</si>
  <si>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</si>
  <si>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</si>
  <si>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</si>
  <si>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</si>
  <si>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</si>
  <si>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</si>
  <si>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</si>
  <si>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</si>
  <si>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</si>
  <si>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</si>
  <si>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</si>
  <si>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Blue Bandana</t>
  </si>
  <si>
    <t>Akesson's E., Sambirano V.</t>
  </si>
  <si>
    <t>Zorzal Reserva</t>
  </si>
  <si>
    <t>Bonnat</t>
  </si>
  <si>
    <t>Selva Maya</t>
  </si>
  <si>
    <t>Kaori</t>
  </si>
  <si>
    <t>Los Colorados, Santo Domingo, Equateur</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</si>
  <si>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</si>
  <si>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</si>
  <si>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</si>
  <si>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</si>
  <si>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</si>
  <si>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</si>
  <si>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</si>
  <si>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</si>
  <si>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</si>
  <si>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</si>
  <si>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</si>
  <si>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</si>
  <si>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</si>
  <si>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</si>
  <si>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</si>
  <si>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</si>
  <si>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</si>
  <si>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</si>
  <si>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</si>
  <si>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</si>
  <si>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</si>
  <si>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</si>
  <si>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</si>
  <si>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</si>
  <si>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</si>
  <si>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</si>
  <si>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</si>
  <si>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</si>
  <si>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</si>
  <si>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</si>
  <si>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</si>
  <si>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</si>
  <si>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</si>
  <si>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</si>
  <si>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</si>
  <si>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</si>
  <si>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</si>
  <si>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</si>
  <si>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</si>
  <si>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</si>
  <si>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</si>
  <si>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</si>
  <si>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</si>
  <si>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</si>
  <si>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</si>
  <si>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</si>
  <si>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</si>
  <si>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</si>
  <si>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</si>
  <si>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</si>
  <si>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</si>
  <si>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</si>
  <si>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</si>
  <si>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Trinitario, Criollo</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</si>
  <si>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</si>
  <si>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</si>
  <si>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</si>
  <si>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</si>
  <si>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</si>
  <si>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</si>
  <si>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</si>
  <si>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</si>
  <si>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</si>
  <si>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</si>
  <si>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</si>
  <si>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</si>
  <si>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</si>
  <si>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</si>
  <si>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</si>
  <si>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</si>
  <si>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</si>
  <si>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</si>
  <si>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</si>
  <si>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</si>
  <si>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</si>
  <si>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</si>
  <si>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</si>
  <si>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</si>
  <si>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</si>
  <si>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</si>
  <si>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</si>
  <si>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</si>
  <si>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</si>
  <si>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</si>
  <si>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</si>
  <si>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</si>
  <si>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</si>
  <si>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</si>
  <si>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</si>
  <si>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</si>
  <si>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</si>
  <si>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</si>
  <si>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</si>
  <si>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</si>
  <si>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</si>
  <si>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</si>
  <si>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</si>
  <si>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</si>
  <si>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</si>
  <si>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</si>
  <si>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</si>
  <si>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</si>
  <si>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</si>
  <si>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</si>
  <si>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</si>
  <si>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</si>
  <si>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</si>
  <si>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</si>
  <si>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</si>
  <si>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</si>
  <si>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</si>
  <si>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</si>
  <si>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</si>
  <si>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</si>
  <si>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</si>
  <si>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</si>
  <si>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</si>
  <si>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</si>
  <si>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</si>
  <si>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</si>
  <si>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</si>
  <si>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</si>
  <si>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</si>
  <si>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</si>
  <si>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</si>
  <si>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</si>
  <si>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</si>
  <si>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</si>
  <si>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</si>
  <si>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</si>
  <si>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</si>
  <si>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</si>
  <si>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</si>
  <si>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</si>
  <si>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</si>
  <si>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</si>
  <si>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</si>
  <si>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</si>
  <si>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</si>
  <si>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</si>
  <si>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</si>
  <si>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Chocolate Con Amor</t>
  </si>
  <si>
    <t>Wild Bolivian</t>
  </si>
  <si>
    <t>Criollo (Ocumare)</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</si>
  <si>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</si>
  <si>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</si>
  <si>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</si>
  <si>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</si>
  <si>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</si>
  <si>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</si>
  <si>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</si>
  <si>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</si>
  <si>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</si>
  <si>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</si>
  <si>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</si>
  <si>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</si>
  <si>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</si>
  <si>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</si>
  <si>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Bolivar, Guaranda</t>
  </si>
  <si>
    <t>Guyave</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</si>
  <si>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</si>
  <si>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</si>
  <si>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</si>
  <si>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</si>
  <si>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</si>
  <si>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</si>
  <si>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</si>
  <si>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</si>
  <si>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</si>
  <si>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</si>
  <si>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</si>
  <si>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</si>
  <si>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</si>
  <si>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</si>
  <si>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</si>
  <si>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</si>
  <si>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</si>
  <si>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</si>
  <si>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</si>
  <si>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</si>
  <si>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</si>
  <si>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</si>
  <si>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</si>
  <si>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</si>
  <si>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</si>
  <si>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</si>
  <si>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</si>
  <si>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</si>
  <si>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</si>
  <si>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</si>
  <si>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Criollo (Ocumare 61)</t>
  </si>
  <si>
    <t>Chuao 100hr</t>
  </si>
  <si>
    <t>Chuao 70hr</t>
  </si>
  <si>
    <t>Porcelana, Tabasco, Mexico</t>
  </si>
  <si>
    <t>Sambirano, Menava P.</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</si>
  <si>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</si>
  <si>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</si>
  <si>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</si>
  <si>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</si>
  <si>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</si>
  <si>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</si>
  <si>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</si>
  <si>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</si>
  <si>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</si>
  <si>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</si>
  <si>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</si>
  <si>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</si>
  <si>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</si>
  <si>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</si>
  <si>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</si>
  <si>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</si>
  <si>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</si>
  <si>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</si>
  <si>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</si>
  <si>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</si>
  <si>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</si>
  <si>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</si>
  <si>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</si>
  <si>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</si>
  <si>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</si>
  <si>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</si>
  <si>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</si>
  <si>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</si>
  <si>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</si>
  <si>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</si>
  <si>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</si>
  <si>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</si>
  <si>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</si>
  <si>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</si>
  <si>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</si>
  <si>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</si>
  <si>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</si>
  <si>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</si>
  <si>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</si>
  <si>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</si>
  <si>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</si>
  <si>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</si>
  <si>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</si>
  <si>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</si>
  <si>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</si>
  <si>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</si>
  <si>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</si>
  <si>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</si>
  <si>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</si>
  <si>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</si>
  <si>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</si>
  <si>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</si>
  <si>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</si>
  <si>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</si>
  <si>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</si>
  <si>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</si>
  <si>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</si>
  <si>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</si>
  <si>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</si>
  <si>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</si>
  <si>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</si>
  <si>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</si>
  <si>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</si>
  <si>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</si>
  <si>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</si>
  <si>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</si>
  <si>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</si>
  <si>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Domori</t>
  </si>
  <si>
    <t>Ocumare 77</t>
  </si>
  <si>
    <t>Criollo (Ocumare 77)</t>
  </si>
  <si>
    <t>IL100, H. San Jose</t>
  </si>
  <si>
    <t>Morogoro</t>
  </si>
  <si>
    <t>Guasare</t>
  </si>
  <si>
    <t>Canoabo, Hacienda San Jose</t>
  </si>
  <si>
    <t>Chuao, Hacienda San Jose</t>
  </si>
  <si>
    <t>Carupano, H. San Jose</t>
  </si>
  <si>
    <t>Teyuna</t>
  </si>
  <si>
    <t>Ocumare 61, Puertomar</t>
  </si>
  <si>
    <t>Granella</t>
  </si>
  <si>
    <t>Madagared</t>
  </si>
  <si>
    <t>Java, Javablond</t>
  </si>
  <si>
    <t>Ocumare 67, Puertofino</t>
  </si>
  <si>
    <t>Criollo (Ocumare 67)</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</si>
  <si>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</si>
  <si>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</si>
  <si>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</si>
  <si>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</si>
  <si>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</si>
  <si>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</si>
  <si>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</si>
  <si>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</si>
  <si>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</si>
  <si>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</si>
  <si>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</si>
  <si>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</si>
  <si>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</si>
  <si>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</si>
  <si>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</si>
  <si>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</si>
  <si>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</si>
  <si>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</si>
  <si>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</si>
  <si>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</si>
  <si>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</si>
  <si>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</si>
  <si>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</si>
  <si>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</si>
  <si>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</si>
  <si>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</si>
  <si>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</si>
  <si>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</si>
  <si>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</si>
  <si>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</si>
  <si>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</si>
  <si>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</si>
  <si>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</si>
  <si>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</si>
  <si>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</si>
  <si>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</si>
  <si>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</si>
  <si>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</si>
  <si>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</si>
  <si>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</si>
  <si>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</si>
  <si>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</si>
  <si>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</si>
  <si>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</si>
  <si>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</si>
  <si>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Erithaj (A. Morin)</t>
  </si>
  <si>
    <t>Ben Tre</t>
  </si>
  <si>
    <t>Ham Luong</t>
  </si>
  <si>
    <t>Ba Lai</t>
  </si>
  <si>
    <t>Escazu</t>
  </si>
  <si>
    <t>Guapiles</t>
  </si>
  <si>
    <t>Carenero, Guapiles, Ocumare blend</t>
  </si>
  <si>
    <t>Cost Rica, Ven</t>
  </si>
  <si>
    <t>Ethel's Artisan (Mars)</t>
  </si>
  <si>
    <t>Ethereal</t>
  </si>
  <si>
    <t>Fearless (AMMA)</t>
  </si>
  <si>
    <t>Monte Alegre, D. Badaro, Raw, Organic</t>
  </si>
  <si>
    <t>Feitoria Cacao</t>
  </si>
  <si>
    <t>Blue Mountain</t>
  </si>
  <si>
    <t>Portugal</t>
  </si>
  <si>
    <t>Felchlin</t>
  </si>
  <si>
    <t>Madagascar, Grand Cru</t>
  </si>
  <si>
    <t>Maracaibo Clasificado</t>
  </si>
  <si>
    <t>Alto Beni, Cru Savage</t>
  </si>
  <si>
    <t>Criollo (Wild)</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</si>
  <si>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</si>
  <si>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</si>
  <si>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</si>
  <si>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</si>
  <si>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</si>
  <si>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</si>
  <si>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</si>
  <si>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</si>
  <si>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</si>
  <si>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</si>
  <si>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</si>
  <si>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</si>
  <si>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</si>
  <si>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</si>
  <si>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</si>
  <si>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</si>
  <si>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</si>
  <si>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</si>
  <si>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</si>
  <si>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Fresco</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</si>
  <si>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</si>
  <si>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</si>
  <si>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</si>
  <si>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</si>
  <si>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</si>
  <si>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</si>
  <si>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</si>
  <si>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</si>
  <si>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</si>
  <si>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</si>
  <si>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</si>
  <si>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</si>
  <si>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</si>
  <si>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</si>
  <si>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</si>
  <si>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</si>
  <si>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</si>
  <si>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</si>
  <si>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</si>
  <si>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</si>
  <si>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</si>
  <si>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</si>
  <si>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</si>
  <si>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</si>
  <si>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</si>
  <si>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</si>
  <si>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</si>
  <si>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</si>
  <si>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</si>
  <si>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</si>
  <si>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</si>
  <si>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</si>
  <si>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</si>
  <si>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</si>
  <si>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</si>
  <si>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</si>
  <si>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</si>
  <si>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</si>
  <si>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</si>
  <si>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</si>
  <si>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</si>
  <si>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</si>
  <si>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Amazon mix</t>
  </si>
  <si>
    <t>Signature Blend</t>
  </si>
  <si>
    <t>Garden Island</t>
  </si>
  <si>
    <t>Kaua'I, Alea Estate +world</t>
  </si>
  <si>
    <t>Georgia Ramon</t>
  </si>
  <si>
    <t>Akesson P.</t>
  </si>
  <si>
    <t>ABOCFA Coop</t>
  </si>
  <si>
    <t>Conacado Coop</t>
  </si>
  <si>
    <t>Glennmade</t>
  </si>
  <si>
    <t>Toledo District, 2015 Harvest</t>
  </si>
  <si>
    <t>Trinitario, Forastero</t>
  </si>
  <si>
    <t>Goodnow Farms</t>
  </si>
  <si>
    <t>Almendra Blanca, batch 1004</t>
  </si>
  <si>
    <t>El Carmen, batch 1003</t>
  </si>
  <si>
    <t>Asochivite, batch 1005</t>
  </si>
  <si>
    <t>Grand Place</t>
  </si>
  <si>
    <t>Ben Tre, Dong Nai</t>
  </si>
  <si>
    <t>Dark</t>
  </si>
  <si>
    <t>Green Bean to Bar</t>
  </si>
  <si>
    <t>Grenada Chocolate Co.</t>
  </si>
  <si>
    <t>Guido Castagna</t>
  </si>
  <si>
    <t>Forastero (Arriba) ASS</t>
  </si>
  <si>
    <t>Lacri Blend</t>
  </si>
  <si>
    <t>Guittard</t>
  </si>
  <si>
    <t>O'ahu, N. Shore, Waialua E., Kakoleka</t>
  </si>
  <si>
    <t>Machu Pichu</t>
  </si>
  <si>
    <t>Chucuri</t>
  </si>
  <si>
    <t>Sambirano, Ambanja</t>
  </si>
  <si>
    <t>Criollo, +</t>
  </si>
  <si>
    <t>Los Rios, Quevedo</t>
  </si>
  <si>
    <t>Habitual</t>
  </si>
  <si>
    <t>Amazonas</t>
  </si>
  <si>
    <t>Sharkey</t>
  </si>
  <si>
    <t>Hachez</t>
  </si>
  <si>
    <t>Hacienda El Castillo</t>
  </si>
  <si>
    <t>Don Homero- Cerecita Valley</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</si>
  <si>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</si>
  <si>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</si>
  <si>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</si>
  <si>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</si>
  <si>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</si>
  <si>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</si>
  <si>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</si>
  <si>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</si>
  <si>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</si>
  <si>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</si>
  <si>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</si>
  <si>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</si>
  <si>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</si>
  <si>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Amazon, ICS</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</si>
  <si>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</si>
  <si>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</si>
  <si>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</si>
  <si>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</si>
  <si>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</si>
  <si>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</si>
  <si>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</si>
  <si>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</si>
  <si>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</si>
  <si>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</si>
  <si>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</si>
  <si>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</si>
  <si>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</si>
  <si>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</si>
  <si>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</si>
  <si>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</si>
  <si>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</si>
  <si>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</si>
  <si>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</si>
  <si>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</si>
  <si>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</si>
  <si>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</si>
  <si>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</si>
  <si>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</si>
  <si>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</si>
  <si>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</si>
  <si>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</si>
  <si>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</si>
  <si>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</si>
  <si>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</si>
  <si>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</si>
  <si>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</si>
  <si>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</si>
  <si>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</si>
  <si>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</si>
  <si>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</si>
  <si>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</si>
  <si>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</si>
  <si>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</si>
  <si>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</si>
  <si>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</si>
  <si>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</si>
  <si>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</si>
  <si>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</si>
  <si>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Idilio (Felchlin)</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</si>
  <si>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</si>
  <si>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</si>
  <si>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</si>
  <si>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</si>
  <si>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</si>
  <si>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</si>
  <si>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</si>
  <si>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</si>
  <si>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</si>
  <si>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</si>
  <si>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</si>
  <si>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</si>
  <si>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</si>
  <si>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</si>
  <si>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</si>
  <si>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</si>
  <si>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</si>
  <si>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</si>
  <si>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</si>
  <si>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</si>
  <si>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</si>
  <si>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</si>
  <si>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</si>
  <si>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</si>
  <si>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</si>
  <si>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</si>
  <si>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</si>
  <si>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</si>
  <si>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</si>
  <si>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</si>
  <si>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</si>
  <si>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</si>
  <si>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</si>
  <si>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</si>
  <si>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</si>
  <si>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</si>
  <si>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</si>
  <si>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</si>
  <si>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</si>
  <si>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</si>
  <si>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</si>
  <si>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</si>
  <si>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</si>
  <si>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</si>
  <si>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</si>
  <si>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</si>
  <si>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</si>
  <si>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</si>
  <si>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</si>
  <si>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</si>
  <si>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</si>
  <si>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</si>
  <si>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</si>
  <si>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</si>
  <si>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</si>
  <si>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</si>
  <si>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</si>
  <si>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</si>
  <si>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</si>
  <si>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</si>
  <si>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</si>
  <si>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</si>
  <si>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</si>
  <si>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</si>
  <si>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Tobago</t>
  </si>
  <si>
    <t>Acarigua, w/ nibs</t>
  </si>
  <si>
    <t>Loma Sotavento</t>
  </si>
  <si>
    <t>Akosombo</t>
  </si>
  <si>
    <t>Porcelana, Pariguan</t>
  </si>
  <si>
    <t>Orinoco</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</si>
  <si>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</si>
  <si>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</si>
  <si>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</si>
  <si>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</si>
  <si>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</si>
  <si>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</si>
  <si>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</si>
  <si>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</si>
  <si>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</si>
  <si>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</si>
  <si>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</si>
  <si>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</si>
  <si>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</si>
  <si>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Lajedo do Ouro</t>
  </si>
  <si>
    <t>Lake Champlain (Callebaut)</t>
  </si>
  <si>
    <t>L'Amourette</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</si>
  <si>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</si>
  <si>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</si>
  <si>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</si>
  <si>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</si>
  <si>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</si>
  <si>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</si>
  <si>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</si>
  <si>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</si>
  <si>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</si>
  <si>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</si>
  <si>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</si>
  <si>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</si>
  <si>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</si>
  <si>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</si>
  <si>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The Other One, Grand Cru</t>
  </si>
  <si>
    <t>Wild Thing</t>
  </si>
  <si>
    <t>Loiza</t>
  </si>
  <si>
    <t>Lonohana</t>
  </si>
  <si>
    <t>Haleiwa, O'ahu; Lonohana E., Kanahiku</t>
  </si>
  <si>
    <t>Haleiwa E, O'ahu, 2014</t>
  </si>
  <si>
    <t>Opaeula Estate, O'ahu, Nene, CG Exclusive</t>
  </si>
  <si>
    <t>Opaeula Estate, O'ahu, Ele'ele</t>
  </si>
  <si>
    <t>Hawaiian Crown, Kona Vanilla</t>
  </si>
  <si>
    <t>Love Bar</t>
  </si>
  <si>
    <t>Luker</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</si>
  <si>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</si>
  <si>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</si>
  <si>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</si>
  <si>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</si>
  <si>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</si>
  <si>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</si>
  <si>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</si>
  <si>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</si>
  <si>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</si>
  <si>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</si>
  <si>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</si>
  <si>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</si>
  <si>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</si>
  <si>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</si>
  <si>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Blend-Forastero,Criollo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</si>
  <si>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</si>
  <si>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</si>
  <si>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</si>
  <si>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</si>
  <si>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</si>
  <si>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</si>
  <si>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</si>
  <si>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</si>
  <si>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</si>
  <si>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</si>
  <si>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</si>
  <si>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</si>
  <si>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</si>
  <si>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</si>
  <si>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</si>
  <si>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</si>
  <si>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</si>
  <si>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</si>
  <si>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</si>
  <si>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</si>
  <si>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</si>
  <si>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</si>
  <si>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</si>
  <si>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</si>
  <si>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</si>
  <si>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</si>
  <si>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</si>
  <si>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</si>
  <si>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</si>
  <si>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</si>
  <si>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</si>
  <si>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</si>
  <si>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</si>
  <si>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</si>
  <si>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</si>
  <si>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</si>
  <si>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</si>
  <si>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</si>
  <si>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</si>
  <si>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</si>
  <si>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</si>
  <si>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</si>
  <si>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</si>
  <si>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</si>
  <si>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</si>
  <si>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</si>
  <si>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</si>
  <si>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</si>
  <si>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</si>
  <si>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</si>
  <si>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</si>
  <si>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</si>
  <si>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</si>
  <si>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</si>
  <si>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</si>
  <si>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</si>
  <si>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</si>
  <si>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</si>
  <si>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</si>
  <si>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</si>
  <si>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</si>
  <si>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</si>
  <si>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</si>
  <si>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</si>
  <si>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</si>
  <si>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</si>
  <si>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</si>
  <si>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</si>
  <si>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</si>
  <si>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</si>
  <si>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</si>
  <si>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</si>
  <si>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</si>
  <si>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</si>
  <si>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</si>
  <si>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</si>
  <si>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</si>
  <si>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</si>
  <si>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</si>
  <si>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</si>
  <si>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</si>
  <si>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Tamarina</t>
  </si>
  <si>
    <t>Los Ancones P.</t>
  </si>
  <si>
    <t>Mangaro P.</t>
  </si>
  <si>
    <t>Maralumi P.</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</si>
  <si>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</si>
  <si>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</si>
  <si>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</si>
  <si>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</si>
  <si>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</si>
  <si>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</si>
  <si>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</si>
  <si>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</si>
  <si>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</si>
  <si>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</si>
  <si>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</si>
  <si>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</si>
  <si>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</si>
  <si>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</si>
  <si>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</si>
  <si>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</si>
  <si>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</si>
  <si>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</si>
  <si>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</si>
  <si>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</si>
  <si>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</si>
  <si>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</si>
  <si>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</si>
  <si>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</si>
  <si>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</si>
  <si>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</si>
  <si>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</si>
  <si>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</si>
  <si>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</si>
  <si>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</si>
  <si>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</si>
  <si>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</si>
  <si>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</si>
  <si>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</si>
  <si>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</si>
  <si>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</si>
  <si>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</si>
  <si>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</si>
  <si>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</si>
  <si>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</si>
  <si>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</si>
  <si>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</si>
  <si>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</si>
  <si>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</si>
  <si>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</si>
  <si>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</si>
  <si>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</si>
  <si>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</si>
  <si>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</si>
  <si>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</si>
  <si>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</si>
  <si>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</si>
  <si>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</si>
  <si>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</si>
  <si>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</si>
  <si>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</si>
  <si>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</si>
  <si>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</si>
  <si>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Trinitario (Scavina)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</si>
  <si>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</si>
  <si>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</si>
  <si>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</si>
  <si>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</si>
  <si>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</si>
  <si>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</si>
  <si>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</si>
  <si>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</si>
  <si>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</si>
  <si>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</si>
  <si>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</si>
  <si>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</si>
  <si>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</si>
  <si>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</si>
  <si>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</si>
  <si>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</si>
  <si>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</si>
  <si>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</si>
  <si>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</si>
  <si>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</si>
  <si>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Olivia</t>
  </si>
  <si>
    <t>Carribean-Raw</t>
  </si>
  <si>
    <t>Omanhene</t>
  </si>
  <si>
    <t>Omnom</t>
  </si>
  <si>
    <t>Iceland</t>
  </si>
  <si>
    <t>organicfair</t>
  </si>
  <si>
    <t>Nicaraqua</t>
  </si>
  <si>
    <t>Caribe</t>
  </si>
  <si>
    <t>Original Beans (Felchlin)</t>
  </si>
  <si>
    <t>Papua Kerafat</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</si>
  <si>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</si>
  <si>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</si>
  <si>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</si>
  <si>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</si>
  <si>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</si>
  <si>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</si>
  <si>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</si>
  <si>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</si>
  <si>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</si>
  <si>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</si>
  <si>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</si>
  <si>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</si>
  <si>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</si>
  <si>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</si>
  <si>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</si>
  <si>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</si>
  <si>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</si>
  <si>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</si>
  <si>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</si>
  <si>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</si>
  <si>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</si>
  <si>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</si>
  <si>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</si>
  <si>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</si>
  <si>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</si>
  <si>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</si>
  <si>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</si>
  <si>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</si>
  <si>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</si>
  <si>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</si>
  <si>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</si>
  <si>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</si>
  <si>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</si>
  <si>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</si>
  <si>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</si>
  <si>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</si>
  <si>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Criollo, Forastero</t>
  </si>
  <si>
    <t>Peru, Las Pampas P.</t>
  </si>
  <si>
    <t>Bahia Brazil, Fazenda Sao Pedro</t>
  </si>
  <si>
    <t>Porcelana, Tabasco, Finca La Joya</t>
  </si>
  <si>
    <t>Los Rios, Puerto Romero, Equateur</t>
  </si>
  <si>
    <t>Sambirano, Ambanja, Madagascar</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</si>
  <si>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</si>
  <si>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</si>
  <si>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</si>
  <si>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</si>
  <si>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</si>
  <si>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</si>
  <si>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</si>
  <si>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</si>
  <si>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</si>
  <si>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</si>
  <si>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</si>
  <si>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</si>
  <si>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</si>
  <si>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</si>
  <si>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</si>
  <si>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</si>
  <si>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</si>
  <si>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</si>
  <si>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</si>
  <si>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</si>
  <si>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</si>
  <si>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Pralus</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</si>
  <si>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</si>
  <si>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</si>
  <si>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</si>
  <si>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</si>
  <si>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</si>
  <si>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</si>
  <si>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</si>
  <si>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</si>
  <si>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</si>
  <si>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</si>
  <si>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</si>
  <si>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</si>
  <si>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</si>
  <si>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</si>
  <si>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</si>
  <si>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</si>
  <si>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</si>
  <si>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</si>
  <si>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</si>
  <si>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</si>
  <si>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</si>
  <si>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</si>
  <si>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</si>
  <si>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</si>
  <si>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Rain Republic</t>
  </si>
  <si>
    <t>Suchitepequez E.</t>
  </si>
  <si>
    <t>Rancho San Jacinto</t>
  </si>
  <si>
    <t>Eucador</t>
  </si>
  <si>
    <t>Forastero(Arriba, CCN)</t>
  </si>
  <si>
    <t>Ranger</t>
  </si>
  <si>
    <t>San Martin, Batch 2</t>
  </si>
  <si>
    <t>Chulucanas, Batch 1</t>
  </si>
  <si>
    <t>Tumbes, Batch 2</t>
  </si>
  <si>
    <t>Raoul Boulanger</t>
  </si>
  <si>
    <t>Republica del Cacao (aka Confecta)</t>
  </si>
  <si>
    <t>Los Rios, Vinces</t>
  </si>
  <si>
    <t>El Oro</t>
  </si>
  <si>
    <t>Ritual</t>
  </si>
  <si>
    <t>Camino Verde P., Balao, 2015 harvest, batch8</t>
  </si>
  <si>
    <t>Toledo District, Maya</t>
  </si>
  <si>
    <t>Maranon, Cajamarca</t>
  </si>
  <si>
    <t>Camino Verde P., 2012, Balao, Guayas</t>
  </si>
  <si>
    <t>Nacional (Arriba)</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</si>
  <si>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</si>
  <si>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</si>
  <si>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</si>
  <si>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</si>
  <si>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</si>
  <si>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</si>
  <si>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</si>
  <si>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</si>
  <si>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</si>
  <si>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</si>
  <si>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</si>
  <si>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</si>
  <si>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</si>
  <si>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</si>
  <si>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</si>
  <si>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</si>
  <si>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</si>
  <si>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</si>
  <si>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</si>
  <si>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</si>
  <si>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</si>
  <si>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</si>
  <si>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</si>
  <si>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</si>
  <si>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</si>
  <si>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</si>
  <si>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Samana</t>
  </si>
  <si>
    <t>Arawak</t>
  </si>
  <si>
    <t>Sacred</t>
  </si>
  <si>
    <t>Midnight</t>
  </si>
  <si>
    <t>Central and S. America</t>
  </si>
  <si>
    <t>Twilight</t>
  </si>
  <si>
    <t>Salgado</t>
  </si>
  <si>
    <t>Bahia Superior</t>
  </si>
  <si>
    <t>Rio Arriba</t>
  </si>
  <si>
    <t>Forastero (Arriba) ASSS</t>
  </si>
  <si>
    <t>Santander (Compania Nacional)</t>
  </si>
  <si>
    <t>Colombian 2008</t>
  </si>
  <si>
    <t>Colombian w/ nibs</t>
  </si>
  <si>
    <t>Colombian Semi Dark</t>
  </si>
  <si>
    <t>Colombian Dark</t>
  </si>
  <si>
    <t>Santome</t>
  </si>
  <si>
    <t>Scharffen Berger</t>
  </si>
  <si>
    <t>San Juan de Cheni</t>
  </si>
  <si>
    <t>Camahogne</t>
  </si>
  <si>
    <t>Amina</t>
  </si>
  <si>
    <t>Tome Acu</t>
  </si>
  <si>
    <t>Asante</t>
  </si>
  <si>
    <t>Antilles (Trin/Gren/DR/Ven)</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</si>
  <si>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</si>
  <si>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</si>
  <si>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</si>
  <si>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</si>
  <si>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</si>
  <si>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</si>
  <si>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</si>
  <si>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</si>
  <si>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</si>
  <si>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</si>
  <si>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</si>
  <si>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</si>
  <si>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</si>
  <si>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</si>
  <si>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</si>
  <si>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</si>
  <si>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</si>
  <si>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</si>
  <si>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</si>
  <si>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</si>
  <si>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</si>
  <si>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</si>
  <si>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</si>
  <si>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</si>
  <si>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</si>
  <si>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</si>
  <si>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</si>
  <si>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Smooth Chocolator, The</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</si>
  <si>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</si>
  <si>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</si>
  <si>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</si>
  <si>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</si>
  <si>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</si>
  <si>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</si>
  <si>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</si>
  <si>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</si>
  <si>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</si>
  <si>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</si>
  <si>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</si>
  <si>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</si>
  <si>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</si>
  <si>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</si>
  <si>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</si>
  <si>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</si>
  <si>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</si>
  <si>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</si>
  <si>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Forastero, Trinitario</t>
  </si>
  <si>
    <t>Soma</t>
  </si>
  <si>
    <t>Oko Caribe, Duarte P., Collab w Chocosol</t>
  </si>
  <si>
    <t>Sambirano Valley, Black Science, B-60307.0</t>
  </si>
  <si>
    <t>Bahia Black, batch bra50722.1</t>
  </si>
  <si>
    <t>Chuno, San Jose de Bocay, Pantasma R.,B.S.</t>
  </si>
  <si>
    <t>Tien Giang, Black S., batch VIT60420.0</t>
  </si>
  <si>
    <t>Camino Verde, Black S., batch cvu6030.0</t>
  </si>
  <si>
    <t>CSB Chama</t>
  </si>
  <si>
    <t>Espiritu Santo, 'Smoke Monster'</t>
  </si>
  <si>
    <t>Forastero (Amelonado)</t>
  </si>
  <si>
    <t>Apurimac, El Quinacho Co-op</t>
  </si>
  <si>
    <t>Sangre Grande P., Trinidad</t>
  </si>
  <si>
    <t>Maracaibo, El Vigia</t>
  </si>
  <si>
    <t>Noula Coop</t>
  </si>
  <si>
    <t>O'ahu</t>
  </si>
  <si>
    <t>Cahabon Region</t>
  </si>
  <si>
    <t>Grenada, Black Science</t>
  </si>
  <si>
    <t>Alto Beni, Wild Bolivian</t>
  </si>
  <si>
    <t>Peruvian</t>
  </si>
  <si>
    <t>Elvesia P., Black Science</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</si>
  <si>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</si>
  <si>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</si>
  <si>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</si>
  <si>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</si>
  <si>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</si>
  <si>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</si>
  <si>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</si>
  <si>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</si>
  <si>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</si>
  <si>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</si>
  <si>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</si>
  <si>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</si>
  <si>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</si>
  <si>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</si>
  <si>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</si>
  <si>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</si>
  <si>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Trinitario (Amelonado)</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</si>
  <si>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</si>
  <si>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</si>
  <si>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</si>
  <si>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</si>
  <si>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</si>
  <si>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</si>
  <si>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</si>
  <si>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</si>
  <si>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</si>
  <si>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</si>
  <si>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</si>
  <si>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</si>
  <si>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</si>
  <si>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</si>
  <si>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</si>
  <si>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</si>
  <si>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</si>
  <si>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</si>
  <si>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</si>
  <si>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</si>
  <si>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</si>
  <si>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</si>
  <si>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</si>
  <si>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</si>
  <si>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</si>
  <si>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</si>
  <si>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</si>
  <si>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</si>
  <si>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</si>
  <si>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</si>
  <si>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</si>
  <si>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</si>
  <si>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Chocolatey-beta</t>
  </si>
  <si>
    <t>Fruity-beta</t>
  </si>
  <si>
    <t>Citrus-beta</t>
  </si>
  <si>
    <t>Nutty-beta</t>
  </si>
  <si>
    <t>Tejas</t>
  </si>
  <si>
    <t>Concepcion</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</si>
  <si>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</si>
  <si>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</si>
  <si>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</si>
  <si>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</si>
  <si>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</si>
  <si>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</si>
  <si>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</si>
  <si>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</si>
  <si>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</si>
  <si>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</si>
  <si>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</si>
  <si>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</si>
  <si>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</si>
  <si>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</si>
  <si>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</si>
  <si>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</si>
  <si>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Theobroma</t>
  </si>
  <si>
    <t>Piura Select, Cacao Blanc</t>
  </si>
  <si>
    <t>Timo A. Meyer</t>
  </si>
  <si>
    <t>Belize, med roast</t>
  </si>
  <si>
    <t>Trinitario, TCGA</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</si>
  <si>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</si>
  <si>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</si>
  <si>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</si>
  <si>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</si>
  <si>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</si>
  <si>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</si>
  <si>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</si>
  <si>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</si>
  <si>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</si>
  <si>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</si>
  <si>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</si>
  <si>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</si>
  <si>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</si>
  <si>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</si>
  <si>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</si>
  <si>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</si>
  <si>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</si>
  <si>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</si>
  <si>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</si>
  <si>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</si>
  <si>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Valrhona</t>
  </si>
  <si>
    <t>Piura, Illanka, Quemazon</t>
  </si>
  <si>
    <t>Loma Sotavento, 2013</t>
  </si>
  <si>
    <t>Otucan, Grand Cru</t>
  </si>
  <si>
    <t>Porcelana, Pedegral</t>
  </si>
  <si>
    <t>Tainori</t>
  </si>
  <si>
    <t>Alpaco</t>
  </si>
  <si>
    <t>Nyangbo</t>
  </si>
  <si>
    <t>Chuao 2002 P.</t>
  </si>
  <si>
    <t>Manjari</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</si>
  <si>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</si>
  <si>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</si>
  <si>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</si>
  <si>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</si>
  <si>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</si>
  <si>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</si>
  <si>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</si>
  <si>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</si>
  <si>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</si>
  <si>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</si>
  <si>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</si>
  <si>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</si>
  <si>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</si>
  <si>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</si>
  <si>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</si>
  <si>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</si>
  <si>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</si>
  <si>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</si>
  <si>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</si>
  <si>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</si>
  <si>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</si>
  <si>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</si>
  <si>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</si>
  <si>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</si>
  <si>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</si>
  <si>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</si>
  <si>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</si>
  <si>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</si>
  <si>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</si>
  <si>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</si>
  <si>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</si>
  <si>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</si>
  <si>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</si>
  <si>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</si>
  <si>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</si>
  <si>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</si>
  <si>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</si>
  <si>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</si>
  <si>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</si>
  <si>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</si>
  <si>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</si>
  <si>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</si>
  <si>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</si>
  <si>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</si>
  <si>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</si>
  <si>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</si>
  <si>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</si>
  <si>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</si>
  <si>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</si>
  <si>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</si>
  <si>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</si>
  <si>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Zart Pralinen</t>
  </si>
  <si>
    <t>Millot P., Ambanja</t>
  </si>
  <si>
    <t>UNOCACE</t>
  </si>
  <si>
    <t>Zokoko</t>
  </si>
  <si>
    <t>Tokiala</t>
  </si>
  <si>
    <t>Tranquilidad, Baures</t>
  </si>
  <si>
    <t>Zotter</t>
  </si>
  <si>
    <t>Bocas del Toro, Cocabo Co-op</t>
  </si>
  <si>
    <t>Satipo Pangoa region, 16hr conche</t>
  </si>
  <si>
    <t>Criollo (Amarru)</t>
  </si>
  <si>
    <t>Satipo Pangoa region, 20hr conche</t>
  </si>
  <si>
    <t>Loma Los Pinos, Yacao region, D.R.</t>
  </si>
  <si>
    <t>Huiwani Coop</t>
  </si>
  <si>
    <t>El Ceibo Coop</t>
  </si>
  <si>
    <t>Kongo, Highlands</t>
  </si>
  <si>
    <t>Kerala State</t>
  </si>
  <si>
    <t>Brazil, Mitzi Blue</t>
  </si>
  <si>
    <t>Unspecified</t>
  </si>
  <si>
    <t>Flavour Rating</t>
  </si>
  <si>
    <t>Unpleasant</t>
  </si>
  <si>
    <t>Satisfactory</t>
  </si>
  <si>
    <t>Praiseworthy</t>
  </si>
  <si>
    <t>Premium</t>
  </si>
  <si>
    <t>Dissapointing</t>
  </si>
  <si>
    <t>Elite</t>
  </si>
  <si>
    <t>Company</t>
  </si>
  <si>
    <t>Bean
Origin</t>
  </si>
  <si>
    <t>Row Labels</t>
  </si>
  <si>
    <t>Grand Total</t>
  </si>
  <si>
    <t>Average of Rating</t>
  </si>
  <si>
    <t>(Multiple Items)</t>
  </si>
  <si>
    <t>Count of Specific Bean Origin
or Bar Name</t>
  </si>
  <si>
    <t>COCOA RATING DASHBOARD</t>
  </si>
  <si>
    <t>Total Bean Count</t>
  </si>
  <si>
    <t>Avera=ge of Rating</t>
  </si>
  <si>
    <t>percent 1</t>
  </si>
  <si>
    <t>Sum of percent 1</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</si>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</sst>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2"/>
      <color theme="0" tint="-0.249977111117893"/>
      <name val="Calibri"/>
      <family val="2"/>
      <scheme val="minor"/>
    </font>
    <font>
      <b/>
      <sz val="28"/>
      <color theme="0" tint="-0.249977111117893"/>
      <name val="Calibri"/>
      <family val="2"/>
      <scheme val="minor"/>
    </font>
    <font>
      <b/>
      <sz val="24"/>
      <color theme="2"/>
      <name val="Arial Rounded MT Bold"/>
      <family val="2"/>
    </font>
    <font>
      <b/>
      <sz val="24"/>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34998626667073579"/>
      </top>
      <bottom/>
      <diagonal/>
    </border>
    <border>
      <left/>
      <right/>
      <top/>
      <bottom style="medium">
        <color theme="0" tint="-0.34998626667073579"/>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wrapText="1"/>
    </xf>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0" borderId="10" xfId="0" applyBorder="1"/>
    <xf numFmtId="10" fontId="0" fillId="0" borderId="0" xfId="1" applyNumberFormat="1" applyFont="1" applyAlignment="1">
      <alignment wrapText="1"/>
    </xf>
    <xf numFmtId="10" fontId="0" fillId="0" borderId="0" xfId="1" applyNumberFormat="1" applyFont="1"/>
    <xf numFmtId="0" fontId="20" fillId="33" borderId="0" xfId="0" applyFont="1" applyFill="1" applyBorder="1" applyAlignment="1">
      <alignment horizontal="center"/>
    </xf>
    <xf numFmtId="0" fontId="21" fillId="33" borderId="0" xfId="0" applyFont="1" applyFill="1" applyBorder="1" applyAlignment="1">
      <alignment horizontal="center"/>
    </xf>
    <xf numFmtId="0" fontId="0" fillId="33" borderId="0" xfId="0" applyFill="1"/>
    <xf numFmtId="0" fontId="21" fillId="33" borderId="11" xfId="0" applyFont="1" applyFill="1" applyBorder="1" applyAlignment="1">
      <alignment horizontal="center"/>
    </xf>
    <xf numFmtId="0" fontId="18" fillId="33" borderId="0" xfId="0" applyFont="1" applyFill="1" applyBorder="1" applyAlignment="1"/>
    <xf numFmtId="0" fontId="18" fillId="33" borderId="0" xfId="0" applyFont="1" applyFill="1" applyBorder="1" applyAlignment="1">
      <alignment horizontal="center"/>
    </xf>
    <xf numFmtId="0" fontId="0" fillId="33" borderId="0" xfId="0" applyFill="1" applyBorder="1"/>
    <xf numFmtId="0" fontId="19" fillId="33" borderId="0" xfId="0" applyFont="1" applyFill="1" applyBorder="1" applyAlignment="1"/>
    <xf numFmtId="0" fontId="19" fillId="33" borderId="0" xfId="0" applyFont="1" applyFill="1" applyBorder="1" applyAlignment="1">
      <alignment horizontal="center"/>
    </xf>
    <xf numFmtId="0" fontId="17" fillId="33" borderId="0" xfId="0" applyFont="1" applyFill="1"/>
    <xf numFmtId="0" fontId="0" fillId="33" borderId="10" xfId="0" applyFill="1" applyBorder="1"/>
    <xf numFmtId="0" fontId="17" fillId="33" borderId="0" xfId="0" applyFont="1" applyFill="1" applyAlignment="1">
      <alignment horizontal="left" wrapText="1"/>
    </xf>
    <xf numFmtId="0" fontId="17" fillId="33" borderId="0" xfId="0" applyFont="1" applyFill="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3">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i val="0"/>
        <sz val="10"/>
        <color auto="1"/>
      </font>
      <fill>
        <patternFill patternType="solid">
          <bgColor theme="2"/>
        </patternFill>
      </fill>
      <border>
        <bottom style="thin">
          <color theme="6"/>
        </bottom>
        <vertical/>
        <horizontal/>
      </border>
    </dxf>
    <dxf>
      <font>
        <b/>
        <i/>
        <color theme="2" tint="-0.24994659260841701"/>
      </font>
      <fill>
        <patternFill>
          <bgColor theme="1" tint="0.34998626667073579"/>
        </patternFill>
      </fill>
      <border>
        <left style="thin">
          <color theme="6"/>
        </left>
        <right style="thin">
          <color theme="6"/>
        </right>
        <top style="thin">
          <color theme="6"/>
        </top>
        <bottom style="thin">
          <color theme="6"/>
        </bottom>
        <vertical/>
        <horizontal/>
      </border>
    </dxf>
    <dxf>
      <font>
        <b/>
        <i val="0"/>
        <color theme="2" tint="-9.9917600024414813E-2"/>
      </font>
    </dxf>
    <dxf>
      <font>
        <b/>
        <i/>
        <sz val="11"/>
        <color theme="2" tint="-9.9948118533890809E-2"/>
      </font>
      <fill>
        <patternFill patternType="solid">
          <fgColor theme="1" tint="0.499984740745262"/>
          <bgColor theme="1" tint="0.34998626667073579"/>
        </patternFill>
      </fill>
      <border diagonalUp="0" diagonalDown="0">
        <left style="hair">
          <color theme="2" tint="-9.9948118533890809E-2"/>
        </left>
        <right style="hair">
          <color theme="2" tint="-9.9948118533890809E-2"/>
        </right>
        <top style="hair">
          <color theme="2" tint="-9.9948118533890809E-2"/>
        </top>
        <bottom style="hair">
          <color theme="2" tint="-9.9948118533890809E-2"/>
        </bottom>
        <vertical/>
        <horizontal/>
      </border>
    </dxf>
    <dxf>
      <font>
        <b/>
        <i/>
        <sz val="11"/>
        <color theme="2" tint="-9.9917600024414813E-2"/>
        <name val="Calibri Light"/>
        <family val="2"/>
        <scheme val="major"/>
      </font>
      <fill>
        <patternFill>
          <fgColor theme="2" tint="-0.24994659260841701"/>
          <bgColor theme="1" tint="0.34998626667073579"/>
        </patternFill>
      </fill>
      <border diagonalUp="0" diagonalDown="0">
        <left/>
        <right style="hair">
          <color theme="4" tint="0.79998168889431442"/>
        </right>
        <top/>
        <bottom/>
        <vertical/>
        <horizontal/>
      </border>
    </dxf>
  </dxfs>
  <tableStyles count="3" defaultTableStyle="TableStyleMedium2" defaultPivotStyle="PivotStyleLight16">
    <tableStyle name="ponms slicer" pivot="0" table="0" count="1" xr9:uid="{E7333D7F-DF52-4D30-86EE-7AB4E6BEF8EE}">
      <tableStyleElement type="wholeTable" dxfId="12"/>
    </tableStyle>
    <tableStyle name="Slicer Style 1" pivot="0" table="0" count="10" xr9:uid="{CBB43E25-E85D-4DC7-AF12-B50203241CFF}">
      <tableStyleElement type="wholeTable" dxfId="11"/>
      <tableStyleElement type="headerRow" dxfId="10"/>
    </tableStyle>
    <tableStyle name="SlicerStyleLight3 2" pivot="0" table="0" count="10" xr9:uid="{5226710A-032C-41DB-8B76-80C592980057}">
      <tableStyleElement type="wholeTable" dxfId="9"/>
      <tableStyleElement type="headerRow" dxfId="8"/>
    </tableStyle>
  </tableStyles>
  <colors>
    <mruColors>
      <color rgb="FF0EC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2" tint="-0.499984740745262"/>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onms slicer"/>
        <x14:slicerStyle name="Slicer Style 1">
          <x14:slicerStyleElements>
            <x14:slicerStyleElement type="unselectedItemWithData"/>
            <x14:slicerStyleElement type="unselectedItemWithNoData"/>
            <x14:slicerStyleElement type="selectedItemWithData"/>
            <x14:slicerStyleElement type="selectedItemWithNoData"/>
            <x14:slicerStyleElement type="hoveredUnselectedItemWithData"/>
            <x14:slicerStyleElement type="hoveredSelectedItemWithData"/>
            <x14:slicerStyleElement type="hoveredUnselectedItemWithNoData"/>
            <x14:slicerStyleElement type="hoveredSelectedItemWithNoData"/>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Dashboard.xlsx]top 10 origin!PivotTable2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1O Countries where </a:t>
            </a:r>
            <a:r>
              <a:rPr lang="en-US" sz="1400" b="1" i="0" u="none" strike="noStrike" baseline="0">
                <a:effectLst/>
              </a:rPr>
              <a:t>best cocoa beans is grown</a:t>
            </a:r>
            <a:endParaRPr lang="en-US" b="1"/>
          </a:p>
        </c:rich>
      </c:tx>
      <c:layout>
        <c:manualLayout>
          <c:xMode val="edge"/>
          <c:yMode val="edge"/>
          <c:x val="0.17669455333596013"/>
          <c:y val="2.2452902812623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origin'!$B$3</c:f>
              <c:strCache>
                <c:ptCount val="1"/>
                <c:pt idx="0">
                  <c:v>Total</c:v>
                </c:pt>
              </c:strCache>
            </c:strRef>
          </c:tx>
          <c:spPr>
            <a:solidFill>
              <a:schemeClr val="accent1"/>
            </a:solidFill>
            <a:ln>
              <a:noFill/>
            </a:ln>
            <a:effectLst/>
          </c:spPr>
          <c:invertIfNegative val="0"/>
          <c:cat>
            <c:strRef>
              <c:f>'top 10 origin'!$A$4:$A$39</c:f>
              <c:strCache>
                <c:ptCount val="35"/>
                <c:pt idx="0">
                  <c:v>St. Lucia</c:v>
                </c:pt>
                <c:pt idx="1">
                  <c:v>Tobago</c:v>
                </c:pt>
                <c:pt idx="2">
                  <c:v>Haiti</c:v>
                </c:pt>
                <c:pt idx="3">
                  <c:v>Mexico</c:v>
                </c:pt>
                <c:pt idx="4">
                  <c:v>Papua New Guinea</c:v>
                </c:pt>
                <c:pt idx="5">
                  <c:v>Sao Tome</c:v>
                </c:pt>
                <c:pt idx="6">
                  <c:v>Costa Rica</c:v>
                </c:pt>
                <c:pt idx="7">
                  <c:v>Ghana</c:v>
                </c:pt>
                <c:pt idx="8">
                  <c:v>Jamaica</c:v>
                </c:pt>
                <c:pt idx="9">
                  <c:v>Venezuela</c:v>
                </c:pt>
                <c:pt idx="10">
                  <c:v>Madagascar</c:v>
                </c:pt>
                <c:pt idx="11">
                  <c:v>Colombia</c:v>
                </c:pt>
                <c:pt idx="12">
                  <c:v>Peru</c:v>
                </c:pt>
                <c:pt idx="13">
                  <c:v>Guatemala</c:v>
                </c:pt>
                <c:pt idx="14">
                  <c:v>Bolivia</c:v>
                </c:pt>
                <c:pt idx="15">
                  <c:v>Ecuador</c:v>
                </c:pt>
                <c:pt idx="16">
                  <c:v>Brazil</c:v>
                </c:pt>
                <c:pt idx="17">
                  <c:v>Indonesia</c:v>
                </c:pt>
                <c:pt idx="18">
                  <c:v>Vietnam</c:v>
                </c:pt>
                <c:pt idx="19">
                  <c:v>Nicaragua</c:v>
                </c:pt>
                <c:pt idx="20">
                  <c:v>Belize</c:v>
                </c:pt>
                <c:pt idx="21">
                  <c:v>Dominican Republic</c:v>
                </c:pt>
                <c:pt idx="22">
                  <c:v>Honduras</c:v>
                </c:pt>
                <c:pt idx="23">
                  <c:v>Hawaii</c:v>
                </c:pt>
                <c:pt idx="24">
                  <c:v>Uganda</c:v>
                </c:pt>
                <c:pt idx="25">
                  <c:v>Congo</c:v>
                </c:pt>
                <c:pt idx="26">
                  <c:v>Tanzania</c:v>
                </c:pt>
                <c:pt idx="27">
                  <c:v>Philippines</c:v>
                </c:pt>
                <c:pt idx="28">
                  <c:v>Trinidad</c:v>
                </c:pt>
                <c:pt idx="29">
                  <c:v>Vanuatu</c:v>
                </c:pt>
                <c:pt idx="30">
                  <c:v>Central and S. America</c:v>
                </c:pt>
                <c:pt idx="31">
                  <c:v>Cuba</c:v>
                </c:pt>
                <c:pt idx="32">
                  <c:v>Australia</c:v>
                </c:pt>
                <c:pt idx="33">
                  <c:v>Carribean</c:v>
                </c:pt>
                <c:pt idx="34">
                  <c:v>Solomon Islands</c:v>
                </c:pt>
              </c:strCache>
            </c:strRef>
          </c:cat>
          <c:val>
            <c:numRef>
              <c:f>'top 10 origin'!$B$4:$B$39</c:f>
              <c:numCache>
                <c:formatCode>General</c:formatCode>
                <c:ptCount val="35"/>
                <c:pt idx="0">
                  <c:v>4</c:v>
                </c:pt>
                <c:pt idx="1">
                  <c:v>4</c:v>
                </c:pt>
                <c:pt idx="2">
                  <c:v>4</c:v>
                </c:pt>
                <c:pt idx="3">
                  <c:v>3.9375</c:v>
                </c:pt>
                <c:pt idx="4">
                  <c:v>3.9285714285714284</c:v>
                </c:pt>
                <c:pt idx="5">
                  <c:v>3.875</c:v>
                </c:pt>
                <c:pt idx="6">
                  <c:v>3.875</c:v>
                </c:pt>
                <c:pt idx="7">
                  <c:v>3.875</c:v>
                </c:pt>
                <c:pt idx="8">
                  <c:v>3.875</c:v>
                </c:pt>
                <c:pt idx="9">
                  <c:v>3.8657407407407409</c:v>
                </c:pt>
                <c:pt idx="10">
                  <c:v>3.8611111111111112</c:v>
                </c:pt>
                <c:pt idx="11">
                  <c:v>3.8571428571428572</c:v>
                </c:pt>
                <c:pt idx="12">
                  <c:v>3.85</c:v>
                </c:pt>
                <c:pt idx="13">
                  <c:v>3.85</c:v>
                </c:pt>
                <c:pt idx="14">
                  <c:v>3.8333333333333335</c:v>
                </c:pt>
                <c:pt idx="15">
                  <c:v>3.8303571428571428</c:v>
                </c:pt>
                <c:pt idx="16">
                  <c:v>3.8250000000000002</c:v>
                </c:pt>
                <c:pt idx="17">
                  <c:v>3.8125</c:v>
                </c:pt>
                <c:pt idx="18">
                  <c:v>3.8</c:v>
                </c:pt>
                <c:pt idx="19">
                  <c:v>3.7857142857142856</c:v>
                </c:pt>
                <c:pt idx="20">
                  <c:v>3.7857142857142856</c:v>
                </c:pt>
                <c:pt idx="21">
                  <c:v>3.7580645161290325</c:v>
                </c:pt>
                <c:pt idx="22">
                  <c:v>3.75</c:v>
                </c:pt>
                <c:pt idx="23">
                  <c:v>3.75</c:v>
                </c:pt>
                <c:pt idx="24">
                  <c:v>3.75</c:v>
                </c:pt>
                <c:pt idx="25">
                  <c:v>3.75</c:v>
                </c:pt>
                <c:pt idx="26">
                  <c:v>3.75</c:v>
                </c:pt>
                <c:pt idx="27">
                  <c:v>3.75</c:v>
                </c:pt>
                <c:pt idx="28">
                  <c:v>3.75</c:v>
                </c:pt>
                <c:pt idx="29">
                  <c:v>3.75</c:v>
                </c:pt>
                <c:pt idx="30">
                  <c:v>3.75</c:v>
                </c:pt>
                <c:pt idx="31">
                  <c:v>3.75</c:v>
                </c:pt>
                <c:pt idx="32">
                  <c:v>3.75</c:v>
                </c:pt>
                <c:pt idx="33">
                  <c:v>3.75</c:v>
                </c:pt>
                <c:pt idx="34">
                  <c:v>3.75</c:v>
                </c:pt>
              </c:numCache>
            </c:numRef>
          </c:val>
          <c:extLst>
            <c:ext xmlns:c16="http://schemas.microsoft.com/office/drawing/2014/chart" uri="{C3380CC4-5D6E-409C-BE32-E72D297353CC}">
              <c16:uniqueId val="{00000000-AC37-44B1-984D-8325FCF9BEDE}"/>
            </c:ext>
          </c:extLst>
        </c:ser>
        <c:dLbls>
          <c:showLegendKey val="0"/>
          <c:showVal val="0"/>
          <c:showCatName val="0"/>
          <c:showSerName val="0"/>
          <c:showPercent val="0"/>
          <c:showBubbleSize val="0"/>
        </c:dLbls>
        <c:gapWidth val="219"/>
        <c:overlap val="-27"/>
        <c:axId val="606266544"/>
        <c:axId val="606267528"/>
      </c:barChart>
      <c:catAx>
        <c:axId val="6062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67528"/>
        <c:crosses val="autoZero"/>
        <c:auto val="1"/>
        <c:lblAlgn val="ctr"/>
        <c:lblOffset val="100"/>
        <c:noMultiLvlLbl val="0"/>
      </c:catAx>
      <c:valAx>
        <c:axId val="60626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Dashboard.xlsx]Country produced percentage!PivotTable1</c:name>
    <c:fmtId val="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a:t>
            </a:r>
            <a:r>
              <a:rPr lang="en-US" baseline="0"/>
              <a:t>Chocolate bars producing Countries</a:t>
            </a:r>
          </a:p>
        </c:rich>
      </c:tx>
      <c:layout>
        <c:manualLayout>
          <c:xMode val="edge"/>
          <c:yMode val="edge"/>
          <c:x val="2.51456692913385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40000"/>
              <a:lumOff val="60000"/>
            </a:schemeClr>
          </a:solidFill>
          <a:ln>
            <a:noFill/>
          </a:ln>
          <a:effectLst/>
        </c:spPr>
      </c:pivotFmt>
    </c:pivotFmts>
    <c:plotArea>
      <c:layout/>
      <c:barChart>
        <c:barDir val="bar"/>
        <c:grouping val="clustered"/>
        <c:varyColors val="0"/>
        <c:ser>
          <c:idx val="0"/>
          <c:order val="0"/>
          <c:tx>
            <c:strRef>
              <c:f>'Country produced percentage'!$B$2</c:f>
              <c:strCache>
                <c:ptCount val="1"/>
                <c:pt idx="0">
                  <c:v>Total</c:v>
                </c:pt>
              </c:strCache>
            </c:strRef>
          </c:tx>
          <c:spPr>
            <a:solidFill>
              <a:schemeClr val="bg1">
                <a:lumMod val="50000"/>
              </a:schemeClr>
            </a:solidFill>
            <a:ln>
              <a:noFill/>
            </a:ln>
            <a:effectLst/>
          </c:spPr>
          <c:invertIfNegative val="0"/>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62D1-4DF8-A60E-FA7F25EC6B9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produced percentage'!$A$3:$A$13</c:f>
              <c:strCache>
                <c:ptCount val="10"/>
                <c:pt idx="0">
                  <c:v>Germany</c:v>
                </c:pt>
                <c:pt idx="1">
                  <c:v>Belgium</c:v>
                </c:pt>
                <c:pt idx="2">
                  <c:v>Switzerland</c:v>
                </c:pt>
                <c:pt idx="3">
                  <c:v>Australia</c:v>
                </c:pt>
                <c:pt idx="4">
                  <c:v>Italy</c:v>
                </c:pt>
                <c:pt idx="5">
                  <c:v>Ecuador</c:v>
                </c:pt>
                <c:pt idx="6">
                  <c:v>U.K.</c:v>
                </c:pt>
                <c:pt idx="7">
                  <c:v>Canada</c:v>
                </c:pt>
                <c:pt idx="8">
                  <c:v>France</c:v>
                </c:pt>
                <c:pt idx="9">
                  <c:v>U.S.A.</c:v>
                </c:pt>
              </c:strCache>
            </c:strRef>
          </c:cat>
          <c:val>
            <c:numRef>
              <c:f>'Country produced percentage'!$B$3:$B$13</c:f>
              <c:numCache>
                <c:formatCode>0.00%</c:formatCode>
                <c:ptCount val="10"/>
                <c:pt idx="0">
                  <c:v>2.0359281437125742E-2</c:v>
                </c:pt>
                <c:pt idx="1">
                  <c:v>2.0958083832335321E-2</c:v>
                </c:pt>
                <c:pt idx="2">
                  <c:v>2.0958083832335321E-2</c:v>
                </c:pt>
                <c:pt idx="3">
                  <c:v>2.6347305389221535E-2</c:v>
                </c:pt>
                <c:pt idx="4">
                  <c:v>3.1137724550898169E-2</c:v>
                </c:pt>
                <c:pt idx="5">
                  <c:v>3.2335329341317331E-2</c:v>
                </c:pt>
                <c:pt idx="6">
                  <c:v>5.6886227544910226E-2</c:v>
                </c:pt>
                <c:pt idx="7">
                  <c:v>6.4071856287425219E-2</c:v>
                </c:pt>
                <c:pt idx="8">
                  <c:v>8.143712574850312E-2</c:v>
                </c:pt>
                <c:pt idx="9">
                  <c:v>0.43113772455090077</c:v>
                </c:pt>
              </c:numCache>
            </c:numRef>
          </c:val>
          <c:extLst>
            <c:ext xmlns:c16="http://schemas.microsoft.com/office/drawing/2014/chart" uri="{C3380CC4-5D6E-409C-BE32-E72D297353CC}">
              <c16:uniqueId val="{00000000-62D1-4DF8-A60E-FA7F25EC6B9F}"/>
            </c:ext>
          </c:extLst>
        </c:ser>
        <c:dLbls>
          <c:dLblPos val="outEnd"/>
          <c:showLegendKey val="0"/>
          <c:showVal val="1"/>
          <c:showCatName val="0"/>
          <c:showSerName val="0"/>
          <c:showPercent val="0"/>
          <c:showBubbleSize val="0"/>
        </c:dLbls>
        <c:gapWidth val="182"/>
        <c:axId val="834253024"/>
        <c:axId val="834259256"/>
      </c:barChart>
      <c:catAx>
        <c:axId val="8342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34259256"/>
        <c:crosses val="autoZero"/>
        <c:auto val="1"/>
        <c:lblAlgn val="ctr"/>
        <c:lblOffset val="100"/>
        <c:noMultiLvlLbl val="0"/>
      </c:catAx>
      <c:valAx>
        <c:axId val="834259256"/>
        <c:scaling>
          <c:orientation val="minMax"/>
        </c:scaling>
        <c:delete val="1"/>
        <c:axPos val="b"/>
        <c:numFmt formatCode="0.00%" sourceLinked="1"/>
        <c:majorTickMark val="none"/>
        <c:minorTickMark val="none"/>
        <c:tickLblPos val="nextTo"/>
        <c:crossAx val="8342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Dashboard.xlsx]ORIGIN PERCENT!PivotTable1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'ORIGIN PERCENT'!$B$2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PERCENT'!$A$3:$A$13</c:f>
              <c:strCache>
                <c:ptCount val="10"/>
                <c:pt idx="0">
                  <c:v>Papua New Guinea</c:v>
                </c:pt>
                <c:pt idx="1">
                  <c:v>Belize</c:v>
                </c:pt>
                <c:pt idx="2">
                  <c:v>Bolivia</c:v>
                </c:pt>
                <c:pt idx="3">
                  <c:v>Brazil</c:v>
                </c:pt>
                <c:pt idx="4">
                  <c:v>Nicaragua</c:v>
                </c:pt>
                <c:pt idx="5">
                  <c:v>Madagascar</c:v>
                </c:pt>
                <c:pt idx="6">
                  <c:v>Peru</c:v>
                </c:pt>
                <c:pt idx="7">
                  <c:v>Dominican Republic</c:v>
                </c:pt>
                <c:pt idx="8">
                  <c:v>Ecuador</c:v>
                </c:pt>
                <c:pt idx="9">
                  <c:v>Venezuela</c:v>
                </c:pt>
              </c:strCache>
            </c:strRef>
          </c:cat>
          <c:val>
            <c:numRef>
              <c:f>'ORIGIN PERCENT'!$B$3:$B$13</c:f>
              <c:numCache>
                <c:formatCode>0.00%</c:formatCode>
                <c:ptCount val="10"/>
                <c:pt idx="0">
                  <c:v>2.5149700598802376E-2</c:v>
                </c:pt>
                <c:pt idx="1">
                  <c:v>2.9341317365269431E-2</c:v>
                </c:pt>
                <c:pt idx="2">
                  <c:v>3.413173652694608E-2</c:v>
                </c:pt>
                <c:pt idx="3">
                  <c:v>3.4730538922155663E-2</c:v>
                </c:pt>
                <c:pt idx="4">
                  <c:v>3.5928143712574828E-2</c:v>
                </c:pt>
                <c:pt idx="5">
                  <c:v>8.6826347305389365E-2</c:v>
                </c:pt>
                <c:pt idx="6">
                  <c:v>9.880239520958102E-2</c:v>
                </c:pt>
                <c:pt idx="7">
                  <c:v>9.9401197604790603E-2</c:v>
                </c:pt>
                <c:pt idx="8">
                  <c:v>0.11556886227544934</c:v>
                </c:pt>
                <c:pt idx="9">
                  <c:v>0.12814371257485049</c:v>
                </c:pt>
              </c:numCache>
            </c:numRef>
          </c:val>
          <c:extLst>
            <c:ext xmlns:c16="http://schemas.microsoft.com/office/drawing/2014/chart" uri="{C3380CC4-5D6E-409C-BE32-E72D297353CC}">
              <c16:uniqueId val="{00000000-0F85-4CEC-B62F-EF1C824C372A}"/>
            </c:ext>
          </c:extLst>
        </c:ser>
        <c:dLbls>
          <c:dLblPos val="outEnd"/>
          <c:showLegendKey val="0"/>
          <c:showVal val="1"/>
          <c:showCatName val="0"/>
          <c:showSerName val="0"/>
          <c:showPercent val="0"/>
          <c:showBubbleSize val="0"/>
        </c:dLbls>
        <c:gapWidth val="182"/>
        <c:axId val="597919912"/>
        <c:axId val="597920568"/>
      </c:barChart>
      <c:catAx>
        <c:axId val="59791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0568"/>
        <c:crosses val="autoZero"/>
        <c:auto val="1"/>
        <c:lblAlgn val="ctr"/>
        <c:lblOffset val="100"/>
        <c:noMultiLvlLbl val="0"/>
      </c:catAx>
      <c:valAx>
        <c:axId val="59792056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9791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Dashboard.xlsx]Country produced percentage!PivotTable1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produced percentage'!$B$2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produced percentage'!$A$3:$A$13</c:f>
              <c:strCache>
                <c:ptCount val="10"/>
                <c:pt idx="0">
                  <c:v>Germany</c:v>
                </c:pt>
                <c:pt idx="1">
                  <c:v>Belgium</c:v>
                </c:pt>
                <c:pt idx="2">
                  <c:v>Switzerland</c:v>
                </c:pt>
                <c:pt idx="3">
                  <c:v>Australia</c:v>
                </c:pt>
                <c:pt idx="4">
                  <c:v>Italy</c:v>
                </c:pt>
                <c:pt idx="5">
                  <c:v>Ecuador</c:v>
                </c:pt>
                <c:pt idx="6">
                  <c:v>U.K.</c:v>
                </c:pt>
                <c:pt idx="7">
                  <c:v>Canada</c:v>
                </c:pt>
                <c:pt idx="8">
                  <c:v>France</c:v>
                </c:pt>
                <c:pt idx="9">
                  <c:v>U.S.A.</c:v>
                </c:pt>
              </c:strCache>
            </c:strRef>
          </c:cat>
          <c:val>
            <c:numRef>
              <c:f>'Country produced percentage'!$B$3:$B$13</c:f>
              <c:numCache>
                <c:formatCode>0.00%</c:formatCode>
                <c:ptCount val="10"/>
                <c:pt idx="0">
                  <c:v>2.0359281437125742E-2</c:v>
                </c:pt>
                <c:pt idx="1">
                  <c:v>2.0958083832335321E-2</c:v>
                </c:pt>
                <c:pt idx="2">
                  <c:v>2.0958083832335321E-2</c:v>
                </c:pt>
                <c:pt idx="3">
                  <c:v>2.6347305389221535E-2</c:v>
                </c:pt>
                <c:pt idx="4">
                  <c:v>3.1137724550898169E-2</c:v>
                </c:pt>
                <c:pt idx="5">
                  <c:v>3.2335329341317331E-2</c:v>
                </c:pt>
                <c:pt idx="6">
                  <c:v>5.6886227544910226E-2</c:v>
                </c:pt>
                <c:pt idx="7">
                  <c:v>6.4071856287425219E-2</c:v>
                </c:pt>
                <c:pt idx="8">
                  <c:v>8.143712574850312E-2</c:v>
                </c:pt>
                <c:pt idx="9">
                  <c:v>0.43113772455090077</c:v>
                </c:pt>
              </c:numCache>
            </c:numRef>
          </c:val>
          <c:extLst>
            <c:ext xmlns:c16="http://schemas.microsoft.com/office/drawing/2014/chart" uri="{C3380CC4-5D6E-409C-BE32-E72D297353CC}">
              <c16:uniqueId val="{00000000-E99E-43C1-8D28-032D0838D7BB}"/>
            </c:ext>
          </c:extLst>
        </c:ser>
        <c:dLbls>
          <c:dLblPos val="outEnd"/>
          <c:showLegendKey val="0"/>
          <c:showVal val="1"/>
          <c:showCatName val="0"/>
          <c:showSerName val="0"/>
          <c:showPercent val="0"/>
          <c:showBubbleSize val="0"/>
        </c:dLbls>
        <c:gapWidth val="182"/>
        <c:axId val="834253024"/>
        <c:axId val="834259256"/>
      </c:barChart>
      <c:catAx>
        <c:axId val="8342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59256"/>
        <c:crosses val="autoZero"/>
        <c:auto val="1"/>
        <c:lblAlgn val="ctr"/>
        <c:lblOffset val="100"/>
        <c:noMultiLvlLbl val="0"/>
      </c:catAx>
      <c:valAx>
        <c:axId val="83425925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342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Dashboard.xlsx]best chocolate bars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with best</a:t>
            </a:r>
            <a:r>
              <a:rPr lang="en-US" baseline="0"/>
              <a:t> chocolate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chocolate bars by country'!$B$3</c:f>
              <c:strCache>
                <c:ptCount val="1"/>
                <c:pt idx="0">
                  <c:v>Total</c:v>
                </c:pt>
              </c:strCache>
            </c:strRef>
          </c:tx>
          <c:spPr>
            <a:solidFill>
              <a:schemeClr val="accent1"/>
            </a:solidFill>
            <a:ln>
              <a:noFill/>
            </a:ln>
            <a:effectLst/>
          </c:spPr>
          <c:invertIfNegative val="0"/>
          <c:cat>
            <c:strRef>
              <c:f>'best chocolate bars by country'!$A$4:$A$14</c:f>
              <c:strCache>
                <c:ptCount val="10"/>
                <c:pt idx="0">
                  <c:v>U.S.A.</c:v>
                </c:pt>
                <c:pt idx="1">
                  <c:v>France</c:v>
                </c:pt>
                <c:pt idx="2">
                  <c:v>Canada</c:v>
                </c:pt>
                <c:pt idx="3">
                  <c:v>Australia</c:v>
                </c:pt>
                <c:pt idx="4">
                  <c:v>U.K.</c:v>
                </c:pt>
                <c:pt idx="5">
                  <c:v>Italy</c:v>
                </c:pt>
                <c:pt idx="6">
                  <c:v>Switzerland</c:v>
                </c:pt>
                <c:pt idx="7">
                  <c:v>Belgium</c:v>
                </c:pt>
                <c:pt idx="8">
                  <c:v>Scotland</c:v>
                </c:pt>
                <c:pt idx="9">
                  <c:v>Ecuador</c:v>
                </c:pt>
              </c:strCache>
            </c:strRef>
          </c:cat>
          <c:val>
            <c:numRef>
              <c:f>'best chocolate bars by country'!$B$4:$B$14</c:f>
              <c:numCache>
                <c:formatCode>0.00%</c:formatCode>
                <c:ptCount val="10"/>
                <c:pt idx="0">
                  <c:v>0.43983402489626555</c:v>
                </c:pt>
                <c:pt idx="1">
                  <c:v>0.15352697095435686</c:v>
                </c:pt>
                <c:pt idx="2">
                  <c:v>0.11203319502074689</c:v>
                </c:pt>
                <c:pt idx="3">
                  <c:v>5.8091286307053944E-2</c:v>
                </c:pt>
                <c:pt idx="4">
                  <c:v>5.3941908713692949E-2</c:v>
                </c:pt>
                <c:pt idx="5">
                  <c:v>5.3941908713692949E-2</c:v>
                </c:pt>
                <c:pt idx="6">
                  <c:v>4.9792531120331947E-2</c:v>
                </c:pt>
                <c:pt idx="7">
                  <c:v>3.7344398340248962E-2</c:v>
                </c:pt>
                <c:pt idx="8">
                  <c:v>2.0746887966804978E-2</c:v>
                </c:pt>
                <c:pt idx="9">
                  <c:v>2.0746887966804978E-2</c:v>
                </c:pt>
              </c:numCache>
            </c:numRef>
          </c:val>
          <c:extLst>
            <c:ext xmlns:c16="http://schemas.microsoft.com/office/drawing/2014/chart" uri="{C3380CC4-5D6E-409C-BE32-E72D297353CC}">
              <c16:uniqueId val="{00000000-1C7F-423A-87A6-953BC1AE12E2}"/>
            </c:ext>
          </c:extLst>
        </c:ser>
        <c:dLbls>
          <c:showLegendKey val="0"/>
          <c:showVal val="0"/>
          <c:showCatName val="0"/>
          <c:showSerName val="0"/>
          <c:showPercent val="0"/>
          <c:showBubbleSize val="0"/>
        </c:dLbls>
        <c:gapWidth val="219"/>
        <c:overlap val="-27"/>
        <c:axId val="512678720"/>
        <c:axId val="512685936"/>
      </c:barChart>
      <c:catAx>
        <c:axId val="5126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85936"/>
        <c:crosses val="autoZero"/>
        <c:auto val="1"/>
        <c:lblAlgn val="ctr"/>
        <c:lblOffset val="100"/>
        <c:noMultiLvlLbl val="0"/>
      </c:catAx>
      <c:valAx>
        <c:axId val="51268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Dashboard.xlsx]bean quality segmentation!PivotTable2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of bean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'bean quality segmentation'!$B$3</c:f>
              <c:strCache>
                <c:ptCount val="1"/>
                <c:pt idx="0">
                  <c:v>Total</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'bean quality segmentation'!$A$4:$A$10</c:f>
              <c:strCache>
                <c:ptCount val="6"/>
                <c:pt idx="0">
                  <c:v>Elite</c:v>
                </c:pt>
                <c:pt idx="1">
                  <c:v>Unpleasant</c:v>
                </c:pt>
                <c:pt idx="2">
                  <c:v>Premium</c:v>
                </c:pt>
                <c:pt idx="3">
                  <c:v>Dissapointing</c:v>
                </c:pt>
                <c:pt idx="4">
                  <c:v>Praiseworthy</c:v>
                </c:pt>
                <c:pt idx="5">
                  <c:v>Satisfactory</c:v>
                </c:pt>
              </c:strCache>
            </c:strRef>
          </c:cat>
          <c:val>
            <c:numRef>
              <c:f>'bean quality segmentation'!$B$4:$B$10</c:f>
              <c:numCache>
                <c:formatCode>General</c:formatCode>
                <c:ptCount val="6"/>
                <c:pt idx="0">
                  <c:v>1</c:v>
                </c:pt>
                <c:pt idx="1">
                  <c:v>6</c:v>
                </c:pt>
                <c:pt idx="2">
                  <c:v>89</c:v>
                </c:pt>
                <c:pt idx="3">
                  <c:v>162</c:v>
                </c:pt>
                <c:pt idx="4">
                  <c:v>196</c:v>
                </c:pt>
                <c:pt idx="5">
                  <c:v>1216</c:v>
                </c:pt>
              </c:numCache>
            </c:numRef>
          </c:val>
          <c:extLst>
            <c:ext xmlns:c16="http://schemas.microsoft.com/office/drawing/2014/chart" uri="{C3380CC4-5D6E-409C-BE32-E72D297353CC}">
              <c16:uniqueId val="{00000000-E08B-4616-9F23-48D95D64A36E}"/>
            </c:ext>
          </c:extLst>
        </c:ser>
        <c:dLbls>
          <c:dLblPos val="outEnd"/>
          <c:showLegendKey val="0"/>
          <c:showVal val="1"/>
          <c:showCatName val="0"/>
          <c:showSerName val="0"/>
          <c:showPercent val="0"/>
          <c:showBubbleSize val="0"/>
        </c:dLbls>
        <c:gapWidth val="182"/>
        <c:axId val="605124616"/>
        <c:axId val="605121664"/>
      </c:barChart>
      <c:catAx>
        <c:axId val="605124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21664"/>
        <c:crosses val="autoZero"/>
        <c:auto val="1"/>
        <c:lblAlgn val="ctr"/>
        <c:lblOffset val="100"/>
        <c:noMultiLvlLbl val="0"/>
      </c:catAx>
      <c:valAx>
        <c:axId val="605121664"/>
        <c:scaling>
          <c:orientation val="minMax"/>
        </c:scaling>
        <c:delete val="1"/>
        <c:axPos val="b"/>
        <c:numFmt formatCode="General" sourceLinked="1"/>
        <c:majorTickMark val="out"/>
        <c:minorTickMark val="none"/>
        <c:tickLblPos val="nextTo"/>
        <c:crossAx val="60512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'Rating vs Percentage Solid'!$E$3</c:f>
              <c:strCache>
                <c:ptCount val="1"/>
                <c:pt idx="0">
                  <c:v>Avera=ge of 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'Rating vs Percentage Solid'!$D$4:$D$46</c:f>
              <c:numCache>
                <c:formatCode>0%</c:formatCode>
                <c:ptCount val="43"/>
                <c:pt idx="0">
                  <c:v>0.42</c:v>
                </c:pt>
                <c:pt idx="1">
                  <c:v>0.5</c:v>
                </c:pt>
                <c:pt idx="2">
                  <c:v>0.53</c:v>
                </c:pt>
                <c:pt idx="3">
                  <c:v>0.55000000000000004</c:v>
                </c:pt>
                <c:pt idx="4">
                  <c:v>0.56000000000000005</c:v>
                </c:pt>
                <c:pt idx="5">
                  <c:v>0.56999999999999995</c:v>
                </c:pt>
                <c:pt idx="6">
                  <c:v>0.57999999999999996</c:v>
                </c:pt>
                <c:pt idx="7">
                  <c:v>0.6</c:v>
                </c:pt>
                <c:pt idx="8">
                  <c:v>0.60499999999999998</c:v>
                </c:pt>
                <c:pt idx="9">
                  <c:v>0.61</c:v>
                </c:pt>
                <c:pt idx="10">
                  <c:v>0.62</c:v>
                </c:pt>
                <c:pt idx="11">
                  <c:v>0.63</c:v>
                </c:pt>
                <c:pt idx="12">
                  <c:v>0.64</c:v>
                </c:pt>
                <c:pt idx="13">
                  <c:v>0.65</c:v>
                </c:pt>
                <c:pt idx="14">
                  <c:v>0.66</c:v>
                </c:pt>
                <c:pt idx="15">
                  <c:v>0.67</c:v>
                </c:pt>
                <c:pt idx="16">
                  <c:v>0.68</c:v>
                </c:pt>
                <c:pt idx="17">
                  <c:v>0.69</c:v>
                </c:pt>
                <c:pt idx="18">
                  <c:v>0.7</c:v>
                </c:pt>
                <c:pt idx="19">
                  <c:v>0.71</c:v>
                </c:pt>
                <c:pt idx="20">
                  <c:v>0.72</c:v>
                </c:pt>
                <c:pt idx="21">
                  <c:v>0.72499999999999998</c:v>
                </c:pt>
                <c:pt idx="22">
                  <c:v>0.73</c:v>
                </c:pt>
                <c:pt idx="23">
                  <c:v>0.73499999999999999</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1</c:v>
                </c:pt>
              </c:numCache>
            </c:numRef>
          </c:xVal>
          <c:yVal>
            <c:numRef>
              <c:f>'Rating vs Percentage Solid'!$E$4:$E$46</c:f>
              <c:numCache>
                <c:formatCode>General</c:formatCode>
                <c:ptCount val="43"/>
                <c:pt idx="0">
                  <c:v>3</c:v>
                </c:pt>
                <c:pt idx="1">
                  <c:v>3.75</c:v>
                </c:pt>
                <c:pt idx="2">
                  <c:v>2</c:v>
                </c:pt>
                <c:pt idx="3">
                  <c:v>2.78571428571429</c:v>
                </c:pt>
                <c:pt idx="4">
                  <c:v>3</c:v>
                </c:pt>
                <c:pt idx="5">
                  <c:v>3</c:v>
                </c:pt>
                <c:pt idx="6">
                  <c:v>2.6666666666666665</c:v>
                </c:pt>
                <c:pt idx="7">
                  <c:v>2.8888888888888888</c:v>
                </c:pt>
                <c:pt idx="8">
                  <c:v>3</c:v>
                </c:pt>
                <c:pt idx="9">
                  <c:v>2.6</c:v>
                </c:pt>
                <c:pt idx="10">
                  <c:v>2.8611111111111112</c:v>
                </c:pt>
                <c:pt idx="11">
                  <c:v>3.4772727272727271</c:v>
                </c:pt>
                <c:pt idx="12">
                  <c:v>3.088709677419355</c:v>
                </c:pt>
                <c:pt idx="13">
                  <c:v>2.9486301369863015</c:v>
                </c:pt>
                <c:pt idx="14">
                  <c:v>3.125</c:v>
                </c:pt>
                <c:pt idx="15">
                  <c:v>3.24</c:v>
                </c:pt>
                <c:pt idx="16">
                  <c:v>3.2159090909090908</c:v>
                </c:pt>
                <c:pt idx="17">
                  <c:v>3.35</c:v>
                </c:pt>
                <c:pt idx="18">
                  <c:v>3.1049528301886791</c:v>
                </c:pt>
                <c:pt idx="19">
                  <c:v>2.8870967741935485</c:v>
                </c:pt>
                <c:pt idx="20">
                  <c:v>3.0653409090909092</c:v>
                </c:pt>
                <c:pt idx="21">
                  <c:v>2.5</c:v>
                </c:pt>
                <c:pt idx="22">
                  <c:v>2.9934210526315788</c:v>
                </c:pt>
                <c:pt idx="23">
                  <c:v>2</c:v>
                </c:pt>
                <c:pt idx="24">
                  <c:v>3.0957446808510638</c:v>
                </c:pt>
                <c:pt idx="25">
                  <c:v>3.0275119617224879</c:v>
                </c:pt>
                <c:pt idx="26">
                  <c:v>2.7717391304347827</c:v>
                </c:pt>
                <c:pt idx="27">
                  <c:v>2.9545454545454546</c:v>
                </c:pt>
                <c:pt idx="28">
                  <c:v>3.125</c:v>
                </c:pt>
                <c:pt idx="29">
                  <c:v>3</c:v>
                </c:pt>
                <c:pt idx="30">
                  <c:v>2.953846153846154</c:v>
                </c:pt>
                <c:pt idx="31">
                  <c:v>2.8</c:v>
                </c:pt>
                <c:pt idx="32">
                  <c:v>2.921875</c:v>
                </c:pt>
                <c:pt idx="33">
                  <c:v>3</c:v>
                </c:pt>
                <c:pt idx="34">
                  <c:v>2.5</c:v>
                </c:pt>
                <c:pt idx="35">
                  <c:v>2.875</c:v>
                </c:pt>
                <c:pt idx="36">
                  <c:v>3</c:v>
                </c:pt>
                <c:pt idx="37">
                  <c:v>3</c:v>
                </c:pt>
                <c:pt idx="38">
                  <c:v>3</c:v>
                </c:pt>
                <c:pt idx="39">
                  <c:v>2.5</c:v>
                </c:pt>
                <c:pt idx="40">
                  <c:v>2.84375</c:v>
                </c:pt>
                <c:pt idx="41">
                  <c:v>1.5</c:v>
                </c:pt>
                <c:pt idx="42">
                  <c:v>2.375</c:v>
                </c:pt>
              </c:numCache>
            </c:numRef>
          </c:yVal>
          <c:smooth val="0"/>
          <c:extLst>
            <c:ext xmlns:c16="http://schemas.microsoft.com/office/drawing/2014/chart" uri="{C3380CC4-5D6E-409C-BE32-E72D297353CC}">
              <c16:uniqueId val="{00000000-D512-45A5-8CE4-DC163E1EF77E}"/>
            </c:ext>
          </c:extLst>
        </c:ser>
        <c:dLbls>
          <c:showLegendKey val="0"/>
          <c:showVal val="0"/>
          <c:showCatName val="0"/>
          <c:showSerName val="0"/>
          <c:showPercent val="0"/>
          <c:showBubbleSize val="0"/>
        </c:dLbls>
        <c:axId val="610336240"/>
        <c:axId val="610343784"/>
      </c:scatterChart>
      <c:valAx>
        <c:axId val="61033624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Cocoa</a:t>
                </a:r>
                <a:r>
                  <a:rPr lang="en-US" baseline="0"/>
                  <a:t> Solid </a:t>
                </a:r>
                <a:r>
                  <a:rPr lang="en-US"/>
                  <a:t>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43784"/>
        <c:crosses val="autoZero"/>
        <c:crossBetween val="midCat"/>
      </c:valAx>
      <c:valAx>
        <c:axId val="61034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36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Dashboard.xlsx]Rating vs Percentage Solid!PivotTable2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Percentage Solid'!$B$3</c:f>
              <c:strCache>
                <c:ptCount val="1"/>
                <c:pt idx="0">
                  <c:v>Total</c:v>
                </c:pt>
              </c:strCache>
            </c:strRef>
          </c:tx>
          <c:spPr>
            <a:ln w="28575" cap="rnd">
              <a:solidFill>
                <a:schemeClr val="accent1"/>
              </a:solidFill>
              <a:round/>
            </a:ln>
            <a:effectLst/>
          </c:spPr>
          <c:marker>
            <c:symbol val="none"/>
          </c:marker>
          <c:cat>
            <c:strRef>
              <c:f>'Rating vs Percentage Solid'!$A$4:$A$47</c:f>
              <c:strCache>
                <c:ptCount val="43"/>
                <c:pt idx="0">
                  <c:v>0.42</c:v>
                </c:pt>
                <c:pt idx="1">
                  <c:v>0.5</c:v>
                </c:pt>
                <c:pt idx="2">
                  <c:v>0.53</c:v>
                </c:pt>
                <c:pt idx="3">
                  <c:v>0.55</c:v>
                </c:pt>
                <c:pt idx="4">
                  <c:v>0.56</c:v>
                </c:pt>
                <c:pt idx="5">
                  <c:v>0.57</c:v>
                </c:pt>
                <c:pt idx="6">
                  <c:v>0.58</c:v>
                </c:pt>
                <c:pt idx="7">
                  <c:v>0.6</c:v>
                </c:pt>
                <c:pt idx="8">
                  <c:v>0.605</c:v>
                </c:pt>
                <c:pt idx="9">
                  <c:v>0.61</c:v>
                </c:pt>
                <c:pt idx="10">
                  <c:v>0.62</c:v>
                </c:pt>
                <c:pt idx="11">
                  <c:v>0.63</c:v>
                </c:pt>
                <c:pt idx="12">
                  <c:v>0.64</c:v>
                </c:pt>
                <c:pt idx="13">
                  <c:v>0.65</c:v>
                </c:pt>
                <c:pt idx="14">
                  <c:v>0.66</c:v>
                </c:pt>
                <c:pt idx="15">
                  <c:v>0.67</c:v>
                </c:pt>
                <c:pt idx="16">
                  <c:v>0.68</c:v>
                </c:pt>
                <c:pt idx="17">
                  <c:v>0.69</c:v>
                </c:pt>
                <c:pt idx="18">
                  <c:v>0.7</c:v>
                </c:pt>
                <c:pt idx="19">
                  <c:v>0.71</c:v>
                </c:pt>
                <c:pt idx="20">
                  <c:v>0.72</c:v>
                </c:pt>
                <c:pt idx="21">
                  <c:v>0.725</c:v>
                </c:pt>
                <c:pt idx="22">
                  <c:v>0.73</c:v>
                </c:pt>
                <c:pt idx="23">
                  <c:v>0.735</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1</c:v>
                </c:pt>
              </c:strCache>
            </c:strRef>
          </c:cat>
          <c:val>
            <c:numRef>
              <c:f>'Rating vs Percentage Solid'!$B$4:$B$47</c:f>
              <c:numCache>
                <c:formatCode>General</c:formatCode>
                <c:ptCount val="43"/>
                <c:pt idx="0">
                  <c:v>3</c:v>
                </c:pt>
                <c:pt idx="1">
                  <c:v>3.75</c:v>
                </c:pt>
                <c:pt idx="2">
                  <c:v>2</c:v>
                </c:pt>
                <c:pt idx="3">
                  <c:v>2.7857142857142856</c:v>
                </c:pt>
                <c:pt idx="4">
                  <c:v>3</c:v>
                </c:pt>
                <c:pt idx="5">
                  <c:v>3</c:v>
                </c:pt>
                <c:pt idx="6">
                  <c:v>2.6666666666666665</c:v>
                </c:pt>
                <c:pt idx="7">
                  <c:v>2.8888888888888888</c:v>
                </c:pt>
                <c:pt idx="8">
                  <c:v>3</c:v>
                </c:pt>
                <c:pt idx="9">
                  <c:v>2.6</c:v>
                </c:pt>
                <c:pt idx="10">
                  <c:v>2.8611111111111112</c:v>
                </c:pt>
                <c:pt idx="11">
                  <c:v>3.4772727272727271</c:v>
                </c:pt>
                <c:pt idx="12">
                  <c:v>3.088709677419355</c:v>
                </c:pt>
                <c:pt idx="13">
                  <c:v>2.9486301369863015</c:v>
                </c:pt>
                <c:pt idx="14">
                  <c:v>3.125</c:v>
                </c:pt>
                <c:pt idx="15">
                  <c:v>3.24</c:v>
                </c:pt>
                <c:pt idx="16">
                  <c:v>3.2159090909090908</c:v>
                </c:pt>
                <c:pt idx="17">
                  <c:v>3.35</c:v>
                </c:pt>
                <c:pt idx="18">
                  <c:v>3.1049528301886791</c:v>
                </c:pt>
                <c:pt idx="19">
                  <c:v>2.8870967741935485</c:v>
                </c:pt>
                <c:pt idx="20">
                  <c:v>3.0653409090909092</c:v>
                </c:pt>
                <c:pt idx="21">
                  <c:v>2.5</c:v>
                </c:pt>
                <c:pt idx="22">
                  <c:v>2.9934210526315788</c:v>
                </c:pt>
                <c:pt idx="23">
                  <c:v>2</c:v>
                </c:pt>
                <c:pt idx="24">
                  <c:v>3.0957446808510638</c:v>
                </c:pt>
                <c:pt idx="25">
                  <c:v>3.0275119617224879</c:v>
                </c:pt>
                <c:pt idx="26">
                  <c:v>2.7717391304347827</c:v>
                </c:pt>
                <c:pt idx="27">
                  <c:v>2.9545454545454546</c:v>
                </c:pt>
                <c:pt idx="28">
                  <c:v>3.125</c:v>
                </c:pt>
                <c:pt idx="29">
                  <c:v>3</c:v>
                </c:pt>
                <c:pt idx="30">
                  <c:v>2.953846153846154</c:v>
                </c:pt>
                <c:pt idx="31">
                  <c:v>2.8</c:v>
                </c:pt>
                <c:pt idx="32">
                  <c:v>2.921875</c:v>
                </c:pt>
                <c:pt idx="33">
                  <c:v>3</c:v>
                </c:pt>
                <c:pt idx="34">
                  <c:v>2.5</c:v>
                </c:pt>
                <c:pt idx="35">
                  <c:v>2.875</c:v>
                </c:pt>
                <c:pt idx="36">
                  <c:v>3</c:v>
                </c:pt>
                <c:pt idx="37">
                  <c:v>3</c:v>
                </c:pt>
                <c:pt idx="38">
                  <c:v>3</c:v>
                </c:pt>
                <c:pt idx="39">
                  <c:v>2.5</c:v>
                </c:pt>
                <c:pt idx="40">
                  <c:v>2.84375</c:v>
                </c:pt>
                <c:pt idx="41">
                  <c:v>1.5</c:v>
                </c:pt>
                <c:pt idx="42">
                  <c:v>2.375</c:v>
                </c:pt>
              </c:numCache>
            </c:numRef>
          </c:val>
          <c:smooth val="0"/>
          <c:extLst>
            <c:ext xmlns:c16="http://schemas.microsoft.com/office/drawing/2014/chart" uri="{C3380CC4-5D6E-409C-BE32-E72D297353CC}">
              <c16:uniqueId val="{00000000-93C9-45F4-BF59-7D95B6F64660}"/>
            </c:ext>
          </c:extLst>
        </c:ser>
        <c:dLbls>
          <c:showLegendKey val="0"/>
          <c:showVal val="0"/>
          <c:showCatName val="0"/>
          <c:showSerName val="0"/>
          <c:showPercent val="0"/>
          <c:showBubbleSize val="0"/>
        </c:dLbls>
        <c:smooth val="0"/>
        <c:axId val="747665264"/>
        <c:axId val="747664608"/>
      </c:lineChart>
      <c:catAx>
        <c:axId val="7476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64608"/>
        <c:crosses val="autoZero"/>
        <c:auto val="1"/>
        <c:lblAlgn val="ctr"/>
        <c:lblOffset val="100"/>
        <c:noMultiLvlLbl val="0"/>
      </c:catAx>
      <c:valAx>
        <c:axId val="7476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Dashboard.xlsx]top 10 origin!PivotTable2</c:name>
    <c:fmtId val="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Origin</a:t>
            </a:r>
            <a:r>
              <a:rPr lang="en-US" baseline="0">
                <a:solidFill>
                  <a:schemeClr val="bg2"/>
                </a:solidFill>
              </a:rPr>
              <a:t> of</a:t>
            </a:r>
            <a:r>
              <a:rPr lang="en-US">
                <a:solidFill>
                  <a:schemeClr val="bg2"/>
                </a:solidFill>
              </a:rPr>
              <a:t> top</a:t>
            </a:r>
            <a:r>
              <a:rPr lang="en-US" baseline="0">
                <a:solidFill>
                  <a:schemeClr val="bg2"/>
                </a:solidFill>
              </a:rPr>
              <a:t> rated</a:t>
            </a:r>
            <a:r>
              <a:rPr lang="en-US">
                <a:solidFill>
                  <a:schemeClr val="bg2"/>
                </a:solidFill>
              </a:rPr>
              <a:t> cocoa beans</a:t>
            </a:r>
          </a:p>
        </c:rich>
      </c:tx>
      <c:layout>
        <c:manualLayout>
          <c:xMode val="edge"/>
          <c:yMode val="edge"/>
          <c:x val="0.30982299634755389"/>
          <c:y val="2.675404284141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50000"/>
            </a:schemeClr>
          </a:solidFill>
          <a:ln>
            <a:noFill/>
          </a:ln>
          <a:effectLst/>
        </c:spPr>
      </c:pivotFmt>
      <c:pivotFmt>
        <c:idx val="10"/>
        <c:spPr>
          <a:solidFill>
            <a:schemeClr val="bg1">
              <a:lumMod val="50000"/>
            </a:schemeClr>
          </a:solidFill>
          <a:ln>
            <a:noFill/>
          </a:ln>
          <a:effectLst/>
        </c:spPr>
      </c:pivotFmt>
      <c:pivotFmt>
        <c:idx val="11"/>
        <c:spPr>
          <a:solidFill>
            <a:schemeClr val="bg1">
              <a:lumMod val="50000"/>
            </a:schemeClr>
          </a:solidFill>
          <a:ln>
            <a:noFill/>
          </a:ln>
          <a:effectLst/>
        </c:spPr>
      </c:pivotFmt>
      <c:pivotFmt>
        <c:idx val="12"/>
        <c:spPr>
          <a:solidFill>
            <a:schemeClr val="bg1">
              <a:lumMod val="50000"/>
            </a:schemeClr>
          </a:solidFill>
          <a:ln>
            <a:noFill/>
          </a:ln>
          <a:effectLst/>
        </c:spPr>
      </c:pivotFmt>
      <c:pivotFmt>
        <c:idx val="13"/>
        <c:spPr>
          <a:solidFill>
            <a:schemeClr val="bg1">
              <a:lumMod val="50000"/>
            </a:schemeClr>
          </a:solidFill>
          <a:ln>
            <a:noFill/>
          </a:ln>
          <a:effectLst/>
        </c:spPr>
      </c:pivotFmt>
      <c:pivotFmt>
        <c:idx val="14"/>
        <c:spPr>
          <a:solidFill>
            <a:schemeClr val="bg1">
              <a:lumMod val="50000"/>
            </a:schemeClr>
          </a:solidFill>
          <a:ln>
            <a:noFill/>
          </a:ln>
          <a:effectLst/>
        </c:spPr>
      </c:pivotFmt>
      <c:pivotFmt>
        <c:idx val="15"/>
        <c:spPr>
          <a:solidFill>
            <a:schemeClr val="bg1">
              <a:lumMod val="50000"/>
            </a:schemeClr>
          </a:solidFill>
          <a:ln>
            <a:noFill/>
          </a:ln>
          <a:effectLst/>
        </c:spPr>
      </c:pivotFmt>
      <c:pivotFmt>
        <c:idx val="16"/>
        <c:spPr>
          <a:solidFill>
            <a:schemeClr val="bg1">
              <a:lumMod val="50000"/>
            </a:schemeClr>
          </a:solidFill>
          <a:ln>
            <a:noFill/>
          </a:ln>
          <a:effectLst/>
        </c:spPr>
      </c:pivotFmt>
      <c:pivotFmt>
        <c:idx val="17"/>
        <c:spPr>
          <a:solidFill>
            <a:schemeClr val="bg1">
              <a:lumMod val="50000"/>
            </a:schemeClr>
          </a:solidFill>
          <a:ln>
            <a:noFill/>
          </a:ln>
          <a:effectLst/>
        </c:spPr>
      </c:pivotFmt>
      <c:pivotFmt>
        <c:idx val="18"/>
        <c:spPr>
          <a:solidFill>
            <a:schemeClr val="bg1">
              <a:lumMod val="50000"/>
            </a:schemeClr>
          </a:solidFill>
          <a:ln>
            <a:noFill/>
          </a:ln>
          <a:effectLst/>
        </c:spPr>
      </c:pivotFmt>
      <c:pivotFmt>
        <c:idx val="19"/>
        <c:spPr>
          <a:solidFill>
            <a:schemeClr val="bg1">
              <a:lumMod val="50000"/>
            </a:schemeClr>
          </a:solidFill>
          <a:ln>
            <a:noFill/>
          </a:ln>
          <a:effectLst/>
        </c:spPr>
      </c:pivotFmt>
      <c:pivotFmt>
        <c:idx val="20"/>
        <c:spPr>
          <a:solidFill>
            <a:schemeClr val="bg1">
              <a:lumMod val="50000"/>
            </a:schemeClr>
          </a:solidFill>
          <a:ln>
            <a:noFill/>
          </a:ln>
          <a:effectLst/>
        </c:spPr>
      </c:pivotFmt>
      <c:pivotFmt>
        <c:idx val="21"/>
        <c:spPr>
          <a:solidFill>
            <a:schemeClr val="bg1">
              <a:lumMod val="50000"/>
            </a:schemeClr>
          </a:solidFill>
          <a:ln>
            <a:noFill/>
          </a:ln>
          <a:effectLst/>
        </c:spPr>
      </c:pivotFmt>
      <c:pivotFmt>
        <c:idx val="22"/>
        <c:spPr>
          <a:solidFill>
            <a:schemeClr val="bg1">
              <a:lumMod val="50000"/>
            </a:schemeClr>
          </a:solidFill>
          <a:ln>
            <a:noFill/>
          </a:ln>
          <a:effectLst/>
        </c:spPr>
      </c:pivotFmt>
      <c:pivotFmt>
        <c:idx val="23"/>
        <c:spPr>
          <a:solidFill>
            <a:schemeClr val="bg1">
              <a:lumMod val="50000"/>
            </a:schemeClr>
          </a:solidFill>
          <a:ln>
            <a:noFill/>
          </a:ln>
          <a:effectLst/>
        </c:spPr>
      </c:pivotFmt>
      <c:pivotFmt>
        <c:idx val="24"/>
        <c:spPr>
          <a:solidFill>
            <a:schemeClr val="bg1">
              <a:lumMod val="50000"/>
            </a:schemeClr>
          </a:solidFill>
          <a:ln>
            <a:noFill/>
          </a:ln>
          <a:effectLst/>
        </c:spPr>
      </c:pivotFmt>
      <c:pivotFmt>
        <c:idx val="25"/>
        <c:spPr>
          <a:solidFill>
            <a:schemeClr val="bg1">
              <a:lumMod val="50000"/>
            </a:schemeClr>
          </a:solidFill>
          <a:ln>
            <a:noFill/>
          </a:ln>
          <a:effectLst/>
        </c:spPr>
      </c:pivotFmt>
      <c:pivotFmt>
        <c:idx val="26"/>
        <c:spPr>
          <a:solidFill>
            <a:schemeClr val="bg1">
              <a:lumMod val="50000"/>
            </a:schemeClr>
          </a:solidFill>
          <a:ln>
            <a:noFill/>
          </a:ln>
          <a:effectLst/>
        </c:spPr>
      </c:pivotFmt>
      <c:pivotFmt>
        <c:idx val="27"/>
        <c:spPr>
          <a:solidFill>
            <a:schemeClr val="bg1">
              <a:lumMod val="50000"/>
            </a:schemeClr>
          </a:solidFill>
          <a:ln>
            <a:noFill/>
          </a:ln>
          <a:effectLst/>
        </c:spPr>
      </c:pivotFmt>
      <c:pivotFmt>
        <c:idx val="28"/>
        <c:spPr>
          <a:solidFill>
            <a:schemeClr val="bg1">
              <a:lumMod val="50000"/>
            </a:schemeClr>
          </a:solidFill>
          <a:ln>
            <a:noFill/>
          </a:ln>
          <a:effectLst/>
        </c:spPr>
      </c:pivotFmt>
      <c:pivotFmt>
        <c:idx val="29"/>
        <c:spPr>
          <a:solidFill>
            <a:schemeClr val="bg1">
              <a:lumMod val="50000"/>
            </a:schemeClr>
          </a:solidFill>
          <a:ln>
            <a:noFill/>
          </a:ln>
          <a:effectLst/>
        </c:spPr>
      </c:pivotFmt>
      <c:pivotFmt>
        <c:idx val="30"/>
        <c:spPr>
          <a:solidFill>
            <a:schemeClr val="bg1">
              <a:lumMod val="50000"/>
            </a:schemeClr>
          </a:solidFill>
          <a:ln>
            <a:noFill/>
          </a:ln>
          <a:effectLst/>
        </c:spPr>
      </c:pivotFmt>
      <c:pivotFmt>
        <c:idx val="31"/>
        <c:spPr>
          <a:solidFill>
            <a:schemeClr val="bg1">
              <a:lumMod val="50000"/>
            </a:schemeClr>
          </a:solidFill>
          <a:ln>
            <a:noFill/>
          </a:ln>
          <a:effectLst/>
        </c:spPr>
      </c:pivotFmt>
      <c:pivotFmt>
        <c:idx val="32"/>
        <c:spPr>
          <a:solidFill>
            <a:schemeClr val="bg1">
              <a:lumMod val="50000"/>
            </a:schemeClr>
          </a:solidFill>
          <a:ln>
            <a:noFill/>
          </a:ln>
          <a:effectLst/>
        </c:spPr>
      </c:pivotFmt>
      <c:pivotFmt>
        <c:idx val="33"/>
        <c:spPr>
          <a:solidFill>
            <a:schemeClr val="bg1">
              <a:lumMod val="50000"/>
            </a:schemeClr>
          </a:solidFill>
          <a:ln>
            <a:noFill/>
          </a:ln>
          <a:effectLst/>
        </c:spPr>
      </c:pivotFmt>
      <c:pivotFmt>
        <c:idx val="34"/>
        <c:spPr>
          <a:solidFill>
            <a:schemeClr val="bg1">
              <a:lumMod val="50000"/>
            </a:schemeClr>
          </a:solidFill>
          <a:ln>
            <a:noFill/>
          </a:ln>
          <a:effectLst/>
        </c:spPr>
      </c:pivotFmt>
      <c:pivotFmt>
        <c:idx val="35"/>
        <c:spPr>
          <a:solidFill>
            <a:schemeClr val="bg1">
              <a:lumMod val="50000"/>
            </a:schemeClr>
          </a:solidFill>
          <a:ln>
            <a:noFill/>
          </a:ln>
          <a:effectLst/>
        </c:spPr>
      </c:pivotFmt>
      <c:pivotFmt>
        <c:idx val="36"/>
        <c:spPr>
          <a:solidFill>
            <a:schemeClr val="bg1">
              <a:lumMod val="50000"/>
            </a:schemeClr>
          </a:solidFill>
          <a:ln>
            <a:noFill/>
          </a:ln>
          <a:effectLst/>
        </c:spPr>
      </c:pivotFmt>
      <c:pivotFmt>
        <c:idx val="37"/>
        <c:spPr>
          <a:solidFill>
            <a:schemeClr val="bg1">
              <a:lumMod val="50000"/>
            </a:schemeClr>
          </a:solidFill>
          <a:ln>
            <a:noFill/>
          </a:ln>
          <a:effectLst/>
        </c:spPr>
      </c:pivotFmt>
      <c:pivotFmt>
        <c:idx val="38"/>
        <c:spPr>
          <a:solidFill>
            <a:schemeClr val="bg1">
              <a:lumMod val="50000"/>
            </a:schemeClr>
          </a:solidFill>
          <a:ln>
            <a:noFill/>
          </a:ln>
          <a:effectLst/>
        </c:spPr>
      </c:pivotFmt>
    </c:pivotFmts>
    <c:plotArea>
      <c:layout/>
      <c:barChart>
        <c:barDir val="col"/>
        <c:grouping val="clustered"/>
        <c:varyColors val="0"/>
        <c:ser>
          <c:idx val="0"/>
          <c:order val="0"/>
          <c:tx>
            <c:strRef>
              <c:f>'top 10 origin'!$B$3</c:f>
              <c:strCache>
                <c:ptCount val="1"/>
                <c:pt idx="0">
                  <c:v>Total</c:v>
                </c:pt>
              </c:strCache>
            </c:strRef>
          </c:tx>
          <c:spPr>
            <a:solidFill>
              <a:schemeClr val="tx2">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F13-4192-BC87-67EF6C83D24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BF13-4192-BC87-67EF6C83D24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F13-4192-BC87-67EF6C83D247}"/>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4-BF13-4192-BC87-67EF6C83D247}"/>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5-BF13-4192-BC87-67EF6C83D247}"/>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6-BF13-4192-BC87-67EF6C83D247}"/>
              </c:ext>
            </c:extLst>
          </c:dPt>
          <c:dPt>
            <c:idx val="6"/>
            <c:invertIfNegative val="0"/>
            <c:bubble3D val="0"/>
            <c:spPr>
              <a:solidFill>
                <a:schemeClr val="bg1">
                  <a:lumMod val="50000"/>
                </a:schemeClr>
              </a:solidFill>
              <a:ln>
                <a:noFill/>
              </a:ln>
              <a:effectLst/>
            </c:spPr>
            <c:extLst>
              <c:ext xmlns:c16="http://schemas.microsoft.com/office/drawing/2014/chart" uri="{C3380CC4-5D6E-409C-BE32-E72D297353CC}">
                <c16:uniqueId val="{00000007-BF13-4192-BC87-67EF6C83D247}"/>
              </c:ext>
            </c:extLst>
          </c:dPt>
          <c:dPt>
            <c:idx val="7"/>
            <c:invertIfNegative val="0"/>
            <c:bubble3D val="0"/>
            <c:spPr>
              <a:solidFill>
                <a:schemeClr val="bg1">
                  <a:lumMod val="50000"/>
                </a:schemeClr>
              </a:solidFill>
              <a:ln>
                <a:noFill/>
              </a:ln>
              <a:effectLst/>
            </c:spPr>
            <c:extLst>
              <c:ext xmlns:c16="http://schemas.microsoft.com/office/drawing/2014/chart" uri="{C3380CC4-5D6E-409C-BE32-E72D297353CC}">
                <c16:uniqueId val="{00000008-BF13-4192-BC87-67EF6C83D247}"/>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09-BF13-4192-BC87-67EF6C83D247}"/>
              </c:ext>
            </c:extLst>
          </c:dPt>
          <c:dPt>
            <c:idx val="9"/>
            <c:invertIfNegative val="0"/>
            <c:bubble3D val="0"/>
            <c:spPr>
              <a:solidFill>
                <a:schemeClr val="bg1">
                  <a:lumMod val="50000"/>
                </a:schemeClr>
              </a:solidFill>
              <a:ln>
                <a:noFill/>
              </a:ln>
              <a:effectLst/>
            </c:spPr>
            <c:extLst>
              <c:ext xmlns:c16="http://schemas.microsoft.com/office/drawing/2014/chart" uri="{C3380CC4-5D6E-409C-BE32-E72D297353CC}">
                <c16:uniqueId val="{0000000A-BF13-4192-BC87-67EF6C83D247}"/>
              </c:ext>
            </c:extLst>
          </c:dPt>
          <c:dPt>
            <c:idx val="10"/>
            <c:invertIfNegative val="0"/>
            <c:bubble3D val="0"/>
            <c:spPr>
              <a:solidFill>
                <a:schemeClr val="bg1">
                  <a:lumMod val="50000"/>
                </a:schemeClr>
              </a:solidFill>
              <a:ln>
                <a:noFill/>
              </a:ln>
              <a:effectLst/>
            </c:spPr>
            <c:extLst>
              <c:ext xmlns:c16="http://schemas.microsoft.com/office/drawing/2014/chart" uri="{C3380CC4-5D6E-409C-BE32-E72D297353CC}">
                <c16:uniqueId val="{0000000B-BF13-4192-BC87-67EF6C83D247}"/>
              </c:ext>
            </c:extLst>
          </c:dPt>
          <c:dPt>
            <c:idx val="11"/>
            <c:invertIfNegative val="0"/>
            <c:bubble3D val="0"/>
            <c:spPr>
              <a:solidFill>
                <a:schemeClr val="bg1">
                  <a:lumMod val="50000"/>
                </a:schemeClr>
              </a:solidFill>
              <a:ln>
                <a:noFill/>
              </a:ln>
              <a:effectLst/>
            </c:spPr>
            <c:extLst>
              <c:ext xmlns:c16="http://schemas.microsoft.com/office/drawing/2014/chart" uri="{C3380CC4-5D6E-409C-BE32-E72D297353CC}">
                <c16:uniqueId val="{0000000C-BF13-4192-BC87-67EF6C83D247}"/>
              </c:ext>
            </c:extLst>
          </c:dPt>
          <c:dPt>
            <c:idx val="12"/>
            <c:invertIfNegative val="0"/>
            <c:bubble3D val="0"/>
            <c:spPr>
              <a:solidFill>
                <a:schemeClr val="bg1">
                  <a:lumMod val="50000"/>
                </a:schemeClr>
              </a:solidFill>
              <a:ln>
                <a:noFill/>
              </a:ln>
              <a:effectLst/>
            </c:spPr>
            <c:extLst>
              <c:ext xmlns:c16="http://schemas.microsoft.com/office/drawing/2014/chart" uri="{C3380CC4-5D6E-409C-BE32-E72D297353CC}">
                <c16:uniqueId val="{0000000D-BF13-4192-BC87-67EF6C83D247}"/>
              </c:ext>
            </c:extLst>
          </c:dPt>
          <c:dPt>
            <c:idx val="13"/>
            <c:invertIfNegative val="0"/>
            <c:bubble3D val="0"/>
            <c:spPr>
              <a:solidFill>
                <a:schemeClr val="bg1">
                  <a:lumMod val="50000"/>
                </a:schemeClr>
              </a:solidFill>
              <a:ln>
                <a:noFill/>
              </a:ln>
              <a:effectLst/>
            </c:spPr>
            <c:extLst>
              <c:ext xmlns:c16="http://schemas.microsoft.com/office/drawing/2014/chart" uri="{C3380CC4-5D6E-409C-BE32-E72D297353CC}">
                <c16:uniqueId val="{0000000E-BF13-4192-BC87-67EF6C83D247}"/>
              </c:ext>
            </c:extLst>
          </c:dPt>
          <c:dPt>
            <c:idx val="14"/>
            <c:invertIfNegative val="0"/>
            <c:bubble3D val="0"/>
            <c:spPr>
              <a:solidFill>
                <a:schemeClr val="bg1">
                  <a:lumMod val="50000"/>
                </a:schemeClr>
              </a:solidFill>
              <a:ln>
                <a:noFill/>
              </a:ln>
              <a:effectLst/>
            </c:spPr>
            <c:extLst>
              <c:ext xmlns:c16="http://schemas.microsoft.com/office/drawing/2014/chart" uri="{C3380CC4-5D6E-409C-BE32-E72D297353CC}">
                <c16:uniqueId val="{0000000F-BF13-4192-BC87-67EF6C83D247}"/>
              </c:ext>
            </c:extLst>
          </c:dPt>
          <c:dPt>
            <c:idx val="15"/>
            <c:invertIfNegative val="0"/>
            <c:bubble3D val="0"/>
            <c:spPr>
              <a:solidFill>
                <a:schemeClr val="bg1">
                  <a:lumMod val="50000"/>
                </a:schemeClr>
              </a:solidFill>
              <a:ln>
                <a:noFill/>
              </a:ln>
              <a:effectLst/>
            </c:spPr>
            <c:extLst>
              <c:ext xmlns:c16="http://schemas.microsoft.com/office/drawing/2014/chart" uri="{C3380CC4-5D6E-409C-BE32-E72D297353CC}">
                <c16:uniqueId val="{00000010-BF13-4192-BC87-67EF6C83D247}"/>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1-BF13-4192-BC87-67EF6C83D247}"/>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12-BF13-4192-BC87-67EF6C83D247}"/>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13-BF13-4192-BC87-67EF6C83D247}"/>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14-BF13-4192-BC87-67EF6C83D247}"/>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15-BF13-4192-BC87-67EF6C83D247}"/>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16-BF13-4192-BC87-67EF6C83D247}"/>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17-BF13-4192-BC87-67EF6C83D247}"/>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18-BF13-4192-BC87-67EF6C83D247}"/>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19-BF13-4192-BC87-67EF6C83D247}"/>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1A-BF13-4192-BC87-67EF6C83D247}"/>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1B-BF13-4192-BC87-67EF6C83D247}"/>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1C-BF13-4192-BC87-67EF6C83D247}"/>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1D-BF13-4192-BC87-67EF6C83D247}"/>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1E-BF13-4192-BC87-67EF6C83D247}"/>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1F-BF13-4192-BC87-67EF6C83D247}"/>
              </c:ext>
            </c:extLst>
          </c:dPt>
          <c:dPt>
            <c:idx val="31"/>
            <c:invertIfNegative val="0"/>
            <c:bubble3D val="0"/>
            <c:spPr>
              <a:solidFill>
                <a:schemeClr val="bg1">
                  <a:lumMod val="50000"/>
                </a:schemeClr>
              </a:solidFill>
              <a:ln>
                <a:noFill/>
              </a:ln>
              <a:effectLst/>
            </c:spPr>
            <c:extLst>
              <c:ext xmlns:c16="http://schemas.microsoft.com/office/drawing/2014/chart" uri="{C3380CC4-5D6E-409C-BE32-E72D297353CC}">
                <c16:uniqueId val="{00000020-BF13-4192-BC87-67EF6C83D247}"/>
              </c:ext>
            </c:extLst>
          </c:dPt>
          <c:dPt>
            <c:idx val="32"/>
            <c:invertIfNegative val="0"/>
            <c:bubble3D val="0"/>
            <c:spPr>
              <a:solidFill>
                <a:schemeClr val="bg1">
                  <a:lumMod val="50000"/>
                </a:schemeClr>
              </a:solidFill>
              <a:ln>
                <a:noFill/>
              </a:ln>
              <a:effectLst/>
            </c:spPr>
            <c:extLst>
              <c:ext xmlns:c16="http://schemas.microsoft.com/office/drawing/2014/chart" uri="{C3380CC4-5D6E-409C-BE32-E72D297353CC}">
                <c16:uniqueId val="{00000021-BF13-4192-BC87-67EF6C83D247}"/>
              </c:ext>
            </c:extLst>
          </c:dPt>
          <c:dPt>
            <c:idx val="33"/>
            <c:invertIfNegative val="0"/>
            <c:bubble3D val="0"/>
            <c:spPr>
              <a:solidFill>
                <a:schemeClr val="bg1">
                  <a:lumMod val="50000"/>
                </a:schemeClr>
              </a:solidFill>
              <a:ln>
                <a:noFill/>
              </a:ln>
              <a:effectLst/>
            </c:spPr>
            <c:extLst>
              <c:ext xmlns:c16="http://schemas.microsoft.com/office/drawing/2014/chart" uri="{C3380CC4-5D6E-409C-BE32-E72D297353CC}">
                <c16:uniqueId val="{00000023-BF13-4192-BC87-67EF6C83D247}"/>
              </c:ext>
            </c:extLst>
          </c:dPt>
          <c:dPt>
            <c:idx val="34"/>
            <c:invertIfNegative val="0"/>
            <c:bubble3D val="0"/>
            <c:spPr>
              <a:solidFill>
                <a:schemeClr val="bg1">
                  <a:lumMod val="50000"/>
                </a:schemeClr>
              </a:solidFill>
              <a:ln>
                <a:noFill/>
              </a:ln>
              <a:effectLst/>
            </c:spPr>
            <c:extLst>
              <c:ext xmlns:c16="http://schemas.microsoft.com/office/drawing/2014/chart" uri="{C3380CC4-5D6E-409C-BE32-E72D297353CC}">
                <c16:uniqueId val="{00000022-BF13-4192-BC87-67EF6C83D247}"/>
              </c:ext>
            </c:extLst>
          </c:dPt>
          <c:cat>
            <c:strRef>
              <c:f>'top 10 origin'!$A$4:$A$39</c:f>
              <c:strCache>
                <c:ptCount val="35"/>
                <c:pt idx="0">
                  <c:v>St. Lucia</c:v>
                </c:pt>
                <c:pt idx="1">
                  <c:v>Tobago</c:v>
                </c:pt>
                <c:pt idx="2">
                  <c:v>Haiti</c:v>
                </c:pt>
                <c:pt idx="3">
                  <c:v>Mexico</c:v>
                </c:pt>
                <c:pt idx="4">
                  <c:v>Papua New Guinea</c:v>
                </c:pt>
                <c:pt idx="5">
                  <c:v>Sao Tome</c:v>
                </c:pt>
                <c:pt idx="6">
                  <c:v>Costa Rica</c:v>
                </c:pt>
                <c:pt idx="7">
                  <c:v>Ghana</c:v>
                </c:pt>
                <c:pt idx="8">
                  <c:v>Jamaica</c:v>
                </c:pt>
                <c:pt idx="9">
                  <c:v>Venezuela</c:v>
                </c:pt>
                <c:pt idx="10">
                  <c:v>Madagascar</c:v>
                </c:pt>
                <c:pt idx="11">
                  <c:v>Colombia</c:v>
                </c:pt>
                <c:pt idx="12">
                  <c:v>Peru</c:v>
                </c:pt>
                <c:pt idx="13">
                  <c:v>Guatemala</c:v>
                </c:pt>
                <c:pt idx="14">
                  <c:v>Bolivia</c:v>
                </c:pt>
                <c:pt idx="15">
                  <c:v>Ecuador</c:v>
                </c:pt>
                <c:pt idx="16">
                  <c:v>Brazil</c:v>
                </c:pt>
                <c:pt idx="17">
                  <c:v>Indonesia</c:v>
                </c:pt>
                <c:pt idx="18">
                  <c:v>Vietnam</c:v>
                </c:pt>
                <c:pt idx="19">
                  <c:v>Nicaragua</c:v>
                </c:pt>
                <c:pt idx="20">
                  <c:v>Belize</c:v>
                </c:pt>
                <c:pt idx="21">
                  <c:v>Dominican Republic</c:v>
                </c:pt>
                <c:pt idx="22">
                  <c:v>Honduras</c:v>
                </c:pt>
                <c:pt idx="23">
                  <c:v>Hawaii</c:v>
                </c:pt>
                <c:pt idx="24">
                  <c:v>Uganda</c:v>
                </c:pt>
                <c:pt idx="25">
                  <c:v>Congo</c:v>
                </c:pt>
                <c:pt idx="26">
                  <c:v>Tanzania</c:v>
                </c:pt>
                <c:pt idx="27">
                  <c:v>Philippines</c:v>
                </c:pt>
                <c:pt idx="28">
                  <c:v>Trinidad</c:v>
                </c:pt>
                <c:pt idx="29">
                  <c:v>Vanuatu</c:v>
                </c:pt>
                <c:pt idx="30">
                  <c:v>Central and S. America</c:v>
                </c:pt>
                <c:pt idx="31">
                  <c:v>Cuba</c:v>
                </c:pt>
                <c:pt idx="32">
                  <c:v>Australia</c:v>
                </c:pt>
                <c:pt idx="33">
                  <c:v>Carribean</c:v>
                </c:pt>
                <c:pt idx="34">
                  <c:v>Solomon Islands</c:v>
                </c:pt>
              </c:strCache>
            </c:strRef>
          </c:cat>
          <c:val>
            <c:numRef>
              <c:f>'top 10 origin'!$B$4:$B$39</c:f>
              <c:numCache>
                <c:formatCode>General</c:formatCode>
                <c:ptCount val="35"/>
                <c:pt idx="0">
                  <c:v>4</c:v>
                </c:pt>
                <c:pt idx="1">
                  <c:v>4</c:v>
                </c:pt>
                <c:pt idx="2">
                  <c:v>4</c:v>
                </c:pt>
                <c:pt idx="3">
                  <c:v>3.9375</c:v>
                </c:pt>
                <c:pt idx="4">
                  <c:v>3.9285714285714284</c:v>
                </c:pt>
                <c:pt idx="5">
                  <c:v>3.875</c:v>
                </c:pt>
                <c:pt idx="6">
                  <c:v>3.875</c:v>
                </c:pt>
                <c:pt idx="7">
                  <c:v>3.875</c:v>
                </c:pt>
                <c:pt idx="8">
                  <c:v>3.875</c:v>
                </c:pt>
                <c:pt idx="9">
                  <c:v>3.8657407407407409</c:v>
                </c:pt>
                <c:pt idx="10">
                  <c:v>3.8611111111111112</c:v>
                </c:pt>
                <c:pt idx="11">
                  <c:v>3.8571428571428572</c:v>
                </c:pt>
                <c:pt idx="12">
                  <c:v>3.85</c:v>
                </c:pt>
                <c:pt idx="13">
                  <c:v>3.85</c:v>
                </c:pt>
                <c:pt idx="14">
                  <c:v>3.8333333333333335</c:v>
                </c:pt>
                <c:pt idx="15">
                  <c:v>3.8303571428571428</c:v>
                </c:pt>
                <c:pt idx="16">
                  <c:v>3.8250000000000002</c:v>
                </c:pt>
                <c:pt idx="17">
                  <c:v>3.8125</c:v>
                </c:pt>
                <c:pt idx="18">
                  <c:v>3.8</c:v>
                </c:pt>
                <c:pt idx="19">
                  <c:v>3.7857142857142856</c:v>
                </c:pt>
                <c:pt idx="20">
                  <c:v>3.7857142857142856</c:v>
                </c:pt>
                <c:pt idx="21">
                  <c:v>3.7580645161290325</c:v>
                </c:pt>
                <c:pt idx="22">
                  <c:v>3.75</c:v>
                </c:pt>
                <c:pt idx="23">
                  <c:v>3.75</c:v>
                </c:pt>
                <c:pt idx="24">
                  <c:v>3.75</c:v>
                </c:pt>
                <c:pt idx="25">
                  <c:v>3.75</c:v>
                </c:pt>
                <c:pt idx="26">
                  <c:v>3.75</c:v>
                </c:pt>
                <c:pt idx="27">
                  <c:v>3.75</c:v>
                </c:pt>
                <c:pt idx="28">
                  <c:v>3.75</c:v>
                </c:pt>
                <c:pt idx="29">
                  <c:v>3.75</c:v>
                </c:pt>
                <c:pt idx="30">
                  <c:v>3.75</c:v>
                </c:pt>
                <c:pt idx="31">
                  <c:v>3.75</c:v>
                </c:pt>
                <c:pt idx="32">
                  <c:v>3.75</c:v>
                </c:pt>
                <c:pt idx="33">
                  <c:v>3.75</c:v>
                </c:pt>
                <c:pt idx="34">
                  <c:v>3.75</c:v>
                </c:pt>
              </c:numCache>
            </c:numRef>
          </c:val>
          <c:extLst>
            <c:ext xmlns:c16="http://schemas.microsoft.com/office/drawing/2014/chart" uri="{C3380CC4-5D6E-409C-BE32-E72D297353CC}">
              <c16:uniqueId val="{00000000-BF13-4192-BC87-67EF6C83D247}"/>
            </c:ext>
          </c:extLst>
        </c:ser>
        <c:dLbls>
          <c:showLegendKey val="0"/>
          <c:showVal val="0"/>
          <c:showCatName val="0"/>
          <c:showSerName val="0"/>
          <c:showPercent val="0"/>
          <c:showBubbleSize val="0"/>
        </c:dLbls>
        <c:gapWidth val="219"/>
        <c:overlap val="-27"/>
        <c:axId val="606266544"/>
        <c:axId val="606267528"/>
      </c:barChart>
      <c:catAx>
        <c:axId val="6062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6267528"/>
        <c:crosses val="autoZero"/>
        <c:auto val="1"/>
        <c:lblAlgn val="ctr"/>
        <c:lblOffset val="100"/>
        <c:noMultiLvlLbl val="0"/>
      </c:catAx>
      <c:valAx>
        <c:axId val="606267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Avg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62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bg2">
          <a:lumMod val="9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Dashboard.xlsx]best chocolate bars by country!PivotTable2</c:name>
    <c:fmtId val="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Top 10 Countries with top rated bars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bg1">
              <a:lumMod val="50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50000"/>
            </a:schemeClr>
          </a:solidFill>
          <a:ln>
            <a:noFill/>
          </a:ln>
          <a:effectLst/>
        </c:spPr>
      </c:pivotFmt>
      <c:pivotFmt>
        <c:idx val="10"/>
        <c:spPr>
          <a:solidFill>
            <a:schemeClr val="bg1">
              <a:lumMod val="50000"/>
            </a:schemeClr>
          </a:solidFill>
          <a:ln>
            <a:noFill/>
          </a:ln>
          <a:effectLst/>
        </c:spPr>
      </c:pivotFmt>
      <c:pivotFmt>
        <c:idx val="11"/>
        <c:spPr>
          <a:solidFill>
            <a:schemeClr val="bg1">
              <a:lumMod val="50000"/>
            </a:schemeClr>
          </a:solidFill>
          <a:ln>
            <a:noFill/>
          </a:ln>
          <a:effectLst/>
        </c:spPr>
      </c:pivotFmt>
      <c:pivotFmt>
        <c:idx val="12"/>
        <c:spPr>
          <a:solidFill>
            <a:schemeClr val="bg1">
              <a:lumMod val="50000"/>
            </a:schemeClr>
          </a:solidFill>
          <a:ln>
            <a:noFill/>
          </a:ln>
          <a:effectLst/>
        </c:spPr>
      </c:pivotFmt>
      <c:pivotFmt>
        <c:idx val="13"/>
        <c:spPr>
          <a:solidFill>
            <a:schemeClr val="bg1">
              <a:lumMod val="50000"/>
            </a:schemeClr>
          </a:solidFill>
          <a:ln>
            <a:noFill/>
          </a:ln>
          <a:effectLst/>
        </c:spPr>
      </c:pivotFmt>
      <c:pivotFmt>
        <c:idx val="14"/>
        <c:spPr>
          <a:solidFill>
            <a:schemeClr val="bg1">
              <a:lumMod val="50000"/>
            </a:schemeClr>
          </a:solidFill>
          <a:ln>
            <a:noFill/>
          </a:ln>
          <a:effectLst/>
        </c:spPr>
      </c:pivotFmt>
      <c:pivotFmt>
        <c:idx val="15"/>
        <c:spPr>
          <a:solidFill>
            <a:schemeClr val="bg1">
              <a:lumMod val="50000"/>
            </a:schemeClr>
          </a:solidFill>
          <a:ln>
            <a:noFill/>
          </a:ln>
          <a:effectLst/>
        </c:spPr>
      </c:pivotFmt>
      <c:pivotFmt>
        <c:idx val="16"/>
        <c:spPr>
          <a:solidFill>
            <a:schemeClr val="bg1">
              <a:lumMod val="50000"/>
            </a:schemeClr>
          </a:solidFill>
          <a:ln>
            <a:noFill/>
          </a:ln>
          <a:effectLst/>
        </c:spPr>
      </c:pivotFmt>
      <c:pivotFmt>
        <c:idx val="17"/>
        <c:spPr>
          <a:solidFill>
            <a:schemeClr val="bg1">
              <a:lumMod val="50000"/>
            </a:schemeClr>
          </a:solidFill>
          <a:ln>
            <a:noFill/>
          </a:ln>
          <a:effectLst/>
        </c:spPr>
      </c:pivotFmt>
      <c:pivotFmt>
        <c:idx val="18"/>
        <c:spPr>
          <a:solidFill>
            <a:schemeClr val="bg1">
              <a:lumMod val="50000"/>
            </a:schemeClr>
          </a:solidFill>
          <a:ln>
            <a:noFill/>
          </a:ln>
          <a:effectLst/>
        </c:spPr>
      </c:pivotFmt>
      <c:pivotFmt>
        <c:idx val="19"/>
        <c:spPr>
          <a:solidFill>
            <a:schemeClr val="bg1">
              <a:lumMod val="50000"/>
            </a:schemeClr>
          </a:solidFill>
          <a:ln>
            <a:noFill/>
          </a:ln>
          <a:effectLst/>
        </c:spPr>
      </c:pivotFmt>
      <c:pivotFmt>
        <c:idx val="20"/>
        <c:spPr>
          <a:solidFill>
            <a:schemeClr val="bg1">
              <a:lumMod val="50000"/>
            </a:schemeClr>
          </a:solidFill>
          <a:ln>
            <a:noFill/>
          </a:ln>
          <a:effectLst/>
        </c:spPr>
      </c:pivotFmt>
      <c:pivotFmt>
        <c:idx val="21"/>
        <c:spPr>
          <a:solidFill>
            <a:schemeClr val="bg1">
              <a:lumMod val="50000"/>
            </a:schemeClr>
          </a:solidFill>
          <a:ln>
            <a:noFill/>
          </a:ln>
          <a:effectLst/>
        </c:spPr>
      </c:pivotFmt>
      <c:pivotFmt>
        <c:idx val="22"/>
        <c:spPr>
          <a:solidFill>
            <a:schemeClr val="bg1">
              <a:lumMod val="50000"/>
            </a:schemeClr>
          </a:solidFill>
          <a:ln>
            <a:noFill/>
          </a:ln>
          <a:effectLst/>
        </c:spPr>
      </c:pivotFmt>
      <c:pivotFmt>
        <c:idx val="23"/>
        <c:spPr>
          <a:solidFill>
            <a:schemeClr val="bg1">
              <a:lumMod val="50000"/>
            </a:schemeClr>
          </a:solidFill>
          <a:ln>
            <a:noFill/>
          </a:ln>
          <a:effectLst/>
        </c:spPr>
      </c:pivotFmt>
      <c:pivotFmt>
        <c:idx val="24"/>
        <c:spPr>
          <a:solidFill>
            <a:schemeClr val="bg1">
              <a:lumMod val="50000"/>
            </a:schemeClr>
          </a:solidFill>
          <a:ln>
            <a:noFill/>
          </a:ln>
          <a:effectLst/>
        </c:spPr>
      </c:pivotFmt>
      <c:pivotFmt>
        <c:idx val="25"/>
        <c:spPr>
          <a:solidFill>
            <a:schemeClr val="bg1">
              <a:lumMod val="50000"/>
            </a:schemeClr>
          </a:solidFill>
          <a:ln>
            <a:noFill/>
          </a:ln>
          <a:effectLst/>
        </c:spPr>
      </c:pivotFmt>
      <c:pivotFmt>
        <c:idx val="26"/>
        <c:spPr>
          <a:solidFill>
            <a:schemeClr val="bg1">
              <a:lumMod val="50000"/>
            </a:schemeClr>
          </a:solidFill>
          <a:ln>
            <a:noFill/>
          </a:ln>
          <a:effectLst/>
        </c:spPr>
      </c:pivotFmt>
      <c:pivotFmt>
        <c:idx val="27"/>
        <c:spPr>
          <a:solidFill>
            <a:schemeClr val="bg1">
              <a:lumMod val="50000"/>
            </a:schemeClr>
          </a:solidFill>
          <a:ln>
            <a:noFill/>
          </a:ln>
          <a:effectLst/>
        </c:spPr>
      </c:pivotFmt>
      <c:pivotFmt>
        <c:idx val="28"/>
        <c:spPr>
          <a:solidFill>
            <a:schemeClr val="bg1">
              <a:lumMod val="50000"/>
            </a:schemeClr>
          </a:solidFill>
          <a:ln>
            <a:noFill/>
          </a:ln>
          <a:effectLst/>
        </c:spPr>
      </c:pivotFmt>
      <c:pivotFmt>
        <c:idx val="29"/>
        <c:spPr>
          <a:solidFill>
            <a:schemeClr val="bg1">
              <a:lumMod val="50000"/>
            </a:schemeClr>
          </a:solidFill>
          <a:ln>
            <a:noFill/>
          </a:ln>
          <a:effectLst/>
        </c:spPr>
      </c:pivotFmt>
      <c:pivotFmt>
        <c:idx val="30"/>
        <c:spPr>
          <a:solidFill>
            <a:schemeClr val="bg1">
              <a:lumMod val="50000"/>
            </a:schemeClr>
          </a:solidFill>
          <a:ln>
            <a:noFill/>
          </a:ln>
          <a:effectLst/>
        </c:spPr>
      </c:pivotFmt>
      <c:pivotFmt>
        <c:idx val="31"/>
        <c:spPr>
          <a:solidFill>
            <a:schemeClr val="bg1">
              <a:lumMod val="50000"/>
            </a:schemeClr>
          </a:solidFill>
          <a:ln>
            <a:noFill/>
          </a:ln>
          <a:effectLst/>
        </c:spPr>
      </c:pivotFmt>
      <c:pivotFmt>
        <c:idx val="32"/>
        <c:spPr>
          <a:solidFill>
            <a:schemeClr val="bg1">
              <a:lumMod val="50000"/>
            </a:schemeClr>
          </a:solidFill>
          <a:ln>
            <a:noFill/>
          </a:ln>
          <a:effectLst/>
        </c:spPr>
      </c:pivotFmt>
      <c:pivotFmt>
        <c:idx val="33"/>
        <c:spPr>
          <a:solidFill>
            <a:schemeClr val="bg1">
              <a:lumMod val="50000"/>
            </a:schemeClr>
          </a:solidFill>
          <a:ln>
            <a:noFill/>
          </a:ln>
          <a:effectLst/>
        </c:spPr>
      </c:pivotFmt>
    </c:pivotFmts>
    <c:plotArea>
      <c:layout/>
      <c:barChart>
        <c:barDir val="col"/>
        <c:grouping val="clustered"/>
        <c:varyColors val="0"/>
        <c:ser>
          <c:idx val="0"/>
          <c:order val="0"/>
          <c:tx>
            <c:strRef>
              <c:f>'best chocolate bars by country'!$B$3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3D99-47BE-A1B5-1EBCB3981340}"/>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3D99-47BE-A1B5-1EBCB3981340}"/>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3-3D99-47BE-A1B5-1EBCB3981340}"/>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4-3D99-47BE-A1B5-1EBCB3981340}"/>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5-3D99-47BE-A1B5-1EBCB3981340}"/>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3D99-47BE-A1B5-1EBCB3981340}"/>
              </c:ext>
            </c:extLst>
          </c:dPt>
          <c:dPt>
            <c:idx val="6"/>
            <c:invertIfNegative val="0"/>
            <c:bubble3D val="0"/>
            <c:spPr>
              <a:solidFill>
                <a:schemeClr val="bg1">
                  <a:lumMod val="50000"/>
                </a:schemeClr>
              </a:solidFill>
              <a:ln>
                <a:noFill/>
              </a:ln>
              <a:effectLst/>
            </c:spPr>
            <c:extLst>
              <c:ext xmlns:c16="http://schemas.microsoft.com/office/drawing/2014/chart" uri="{C3380CC4-5D6E-409C-BE32-E72D297353CC}">
                <c16:uniqueId val="{00000007-3D99-47BE-A1B5-1EBCB3981340}"/>
              </c:ext>
            </c:extLst>
          </c:dPt>
          <c:dPt>
            <c:idx val="7"/>
            <c:invertIfNegative val="0"/>
            <c:bubble3D val="0"/>
            <c:spPr>
              <a:solidFill>
                <a:schemeClr val="bg1">
                  <a:lumMod val="50000"/>
                </a:schemeClr>
              </a:solidFill>
              <a:ln>
                <a:noFill/>
              </a:ln>
              <a:effectLst/>
            </c:spPr>
            <c:extLst>
              <c:ext xmlns:c16="http://schemas.microsoft.com/office/drawing/2014/chart" uri="{C3380CC4-5D6E-409C-BE32-E72D297353CC}">
                <c16:uniqueId val="{00000008-3D99-47BE-A1B5-1EBCB3981340}"/>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09-3D99-47BE-A1B5-1EBCB3981340}"/>
              </c:ext>
            </c:extLst>
          </c:dPt>
          <c:dPt>
            <c:idx val="9"/>
            <c:invertIfNegative val="0"/>
            <c:bubble3D val="0"/>
            <c:spPr>
              <a:solidFill>
                <a:schemeClr val="bg1">
                  <a:lumMod val="50000"/>
                </a:schemeClr>
              </a:solidFill>
              <a:ln>
                <a:noFill/>
              </a:ln>
              <a:effectLst/>
            </c:spPr>
            <c:extLst>
              <c:ext xmlns:c16="http://schemas.microsoft.com/office/drawing/2014/chart" uri="{C3380CC4-5D6E-409C-BE32-E72D297353CC}">
                <c16:uniqueId val="{0000000A-3D99-47BE-A1B5-1EBCB3981340}"/>
              </c:ext>
            </c:extLst>
          </c:dPt>
          <c:cat>
            <c:strRef>
              <c:f>'best chocolate bars by country'!$A$4:$A$14</c:f>
              <c:strCache>
                <c:ptCount val="10"/>
                <c:pt idx="0">
                  <c:v>U.S.A.</c:v>
                </c:pt>
                <c:pt idx="1">
                  <c:v>France</c:v>
                </c:pt>
                <c:pt idx="2">
                  <c:v>Canada</c:v>
                </c:pt>
                <c:pt idx="3">
                  <c:v>Australia</c:v>
                </c:pt>
                <c:pt idx="4">
                  <c:v>U.K.</c:v>
                </c:pt>
                <c:pt idx="5">
                  <c:v>Italy</c:v>
                </c:pt>
                <c:pt idx="6">
                  <c:v>Switzerland</c:v>
                </c:pt>
                <c:pt idx="7">
                  <c:v>Belgium</c:v>
                </c:pt>
                <c:pt idx="8">
                  <c:v>Scotland</c:v>
                </c:pt>
                <c:pt idx="9">
                  <c:v>Ecuador</c:v>
                </c:pt>
              </c:strCache>
            </c:strRef>
          </c:cat>
          <c:val>
            <c:numRef>
              <c:f>'best chocolate bars by country'!$B$4:$B$14</c:f>
              <c:numCache>
                <c:formatCode>0.00%</c:formatCode>
                <c:ptCount val="10"/>
                <c:pt idx="0">
                  <c:v>0.43983402489626555</c:v>
                </c:pt>
                <c:pt idx="1">
                  <c:v>0.15352697095435686</c:v>
                </c:pt>
                <c:pt idx="2">
                  <c:v>0.11203319502074689</c:v>
                </c:pt>
                <c:pt idx="3">
                  <c:v>5.8091286307053944E-2</c:v>
                </c:pt>
                <c:pt idx="4">
                  <c:v>5.3941908713692949E-2</c:v>
                </c:pt>
                <c:pt idx="5">
                  <c:v>5.3941908713692949E-2</c:v>
                </c:pt>
                <c:pt idx="6">
                  <c:v>4.9792531120331947E-2</c:v>
                </c:pt>
                <c:pt idx="7">
                  <c:v>3.7344398340248962E-2</c:v>
                </c:pt>
                <c:pt idx="8">
                  <c:v>2.0746887966804978E-2</c:v>
                </c:pt>
                <c:pt idx="9">
                  <c:v>2.0746887966804978E-2</c:v>
                </c:pt>
              </c:numCache>
            </c:numRef>
          </c:val>
          <c:extLst>
            <c:ext xmlns:c16="http://schemas.microsoft.com/office/drawing/2014/chart" uri="{C3380CC4-5D6E-409C-BE32-E72D297353CC}">
              <c16:uniqueId val="{00000000-3D99-47BE-A1B5-1EBCB3981340}"/>
            </c:ext>
          </c:extLst>
        </c:ser>
        <c:dLbls>
          <c:showLegendKey val="0"/>
          <c:showVal val="0"/>
          <c:showCatName val="0"/>
          <c:showSerName val="0"/>
          <c:showPercent val="0"/>
          <c:showBubbleSize val="0"/>
        </c:dLbls>
        <c:gapWidth val="219"/>
        <c:overlap val="-27"/>
        <c:axId val="512678720"/>
        <c:axId val="512685936"/>
      </c:barChart>
      <c:catAx>
        <c:axId val="5126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685936"/>
        <c:crosses val="autoZero"/>
        <c:auto val="1"/>
        <c:lblAlgn val="ctr"/>
        <c:lblOffset val="100"/>
        <c:noMultiLvlLbl val="0"/>
      </c:catAx>
      <c:valAx>
        <c:axId val="512685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Avg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6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Cocoa Solid Percentage vs</a:t>
            </a:r>
            <a:r>
              <a:rPr lang="en-US" baseline="0"/>
              <a:t> </a:t>
            </a: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'Rating vs Percentage Solid'!$E$3</c:f>
              <c:strCache>
                <c:ptCount val="1"/>
                <c:pt idx="0">
                  <c:v>Avera=ge of Rating</c:v>
                </c:pt>
              </c:strCache>
            </c:strRef>
          </c:tx>
          <c:spPr>
            <a:ln w="19050" cap="rnd">
              <a:noFill/>
              <a:round/>
            </a:ln>
            <a:effectLst/>
          </c:spPr>
          <c:marker>
            <c:symbol val="circle"/>
            <c:size val="5"/>
            <c:spPr>
              <a:solidFill>
                <a:schemeClr val="bg2"/>
              </a:solidFill>
              <a:ln w="9525">
                <a:solidFill>
                  <a:schemeClr val="accent1"/>
                </a:solidFill>
              </a:ln>
              <a:effectLst/>
            </c:spPr>
          </c:marker>
          <c:xVal>
            <c:numRef>
              <c:f>'Rating vs Percentage Solid'!$D$4:$D$46</c:f>
              <c:numCache>
                <c:formatCode>0%</c:formatCode>
                <c:ptCount val="43"/>
                <c:pt idx="0">
                  <c:v>0.42</c:v>
                </c:pt>
                <c:pt idx="1">
                  <c:v>0.5</c:v>
                </c:pt>
                <c:pt idx="2">
                  <c:v>0.53</c:v>
                </c:pt>
                <c:pt idx="3">
                  <c:v>0.55000000000000004</c:v>
                </c:pt>
                <c:pt idx="4">
                  <c:v>0.56000000000000005</c:v>
                </c:pt>
                <c:pt idx="5">
                  <c:v>0.56999999999999995</c:v>
                </c:pt>
                <c:pt idx="6">
                  <c:v>0.57999999999999996</c:v>
                </c:pt>
                <c:pt idx="7">
                  <c:v>0.6</c:v>
                </c:pt>
                <c:pt idx="8">
                  <c:v>0.60499999999999998</c:v>
                </c:pt>
                <c:pt idx="9">
                  <c:v>0.61</c:v>
                </c:pt>
                <c:pt idx="10">
                  <c:v>0.62</c:v>
                </c:pt>
                <c:pt idx="11">
                  <c:v>0.63</c:v>
                </c:pt>
                <c:pt idx="12">
                  <c:v>0.64</c:v>
                </c:pt>
                <c:pt idx="13">
                  <c:v>0.65</c:v>
                </c:pt>
                <c:pt idx="14">
                  <c:v>0.66</c:v>
                </c:pt>
                <c:pt idx="15">
                  <c:v>0.67</c:v>
                </c:pt>
                <c:pt idx="16">
                  <c:v>0.68</c:v>
                </c:pt>
                <c:pt idx="17">
                  <c:v>0.69</c:v>
                </c:pt>
                <c:pt idx="18">
                  <c:v>0.7</c:v>
                </c:pt>
                <c:pt idx="19">
                  <c:v>0.71</c:v>
                </c:pt>
                <c:pt idx="20">
                  <c:v>0.72</c:v>
                </c:pt>
                <c:pt idx="21">
                  <c:v>0.72499999999999998</c:v>
                </c:pt>
                <c:pt idx="22">
                  <c:v>0.73</c:v>
                </c:pt>
                <c:pt idx="23">
                  <c:v>0.73499999999999999</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1</c:v>
                </c:pt>
              </c:numCache>
            </c:numRef>
          </c:xVal>
          <c:yVal>
            <c:numRef>
              <c:f>'Rating vs Percentage Solid'!$E$4:$E$46</c:f>
              <c:numCache>
                <c:formatCode>General</c:formatCode>
                <c:ptCount val="43"/>
                <c:pt idx="0">
                  <c:v>3</c:v>
                </c:pt>
                <c:pt idx="1">
                  <c:v>3.75</c:v>
                </c:pt>
                <c:pt idx="2">
                  <c:v>2</c:v>
                </c:pt>
                <c:pt idx="3">
                  <c:v>2.78571428571429</c:v>
                </c:pt>
                <c:pt idx="4">
                  <c:v>3</c:v>
                </c:pt>
                <c:pt idx="5">
                  <c:v>3</c:v>
                </c:pt>
                <c:pt idx="6">
                  <c:v>2.6666666666666665</c:v>
                </c:pt>
                <c:pt idx="7">
                  <c:v>2.8888888888888888</c:v>
                </c:pt>
                <c:pt idx="8">
                  <c:v>3</c:v>
                </c:pt>
                <c:pt idx="9">
                  <c:v>2.6</c:v>
                </c:pt>
                <c:pt idx="10">
                  <c:v>2.8611111111111112</c:v>
                </c:pt>
                <c:pt idx="11">
                  <c:v>3.4772727272727271</c:v>
                </c:pt>
                <c:pt idx="12">
                  <c:v>3.088709677419355</c:v>
                </c:pt>
                <c:pt idx="13">
                  <c:v>2.9486301369863015</c:v>
                </c:pt>
                <c:pt idx="14">
                  <c:v>3.125</c:v>
                </c:pt>
                <c:pt idx="15">
                  <c:v>3.24</c:v>
                </c:pt>
                <c:pt idx="16">
                  <c:v>3.2159090909090908</c:v>
                </c:pt>
                <c:pt idx="17">
                  <c:v>3.35</c:v>
                </c:pt>
                <c:pt idx="18">
                  <c:v>3.1049528301886791</c:v>
                </c:pt>
                <c:pt idx="19">
                  <c:v>2.8870967741935485</c:v>
                </c:pt>
                <c:pt idx="20">
                  <c:v>3.0653409090909092</c:v>
                </c:pt>
                <c:pt idx="21">
                  <c:v>2.5</c:v>
                </c:pt>
                <c:pt idx="22">
                  <c:v>2.9934210526315788</c:v>
                </c:pt>
                <c:pt idx="23">
                  <c:v>2</c:v>
                </c:pt>
                <c:pt idx="24">
                  <c:v>3.0957446808510638</c:v>
                </c:pt>
                <c:pt idx="25">
                  <c:v>3.0275119617224879</c:v>
                </c:pt>
                <c:pt idx="26">
                  <c:v>2.7717391304347827</c:v>
                </c:pt>
                <c:pt idx="27">
                  <c:v>2.9545454545454546</c:v>
                </c:pt>
                <c:pt idx="28">
                  <c:v>3.125</c:v>
                </c:pt>
                <c:pt idx="29">
                  <c:v>3</c:v>
                </c:pt>
                <c:pt idx="30">
                  <c:v>2.953846153846154</c:v>
                </c:pt>
                <c:pt idx="31">
                  <c:v>2.8</c:v>
                </c:pt>
                <c:pt idx="32">
                  <c:v>2.921875</c:v>
                </c:pt>
                <c:pt idx="33">
                  <c:v>3</c:v>
                </c:pt>
                <c:pt idx="34">
                  <c:v>2.5</c:v>
                </c:pt>
                <c:pt idx="35">
                  <c:v>2.875</c:v>
                </c:pt>
                <c:pt idx="36">
                  <c:v>3</c:v>
                </c:pt>
                <c:pt idx="37">
                  <c:v>3</c:v>
                </c:pt>
                <c:pt idx="38">
                  <c:v>3</c:v>
                </c:pt>
                <c:pt idx="39">
                  <c:v>2.5</c:v>
                </c:pt>
                <c:pt idx="40">
                  <c:v>2.84375</c:v>
                </c:pt>
                <c:pt idx="41">
                  <c:v>1.5</c:v>
                </c:pt>
                <c:pt idx="42">
                  <c:v>2.375</c:v>
                </c:pt>
              </c:numCache>
            </c:numRef>
          </c:yVal>
          <c:smooth val="0"/>
          <c:extLst>
            <c:ext xmlns:c16="http://schemas.microsoft.com/office/drawing/2014/chart" uri="{C3380CC4-5D6E-409C-BE32-E72D297353CC}">
              <c16:uniqueId val="{00000000-CB26-4406-846E-95C6ABECD008}"/>
            </c:ext>
          </c:extLst>
        </c:ser>
        <c:dLbls>
          <c:showLegendKey val="0"/>
          <c:showVal val="0"/>
          <c:showCatName val="0"/>
          <c:showSerName val="0"/>
          <c:showPercent val="0"/>
          <c:showBubbleSize val="0"/>
        </c:dLbls>
        <c:axId val="610336240"/>
        <c:axId val="610343784"/>
      </c:scatterChart>
      <c:valAx>
        <c:axId val="6103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Cocoa Solid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343784"/>
        <c:crosses val="autoZero"/>
        <c:crossBetween val="midCat"/>
      </c:valAx>
      <c:valAx>
        <c:axId val="610343784"/>
        <c:scaling>
          <c:orientation val="minMax"/>
        </c:scaling>
        <c:delete val="0"/>
        <c:axPos val="l"/>
        <c:majorGridlines>
          <c:spPr>
            <a:ln w="317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Average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336240"/>
        <c:crosses val="autoZero"/>
        <c:crossBetween val="midCat"/>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 Dashboard.xlsx]ORIGIN PERCENT!PivotTable1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Origin of Cocoa bean by country</a:t>
            </a:r>
          </a:p>
        </c:rich>
      </c:tx>
      <c:layout>
        <c:manualLayout>
          <c:xMode val="edge"/>
          <c:yMode val="edge"/>
          <c:x val="0.31874283539471593"/>
          <c:y val="1.3289036544850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pivotFmt>
      <c:pivotFmt>
        <c:idx val="4"/>
        <c:spPr>
          <a:solidFill>
            <a:schemeClr val="tx2">
              <a:lumMod val="40000"/>
              <a:lumOff val="60000"/>
            </a:schemeClr>
          </a:solidFill>
          <a:ln>
            <a:noFill/>
          </a:ln>
          <a:effectLst/>
        </c:spPr>
      </c:pivotFmt>
    </c:pivotFmts>
    <c:plotArea>
      <c:layout/>
      <c:barChart>
        <c:barDir val="bar"/>
        <c:grouping val="clustered"/>
        <c:varyColors val="0"/>
        <c:ser>
          <c:idx val="0"/>
          <c:order val="0"/>
          <c:tx>
            <c:strRef>
              <c:f>'ORIGIN PERCENT'!$B$2</c:f>
              <c:strCache>
                <c:ptCount val="1"/>
                <c:pt idx="0">
                  <c:v>Total</c:v>
                </c:pt>
              </c:strCache>
            </c:strRef>
          </c:tx>
          <c:spPr>
            <a:solidFill>
              <a:schemeClr val="bg1">
                <a:lumMod val="50000"/>
              </a:schemeClr>
            </a:solidFill>
            <a:ln>
              <a:noFill/>
            </a:ln>
            <a:effectLst/>
          </c:spPr>
          <c:invertIfNegative val="0"/>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2-BD98-42A6-8249-CE1A4E7D9E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PERCENT'!$A$3:$A$13</c:f>
              <c:strCache>
                <c:ptCount val="10"/>
                <c:pt idx="0">
                  <c:v>Papua New Guinea</c:v>
                </c:pt>
                <c:pt idx="1">
                  <c:v>Belize</c:v>
                </c:pt>
                <c:pt idx="2">
                  <c:v>Bolivia</c:v>
                </c:pt>
                <c:pt idx="3">
                  <c:v>Brazil</c:v>
                </c:pt>
                <c:pt idx="4">
                  <c:v>Nicaragua</c:v>
                </c:pt>
                <c:pt idx="5">
                  <c:v>Madagascar</c:v>
                </c:pt>
                <c:pt idx="6">
                  <c:v>Peru</c:v>
                </c:pt>
                <c:pt idx="7">
                  <c:v>Dominican Republic</c:v>
                </c:pt>
                <c:pt idx="8">
                  <c:v>Ecuador</c:v>
                </c:pt>
                <c:pt idx="9">
                  <c:v>Venezuela</c:v>
                </c:pt>
              </c:strCache>
            </c:strRef>
          </c:cat>
          <c:val>
            <c:numRef>
              <c:f>'ORIGIN PERCENT'!$B$3:$B$13</c:f>
              <c:numCache>
                <c:formatCode>0.00%</c:formatCode>
                <c:ptCount val="10"/>
                <c:pt idx="0">
                  <c:v>2.5149700598802376E-2</c:v>
                </c:pt>
                <c:pt idx="1">
                  <c:v>2.9341317365269431E-2</c:v>
                </c:pt>
                <c:pt idx="2">
                  <c:v>3.413173652694608E-2</c:v>
                </c:pt>
                <c:pt idx="3">
                  <c:v>3.4730538922155663E-2</c:v>
                </c:pt>
                <c:pt idx="4">
                  <c:v>3.5928143712574828E-2</c:v>
                </c:pt>
                <c:pt idx="5">
                  <c:v>8.6826347305389365E-2</c:v>
                </c:pt>
                <c:pt idx="6">
                  <c:v>9.880239520958102E-2</c:v>
                </c:pt>
                <c:pt idx="7">
                  <c:v>9.9401197604790603E-2</c:v>
                </c:pt>
                <c:pt idx="8">
                  <c:v>0.11556886227544934</c:v>
                </c:pt>
                <c:pt idx="9">
                  <c:v>0.12814371257485049</c:v>
                </c:pt>
              </c:numCache>
            </c:numRef>
          </c:val>
          <c:extLst>
            <c:ext xmlns:c16="http://schemas.microsoft.com/office/drawing/2014/chart" uri="{C3380CC4-5D6E-409C-BE32-E72D297353CC}">
              <c16:uniqueId val="{00000000-BD98-42A6-8249-CE1A4E7D9EFB}"/>
            </c:ext>
          </c:extLst>
        </c:ser>
        <c:dLbls>
          <c:dLblPos val="outEnd"/>
          <c:showLegendKey val="0"/>
          <c:showVal val="1"/>
          <c:showCatName val="0"/>
          <c:showSerName val="0"/>
          <c:showPercent val="0"/>
          <c:showBubbleSize val="0"/>
        </c:dLbls>
        <c:gapWidth val="182"/>
        <c:axId val="597919912"/>
        <c:axId val="597920568"/>
      </c:barChart>
      <c:catAx>
        <c:axId val="59791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920568"/>
        <c:crosses val="autoZero"/>
        <c:auto val="1"/>
        <c:lblAlgn val="ctr"/>
        <c:lblOffset val="100"/>
        <c:noMultiLvlLbl val="0"/>
      </c:catAx>
      <c:valAx>
        <c:axId val="597920568"/>
        <c:scaling>
          <c:orientation val="minMax"/>
        </c:scaling>
        <c:delete val="1"/>
        <c:axPos val="b"/>
        <c:numFmt formatCode="0.00%" sourceLinked="1"/>
        <c:majorTickMark val="none"/>
        <c:minorTickMark val="none"/>
        <c:tickLblPos val="nextTo"/>
        <c:crossAx val="59791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0A1D2775-9049-4261-B949-F3443C99195E}">
          <cx:tx>
            <cx:txData>
              <cx:f>_xlchart.v1.1</cx:f>
              <cx:v>Count of Specific Bean Origin
or Bar Name</cx:v>
            </cx:txData>
          </cx:tx>
          <cx:dataLabels>
            <cx:numFmt formatCode="General" sourceLinked="0"/>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557211</xdr:colOff>
      <xdr:row>0</xdr:row>
      <xdr:rowOff>128587</xdr:rowOff>
    </xdr:from>
    <xdr:to>
      <xdr:col>11</xdr:col>
      <xdr:colOff>200024</xdr:colOff>
      <xdr:row>20</xdr:row>
      <xdr:rowOff>28575</xdr:rowOff>
    </xdr:to>
    <xdr:graphicFrame macro="">
      <xdr:nvGraphicFramePr>
        <xdr:cNvPr id="2" name="Chart 1">
          <a:extLst>
            <a:ext uri="{FF2B5EF4-FFF2-40B4-BE49-F238E27FC236}">
              <a16:creationId xmlns:a16="http://schemas.microsoft.com/office/drawing/2014/main" id="{6E89914F-8482-8624-BF78-5D73EB5BA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4</xdr:row>
      <xdr:rowOff>52387</xdr:rowOff>
    </xdr:from>
    <xdr:to>
      <xdr:col>11</xdr:col>
      <xdr:colOff>257175</xdr:colOff>
      <xdr:row>18</xdr:row>
      <xdr:rowOff>128587</xdr:rowOff>
    </xdr:to>
    <xdr:graphicFrame macro="">
      <xdr:nvGraphicFramePr>
        <xdr:cNvPr id="2" name="Chart 1">
          <a:extLst>
            <a:ext uri="{FF2B5EF4-FFF2-40B4-BE49-F238E27FC236}">
              <a16:creationId xmlns:a16="http://schemas.microsoft.com/office/drawing/2014/main" id="{2B041B28-48C0-7901-B48B-B2A8C8697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442912</xdr:colOff>
      <xdr:row>1</xdr:row>
      <xdr:rowOff>80962</xdr:rowOff>
    </xdr:from>
    <xdr:to>
      <xdr:col>9</xdr:col>
      <xdr:colOff>600075</xdr:colOff>
      <xdr:row>15</xdr:row>
      <xdr:rowOff>157162</xdr:rowOff>
    </xdr:to>
    <xdr:graphicFrame macro="">
      <xdr:nvGraphicFramePr>
        <xdr:cNvPr id="2" name="Chart 1">
          <a:extLst>
            <a:ext uri="{FF2B5EF4-FFF2-40B4-BE49-F238E27FC236}">
              <a16:creationId xmlns:a16="http://schemas.microsoft.com/office/drawing/2014/main" id="{DDC09BFE-E216-2070-0E8D-58B15FB33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17</xdr:row>
      <xdr:rowOff>152399</xdr:rowOff>
    </xdr:from>
    <xdr:to>
      <xdr:col>13</xdr:col>
      <xdr:colOff>161925</xdr:colOff>
      <xdr:row>34</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B1544D-EB57-4A4E-C1AA-0CB43CFD9A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00524" y="3390899"/>
              <a:ext cx="6181726" cy="32385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404812</xdr:colOff>
      <xdr:row>17</xdr:row>
      <xdr:rowOff>90487</xdr:rowOff>
    </xdr:from>
    <xdr:to>
      <xdr:col>14</xdr:col>
      <xdr:colOff>100012</xdr:colOff>
      <xdr:row>31</xdr:row>
      <xdr:rowOff>166687</xdr:rowOff>
    </xdr:to>
    <xdr:graphicFrame macro="">
      <xdr:nvGraphicFramePr>
        <xdr:cNvPr id="3" name="Chart 2">
          <a:extLst>
            <a:ext uri="{FF2B5EF4-FFF2-40B4-BE49-F238E27FC236}">
              <a16:creationId xmlns:a16="http://schemas.microsoft.com/office/drawing/2014/main" id="{67A6F067-7534-F877-6959-D84FC7D47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119062</xdr:colOff>
      <xdr:row>0</xdr:row>
      <xdr:rowOff>0</xdr:rowOff>
    </xdr:from>
    <xdr:to>
      <xdr:col>14</xdr:col>
      <xdr:colOff>423862</xdr:colOff>
      <xdr:row>14</xdr:row>
      <xdr:rowOff>76200</xdr:rowOff>
    </xdr:to>
    <xdr:graphicFrame macro="">
      <xdr:nvGraphicFramePr>
        <xdr:cNvPr id="4" name="Chart 3">
          <a:extLst>
            <a:ext uri="{FF2B5EF4-FFF2-40B4-BE49-F238E27FC236}">
              <a16:creationId xmlns:a16="http://schemas.microsoft.com/office/drawing/2014/main" id="{ECCB1D67-27F1-8211-181F-7BA3D619B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438149</xdr:colOff>
      <xdr:row>2</xdr:row>
      <xdr:rowOff>85725</xdr:rowOff>
    </xdr:from>
    <xdr:to>
      <xdr:col>13</xdr:col>
      <xdr:colOff>542925</xdr:colOff>
      <xdr:row>17</xdr:row>
      <xdr:rowOff>171450</xdr:rowOff>
    </xdr:to>
    <xdr:graphicFrame macro="">
      <xdr:nvGraphicFramePr>
        <xdr:cNvPr id="2" name="Chart 1">
          <a:extLst>
            <a:ext uri="{FF2B5EF4-FFF2-40B4-BE49-F238E27FC236}">
              <a16:creationId xmlns:a16="http://schemas.microsoft.com/office/drawing/2014/main" id="{AD80EFC9-22B8-40B4-A500-5A445E84A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76199</xdr:colOff>
      <xdr:row>2</xdr:row>
      <xdr:rowOff>95250</xdr:rowOff>
    </xdr:from>
    <xdr:to>
      <xdr:col>24</xdr:col>
      <xdr:colOff>71436</xdr:colOff>
      <xdr:row>17</xdr:row>
      <xdr:rowOff>161925</xdr:rowOff>
    </xdr:to>
    <xdr:graphicFrame macro="">
      <xdr:nvGraphicFramePr>
        <xdr:cNvPr id="4" name="Chart 3">
          <a:extLst>
            <a:ext uri="{FF2B5EF4-FFF2-40B4-BE49-F238E27FC236}">
              <a16:creationId xmlns:a16="http://schemas.microsoft.com/office/drawing/2014/main" id="{DD7E8216-1C34-4122-8CE8-AB00DFAEA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66674</xdr:colOff>
      <xdr:row>20</xdr:row>
      <xdr:rowOff>71438</xdr:rowOff>
    </xdr:from>
    <xdr:to>
      <xdr:col>9</xdr:col>
      <xdr:colOff>83343</xdr:colOff>
      <xdr:row>34</xdr:row>
      <xdr:rowOff>166687</xdr:rowOff>
    </xdr:to>
    <xdr:graphicFrame macro="">
      <xdr:nvGraphicFramePr>
        <xdr:cNvPr id="10" name="Chart 9">
          <a:extLst>
            <a:ext uri="{FF2B5EF4-FFF2-40B4-BE49-F238E27FC236}">
              <a16:creationId xmlns:a16="http://schemas.microsoft.com/office/drawing/2014/main" id="{4B2429F6-E730-443D-8EAD-DEB690E27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2</xdr:row>
      <xdr:rowOff>47625</xdr:rowOff>
    </xdr:from>
    <xdr:to>
      <xdr:col>3</xdr:col>
      <xdr:colOff>104775</xdr:colOff>
      <xdr:row>6</xdr:row>
      <xdr:rowOff>76200</xdr:rowOff>
    </xdr:to>
    <xdr:sp macro="" textlink="">
      <xdr:nvSpPr>
        <xdr:cNvPr id="13" name="Oval 12">
          <a:extLst>
            <a:ext uri="{FF2B5EF4-FFF2-40B4-BE49-F238E27FC236}">
              <a16:creationId xmlns:a16="http://schemas.microsoft.com/office/drawing/2014/main" id="{90E90829-6008-025A-ACAA-1A198D6FD056}"/>
            </a:ext>
          </a:extLst>
        </xdr:cNvPr>
        <xdr:cNvSpPr/>
      </xdr:nvSpPr>
      <xdr:spPr>
        <a:xfrm>
          <a:off x="28574" y="440531"/>
          <a:ext cx="1409701" cy="802482"/>
        </a:xfrm>
        <a:prstGeom prst="ellipse">
          <a:avLst/>
        </a:prstGeom>
        <a:solidFill>
          <a:schemeClr val="accent1">
            <a:alpha val="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9</xdr:col>
      <xdr:colOff>202406</xdr:colOff>
      <xdr:row>20</xdr:row>
      <xdr:rowOff>54769</xdr:rowOff>
    </xdr:from>
    <xdr:to>
      <xdr:col>16</xdr:col>
      <xdr:colOff>166687</xdr:colOff>
      <xdr:row>35</xdr:row>
      <xdr:rowOff>64294</xdr:rowOff>
    </xdr:to>
    <xdr:graphicFrame macro="">
      <xdr:nvGraphicFramePr>
        <xdr:cNvPr id="3" name="Chart 2">
          <a:extLst>
            <a:ext uri="{FF2B5EF4-FFF2-40B4-BE49-F238E27FC236}">
              <a16:creationId xmlns:a16="http://schemas.microsoft.com/office/drawing/2014/main" id="{770FB205-3DFD-41EC-B573-A2B5ED094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250030</xdr:colOff>
      <xdr:row>20</xdr:row>
      <xdr:rowOff>71437</xdr:rowOff>
    </xdr:from>
    <xdr:to>
      <xdr:col>24</xdr:col>
      <xdr:colOff>107155</xdr:colOff>
      <xdr:row>35</xdr:row>
      <xdr:rowOff>52387</xdr:rowOff>
    </xdr:to>
    <xdr:graphicFrame macro="">
      <xdr:nvGraphicFramePr>
        <xdr:cNvPr id="5" name="Chart 4">
          <a:extLst>
            <a:ext uri="{FF2B5EF4-FFF2-40B4-BE49-F238E27FC236}">
              <a16:creationId xmlns:a16="http://schemas.microsoft.com/office/drawing/2014/main" id="{B97AE4BE-5D46-41E4-B812-C573C46E5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16</xdr:col>
      <xdr:colOff>245269</xdr:colOff>
      <xdr:row>35</xdr:row>
      <xdr:rowOff>142875</xdr:rowOff>
    </xdr:from>
    <xdr:ext cx="4438650" cy="579661"/>
    <xdr:sp macro="" textlink="">
      <xdr:nvSpPr>
        <xdr:cNvPr id="6" name="TextBox 5">
          <a:extLst>
            <a:ext uri="{FF2B5EF4-FFF2-40B4-BE49-F238E27FC236}">
              <a16:creationId xmlns:a16="http://schemas.microsoft.com/office/drawing/2014/main" id="{D4DBC42F-0FF0-F394-3E63-5AA98D797AA8}"/>
            </a:ext>
          </a:extLst>
        </xdr:cNvPr>
        <xdr:cNvSpPr txBox="1"/>
      </xdr:nvSpPr>
      <xdr:spPr>
        <a:xfrm>
          <a:off x="9472613" y="6834188"/>
          <a:ext cx="4438650" cy="579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USA produces the highest number of chocolate bars</a:t>
          </a:r>
          <a:r>
            <a:rPr lang="en-US" sz="1100" baseline="0">
              <a:solidFill>
                <a:schemeClr val="bg1"/>
              </a:solidFill>
            </a:rPr>
            <a:t> whist E</a:t>
          </a:r>
          <a:r>
            <a:rPr lang="en-US" sz="1100">
              <a:solidFill>
                <a:schemeClr val="bg1"/>
              </a:solidFill>
            </a:rPr>
            <a:t>quador is the only</a:t>
          </a:r>
          <a:r>
            <a:rPr lang="en-US" sz="1100" baseline="0">
              <a:solidFill>
                <a:schemeClr val="bg1"/>
              </a:solidFill>
            </a:rPr>
            <a:t> </a:t>
          </a:r>
          <a:r>
            <a:rPr lang="en-US" sz="1100">
              <a:solidFill>
                <a:schemeClr val="bg1"/>
              </a:solidFill>
            </a:rPr>
            <a:t> country in top 5 of both Cocoa origin and producer of chocolate bars</a:t>
          </a:r>
        </a:p>
      </xdr:txBody>
    </xdr:sp>
    <xdr:clientData/>
  </xdr:oneCellAnchor>
  <xdr:oneCellAnchor>
    <xdr:from>
      <xdr:col>9</xdr:col>
      <xdr:colOff>259555</xdr:colOff>
      <xdr:row>36</xdr:row>
      <xdr:rowOff>14287</xdr:rowOff>
    </xdr:from>
    <xdr:ext cx="3836194" cy="436786"/>
    <xdr:sp macro="" textlink="">
      <xdr:nvSpPr>
        <xdr:cNvPr id="7" name="TextBox 6">
          <a:extLst>
            <a:ext uri="{FF2B5EF4-FFF2-40B4-BE49-F238E27FC236}">
              <a16:creationId xmlns:a16="http://schemas.microsoft.com/office/drawing/2014/main" id="{0C15323D-BE18-D314-5C00-0FBC288FEECE}"/>
            </a:ext>
          </a:extLst>
        </xdr:cNvPr>
        <xdr:cNvSpPr txBox="1"/>
      </xdr:nvSpPr>
      <xdr:spPr>
        <a:xfrm>
          <a:off x="5236368" y="6896100"/>
          <a:ext cx="383619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The  top five producers of Cocoa bean</a:t>
          </a:r>
          <a:r>
            <a:rPr lang="en-US" sz="1100" baseline="0">
              <a:solidFill>
                <a:schemeClr val="bg1"/>
              </a:solidFill>
            </a:rPr>
            <a:t> </a:t>
          </a:r>
          <a:r>
            <a:rPr lang="en-US" sz="1100">
              <a:solidFill>
                <a:schemeClr val="bg1"/>
              </a:solidFill>
            </a:rPr>
            <a:t>account for more than 50% of total production in the dataset considered.</a:t>
          </a:r>
        </a:p>
      </xdr:txBody>
    </xdr:sp>
    <xdr:clientData/>
  </xdr:oneCellAnchor>
  <xdr:oneCellAnchor>
    <xdr:from>
      <xdr:col>0</xdr:col>
      <xdr:colOff>33336</xdr:colOff>
      <xdr:row>35</xdr:row>
      <xdr:rowOff>7145</xdr:rowOff>
    </xdr:from>
    <xdr:ext cx="4943476" cy="1231106"/>
    <xdr:sp macro="" textlink="">
      <xdr:nvSpPr>
        <xdr:cNvPr id="8" name="TextBox 7">
          <a:extLst>
            <a:ext uri="{FF2B5EF4-FFF2-40B4-BE49-F238E27FC236}">
              <a16:creationId xmlns:a16="http://schemas.microsoft.com/office/drawing/2014/main" id="{CEEE77CF-EFD8-277D-0233-9DA536B4276F}"/>
            </a:ext>
          </a:extLst>
        </xdr:cNvPr>
        <xdr:cNvSpPr txBox="1"/>
      </xdr:nvSpPr>
      <xdr:spPr>
        <a:xfrm>
          <a:off x="33336" y="6698458"/>
          <a:ext cx="4943476" cy="1231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No correlation.</a:t>
          </a:r>
          <a:r>
            <a:rPr lang="en-US" sz="1100" baseline="0">
              <a:solidFill>
                <a:schemeClr val="bg1"/>
              </a:solidFill>
            </a:rPr>
            <a:t> </a:t>
          </a:r>
          <a:r>
            <a:rPr lang="en-US" sz="1100">
              <a:solidFill>
                <a:schemeClr val="bg1"/>
              </a:solidFill>
            </a:rPr>
            <a:t>The quality of Chocolate bars are not affected by the percentage of solid Cocoa in the chocolate.</a:t>
          </a:r>
        </a:p>
        <a:p>
          <a:endParaRPr lang="en-US" sz="1100">
            <a:solidFill>
              <a:schemeClr val="bg1"/>
            </a:solidFill>
          </a:endParaRPr>
        </a:p>
        <a:p>
          <a:pPr lvl="0" fontAlgn="base"/>
          <a:r>
            <a:rPr lang="en-US" sz="1100" i="1">
              <a:solidFill>
                <a:schemeClr val="bg1"/>
              </a:solidFill>
              <a:effectLst/>
              <a:latin typeface="+mn-lt"/>
              <a:ea typeface="+mn-ea"/>
              <a:cs typeface="+mn-cs"/>
            </a:rPr>
            <a:t>5= Elite (Transcending beyond the ordinary limits);</a:t>
          </a:r>
          <a:r>
            <a:rPr lang="en-US" sz="1100" i="1" baseline="0">
              <a:solidFill>
                <a:schemeClr val="bg1"/>
              </a:solidFill>
              <a:effectLst/>
              <a:latin typeface="+mn-lt"/>
              <a:ea typeface="+mn-ea"/>
              <a:cs typeface="+mn-cs"/>
            </a:rPr>
            <a:t> </a:t>
          </a:r>
          <a:r>
            <a:rPr lang="en-US" sz="1100" i="1">
              <a:solidFill>
                <a:schemeClr val="bg1"/>
              </a:solidFill>
              <a:effectLst/>
              <a:latin typeface="+mn-lt"/>
              <a:ea typeface="+mn-ea"/>
              <a:cs typeface="+mn-cs"/>
            </a:rPr>
            <a:t>4= Premium (Superior flavor development, character and style);</a:t>
          </a:r>
          <a:r>
            <a:rPr lang="en-US" sz="1100" i="1" baseline="0">
              <a:solidFill>
                <a:schemeClr val="bg1"/>
              </a:solidFill>
              <a:effectLst/>
              <a:latin typeface="+mn-lt"/>
              <a:ea typeface="+mn-ea"/>
              <a:cs typeface="+mn-cs"/>
            </a:rPr>
            <a:t> </a:t>
          </a:r>
          <a:r>
            <a:rPr lang="en-US" sz="1100" i="1">
              <a:solidFill>
                <a:schemeClr val="bg1"/>
              </a:solidFill>
              <a:effectLst/>
              <a:latin typeface="+mn-lt"/>
              <a:ea typeface="+mn-ea"/>
              <a:cs typeface="+mn-cs"/>
            </a:rPr>
            <a:t>3= Satisfactory(3.0) to praiseworthy(3.75) (well made with special qualities);</a:t>
          </a:r>
          <a:r>
            <a:rPr lang="en-US" sz="1100" i="1" baseline="0">
              <a:solidFill>
                <a:schemeClr val="bg1"/>
              </a:solidFill>
              <a:effectLst/>
              <a:latin typeface="+mn-lt"/>
              <a:ea typeface="+mn-ea"/>
              <a:cs typeface="+mn-cs"/>
            </a:rPr>
            <a:t> </a:t>
          </a:r>
          <a:r>
            <a:rPr lang="en-US" sz="1100" i="1">
              <a:solidFill>
                <a:schemeClr val="bg1"/>
              </a:solidFill>
              <a:effectLst/>
              <a:latin typeface="+mn-lt"/>
              <a:ea typeface="+mn-ea"/>
              <a:cs typeface="+mn-cs"/>
            </a:rPr>
            <a:t>2= Disappointing (Passable but contains at least one significant flaw);</a:t>
          </a:r>
          <a:r>
            <a:rPr lang="en-US" sz="1100" i="1" baseline="0">
              <a:solidFill>
                <a:schemeClr val="bg1"/>
              </a:solidFill>
              <a:effectLst/>
              <a:latin typeface="+mn-lt"/>
              <a:ea typeface="+mn-ea"/>
              <a:cs typeface="+mn-cs"/>
            </a:rPr>
            <a:t> </a:t>
          </a:r>
          <a:r>
            <a:rPr lang="en-US" sz="1100" i="1">
              <a:solidFill>
                <a:schemeClr val="bg1"/>
              </a:solidFill>
              <a:effectLst/>
              <a:latin typeface="+mn-lt"/>
              <a:ea typeface="+mn-ea"/>
              <a:cs typeface="+mn-cs"/>
            </a:rPr>
            <a:t>1= Unpleasant (mostly unpalatable)</a:t>
          </a:r>
        </a:p>
        <a:p>
          <a:endParaRPr lang="en-US" sz="1100">
            <a:solidFill>
              <a:schemeClr val="bg1"/>
            </a:solidFill>
          </a:endParaRPr>
        </a:p>
        <a:p>
          <a:endParaRPr lang="en-US" sz="1100">
            <a:solidFill>
              <a:schemeClr val="bg1"/>
            </a:solidFill>
          </a:endParaRPr>
        </a:p>
      </xdr:txBody>
    </xdr:sp>
    <xdr:clientData/>
  </xdr:oneCellAnchor>
  <xdr:oneCellAnchor>
    <xdr:from>
      <xdr:col>3</xdr:col>
      <xdr:colOff>466725</xdr:colOff>
      <xdr:row>18</xdr:row>
      <xdr:rowOff>47625</xdr:rowOff>
    </xdr:from>
    <xdr:ext cx="11601450" cy="295275"/>
    <xdr:sp macro="" textlink="">
      <xdr:nvSpPr>
        <xdr:cNvPr id="9" name="TextBox 8">
          <a:extLst>
            <a:ext uri="{FF2B5EF4-FFF2-40B4-BE49-F238E27FC236}">
              <a16:creationId xmlns:a16="http://schemas.microsoft.com/office/drawing/2014/main" id="{9588D862-BA73-9B83-D0FC-9949D623E7B6}"/>
            </a:ext>
          </a:extLst>
        </xdr:cNvPr>
        <xdr:cNvSpPr txBox="1"/>
      </xdr:nvSpPr>
      <xdr:spPr>
        <a:xfrm>
          <a:off x="1800225" y="3495675"/>
          <a:ext cx="1160145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Cocoa</a:t>
          </a:r>
          <a:r>
            <a:rPr lang="en-US" sz="1100" baseline="0">
              <a:solidFill>
                <a:schemeClr val="bg1"/>
              </a:solidFill>
            </a:rPr>
            <a:t> beans with rating of </a:t>
          </a:r>
          <a:r>
            <a:rPr lang="en-US" sz="1100" baseline="0">
              <a:solidFill>
                <a:srgbClr val="00B0F0"/>
              </a:solidFill>
            </a:rPr>
            <a:t>3.75 - 5 </a:t>
          </a:r>
          <a:r>
            <a:rPr lang="en-US" sz="1100" baseline="0">
              <a:solidFill>
                <a:schemeClr val="bg1"/>
              </a:solidFill>
            </a:rPr>
            <a:t>are considered "</a:t>
          </a:r>
          <a:r>
            <a:rPr lang="en-US" sz="1100" baseline="0">
              <a:solidFill>
                <a:srgbClr val="00B0F0"/>
              </a:solidFill>
            </a:rPr>
            <a:t>TOP RATED</a:t>
          </a:r>
          <a:r>
            <a:rPr lang="en-US" sz="1100" baseline="0">
              <a:solidFill>
                <a:schemeClr val="bg1"/>
              </a:solidFill>
            </a:rPr>
            <a:t>". </a:t>
          </a:r>
          <a:r>
            <a:rPr lang="en-US" sz="1100">
              <a:solidFill>
                <a:schemeClr val="bg1"/>
              </a:solidFill>
            </a:rPr>
            <a:t>The top 3 countries that grows the best cocoa bean are from the carribean where as</a:t>
          </a:r>
          <a:r>
            <a:rPr lang="en-US" sz="1100" baseline="0">
              <a:solidFill>
                <a:schemeClr val="bg1"/>
              </a:solidFill>
            </a:rPr>
            <a:t> the </a:t>
          </a:r>
          <a:r>
            <a:rPr lang="en-US" sz="1100">
              <a:solidFill>
                <a:schemeClr val="bg1"/>
              </a:solidFill>
            </a:rPr>
            <a:t>best chocolate</a:t>
          </a:r>
          <a:r>
            <a:rPr lang="en-US" sz="1100" baseline="0">
              <a:solidFill>
                <a:schemeClr val="bg1"/>
              </a:solidFill>
            </a:rPr>
            <a:t> bars</a:t>
          </a:r>
          <a:r>
            <a:rPr lang="en-US" sz="1100">
              <a:solidFill>
                <a:schemeClr val="bg1"/>
              </a:solidFill>
            </a:rPr>
            <a:t> are made in Europe.</a:t>
          </a:r>
        </a:p>
      </xdr:txBody>
    </xdr:sp>
    <xdr:clientData/>
  </xdr:oneCellAnchor>
  <xdr:twoCellAnchor editAs="oneCell">
    <xdr:from>
      <xdr:col>0</xdr:col>
      <xdr:colOff>47623</xdr:colOff>
      <xdr:row>7</xdr:row>
      <xdr:rowOff>95250</xdr:rowOff>
    </xdr:from>
    <xdr:to>
      <xdr:col>3</xdr:col>
      <xdr:colOff>380999</xdr:colOff>
      <xdr:row>17</xdr:row>
      <xdr:rowOff>178593</xdr:rowOff>
    </xdr:to>
    <mc:AlternateContent xmlns:mc="http://schemas.openxmlformats.org/markup-compatibility/2006" xmlns:a14="http://schemas.microsoft.com/office/drawing/2010/main">
      <mc:Choice Requires="a14">
        <xdr:graphicFrame macro="">
          <xdr:nvGraphicFramePr>
            <xdr:cNvPr id="19" name="Flavour Rating">
              <a:extLst>
                <a:ext uri="{FF2B5EF4-FFF2-40B4-BE49-F238E27FC236}">
                  <a16:creationId xmlns:a16="http://schemas.microsoft.com/office/drawing/2014/main" id="{917849FB-BF59-C751-DFE6-6E0205FB2726}"/>
                </a:ext>
              </a:extLst>
            </xdr:cNvPr>
            <xdr:cNvGraphicFramePr/>
          </xdr:nvGraphicFramePr>
          <xdr:xfrm>
            <a:off x="0" y="0"/>
            <a:ext cx="0" cy="0"/>
          </xdr:xfrm>
          <a:graphic>
            <a:graphicData uri="http://schemas.microsoft.com/office/drawing/2010/slicer">
              <sle:slicer xmlns:sle="http://schemas.microsoft.com/office/drawing/2010/slicer" name="Flavour Rating"/>
            </a:graphicData>
          </a:graphic>
        </xdr:graphicFrame>
      </mc:Choice>
      <mc:Fallback xmlns="">
        <xdr:sp macro="" textlink="">
          <xdr:nvSpPr>
            <xdr:cNvPr id="0" name=""/>
            <xdr:cNvSpPr>
              <a:spLocks noTextEdit="1"/>
            </xdr:cNvSpPr>
          </xdr:nvSpPr>
          <xdr:spPr>
            <a:xfrm>
              <a:off x="47623" y="1452563"/>
              <a:ext cx="1666876" cy="1988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247649</xdr:colOff>
      <xdr:row>5</xdr:row>
      <xdr:rowOff>166686</xdr:rowOff>
    </xdr:from>
    <xdr:to>
      <xdr:col>9</xdr:col>
      <xdr:colOff>147636</xdr:colOff>
      <xdr:row>23</xdr:row>
      <xdr:rowOff>76199</xdr:rowOff>
    </xdr:to>
    <xdr:graphicFrame macro="">
      <xdr:nvGraphicFramePr>
        <xdr:cNvPr id="2" name="Chart 1">
          <a:extLst>
            <a:ext uri="{FF2B5EF4-FFF2-40B4-BE49-F238E27FC236}">
              <a16:creationId xmlns:a16="http://schemas.microsoft.com/office/drawing/2014/main" id="{6B4641E5-12FA-9825-1631-D0F953BCE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219075</xdr:colOff>
      <xdr:row>6</xdr:row>
      <xdr:rowOff>90487</xdr:rowOff>
    </xdr:from>
    <xdr:to>
      <xdr:col>9</xdr:col>
      <xdr:colOff>523875</xdr:colOff>
      <xdr:row>20</xdr:row>
      <xdr:rowOff>166687</xdr:rowOff>
    </xdr:to>
    <xdr:graphicFrame macro="">
      <xdr:nvGraphicFramePr>
        <xdr:cNvPr id="2" name="Chart 1">
          <a:extLst>
            <a:ext uri="{FF2B5EF4-FFF2-40B4-BE49-F238E27FC236}">
              <a16:creationId xmlns:a16="http://schemas.microsoft.com/office/drawing/2014/main" id="{7556108C-748C-A9CC-A1A4-0C136154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onmile" refreshedDate="44959.622218750003" createdVersion="8" refreshedVersion="8" minRefreshableVersion="3" recordCount="1670" xr:uid="{2F04592B-7168-4C11-B814-360C2C1DC318}">
  <cacheSource type="worksheet">
    <worksheetSource ref="A1:K1671" sheet="flavors_of_cacao"/>
  </cacheSource>
  <cacheFields count="11">
    <cacheField name="Company" numFmtId="0">
      <sharedItems/>
    </cacheField>
    <cacheField name="Specific Bean Origin_x000a_or Bar Name" numFmtId="0">
      <sharedItems/>
    </cacheField>
    <cacheField name="REF" numFmtId="0">
      <sharedItems containsSemiMixedTypes="0" containsString="0" containsNumber="1" containsInteger="1" minValue="5" maxValue="1952"/>
    </cacheField>
    <cacheField name="Review_x000a_Date" numFmtId="0">
      <sharedItems containsSemiMixedTypes="0" containsString="0" containsNumber="1" containsInteger="1" minValue="2006" maxValue="2017"/>
    </cacheField>
    <cacheField name="Cocoa_x000a_Percent" numFmtId="0">
      <sharedItems containsSemiMixedTypes="0" containsString="0" containsNumber="1" minValue="0.42" maxValue="1" count="43">
        <n v="0.63"/>
        <n v="0.7"/>
        <n v="0.6"/>
        <n v="0.8"/>
        <n v="0.88"/>
        <n v="0.72"/>
        <n v="0.55000000000000004"/>
        <n v="0.75"/>
        <n v="0.65"/>
        <n v="0.85"/>
        <n v="0.73"/>
        <n v="0.64"/>
        <n v="0.66"/>
        <n v="0.68"/>
        <n v="0.5"/>
        <n v="1"/>
        <n v="0.77"/>
        <n v="0.9"/>
        <n v="0.71"/>
        <n v="0.83"/>
        <n v="0.78"/>
        <n v="0.74"/>
        <n v="0.76"/>
        <n v="0.86"/>
        <n v="0.82"/>
        <n v="0.69"/>
        <n v="0.91"/>
        <n v="0.42"/>
        <n v="0.61"/>
        <n v="0.62"/>
        <n v="0.67"/>
        <n v="0.57999999999999996"/>
        <n v="0.60499999999999998"/>
        <n v="0.79"/>
        <n v="0.81"/>
        <n v="0.56999999999999995"/>
        <n v="0.72499999999999998"/>
        <n v="0.56000000000000005"/>
        <n v="0.89"/>
        <n v="0.73499999999999999"/>
        <n v="0.84"/>
        <n v="0.53"/>
        <n v="0.87"/>
      </sharedItems>
    </cacheField>
    <cacheField name="Company_x000a_Location" numFmtId="0">
      <sharedItems count="59">
        <s v="France"/>
        <s v="U.S.A."/>
        <s v="Fiji"/>
        <s v="Ecuador"/>
        <s v="Mexico"/>
        <s v="Switzerland"/>
        <s v="Netherlands"/>
        <s v="Spain"/>
        <s v="Peru"/>
        <s v="Canada"/>
        <s v="Italy"/>
        <s v="Brazil"/>
        <s v="U.K."/>
        <s v="Australia"/>
        <s v="Wales"/>
        <s v="Belgium"/>
        <s v="Germany"/>
        <s v="Russia"/>
        <s v="Puerto Rico"/>
        <s v="Venezuela"/>
        <s v="Colombia"/>
        <s v="Japan"/>
        <s v="New Zealand"/>
        <s v="Costa Rica"/>
        <s v="South Korea"/>
        <s v="Amsterdam"/>
        <s v="Scotland"/>
        <s v="Martinique"/>
        <s v="Argentina"/>
        <s v="Guatemala"/>
        <s v="South Africa"/>
        <s v="Bolivia"/>
        <s v="St. Lucia"/>
        <s v="Portugal"/>
        <s v="Singapore"/>
        <s v="Denmark"/>
        <s v="Vietnam"/>
        <s v="Grenada"/>
        <s v="Israel"/>
        <s v="India"/>
        <s v="Czech Republic"/>
        <s v="Domincan Republic"/>
        <s v="Finland"/>
        <s v="Madagascar"/>
        <s v="Philippines"/>
        <s v="Sweden"/>
        <s v="Poland"/>
        <s v="Austria"/>
        <s v="Honduras"/>
        <s v="Nicaragua"/>
        <s v="Lithuania"/>
        <s v="Niacragua"/>
        <s v="Chile"/>
        <s v="Ghana"/>
        <s v="Iceland"/>
        <s v="Eucador"/>
        <s v="Hungary"/>
        <s v="Suriname"/>
        <s v="Ireland"/>
      </sharedItems>
    </cacheField>
    <cacheField name="Rating" numFmtId="0">
      <sharedItems containsSemiMixedTypes="0" containsString="0" containsNumber="1" minValue="1" maxValue="5" count="6">
        <n v="3.75"/>
        <n v="3"/>
        <n v="4"/>
        <n v="2"/>
        <n v="5"/>
        <n v="1"/>
      </sharedItems>
    </cacheField>
    <cacheField name="Bean_x000a_Type" numFmtId="0">
      <sharedItems/>
    </cacheField>
    <cacheField name="Bean_x000a_Origin" numFmtId="0">
      <sharedItems count="57">
        <s v="Sao Tome"/>
        <s v="Togo"/>
        <s v="Peru"/>
        <s v="Venezuela"/>
        <s v="Cuba"/>
        <s v="Panama"/>
        <s v="Madagascar"/>
        <s v="Brazil"/>
        <s v="Ecuador"/>
        <s v="Colombia"/>
        <s v="Burma"/>
        <s v="Papua New Guinea"/>
        <s v="Bolivia"/>
        <s v="Fiji"/>
        <s v="Mexico"/>
        <s v="Indonesia"/>
        <s v="Trinidad"/>
        <s v="Vietnam"/>
        <s v="Nicaragua"/>
        <s v="Tanzania"/>
        <s v="Dominican Republic"/>
        <s v="Ghana"/>
        <s v="Belize"/>
        <s v="Jamaica"/>
        <s v="Grenada"/>
        <s v="Guatemala"/>
        <s v="Honduras"/>
        <s v="Costa Rica"/>
        <s v="Haiti"/>
        <s v="Congo"/>
        <s v="Philippines"/>
        <s v="Malaysia"/>
        <s v="Gabon"/>
        <s v="Ivory Coast"/>
        <s v="Carribean"/>
        <s v="Sri Lanka"/>
        <s v="Puerto Rico"/>
        <s v="Uganda"/>
        <s v="Martinique"/>
        <s v="Vanuatu"/>
        <s v="Australia"/>
        <s v="Liberia"/>
        <s v="West Africa"/>
        <s v="Hawaii"/>
        <s v="St. Lucia"/>
        <s v="Cost Rica, Ven"/>
        <s v="India"/>
        <s v="Tobago"/>
        <s v="Solomon Islands"/>
        <s v="Nigeria"/>
        <s v="El Salvador"/>
        <s v="South America"/>
        <s v="Samoa"/>
        <s v="Cameroon"/>
        <s v="Principe"/>
        <s v="Central and S. America"/>
        <s v="Suriname"/>
      </sharedItems>
    </cacheField>
    <cacheField name="Flavour Rating" numFmtId="0">
      <sharedItems count="6">
        <s v="Praiseworthy"/>
        <s v="Satisfactory"/>
        <s v="Premium"/>
        <s v="Dissapointing"/>
        <s v="Elite"/>
        <s v="Unpleasant"/>
      </sharedItems>
    </cacheField>
    <cacheField name="percent 1" numFmtId="10">
      <sharedItems containsSemiMixedTypes="0" containsString="0" containsNumber="1" minValue="5.9880239520958083E-4" maxValue="5.9880239520958083E-4"/>
    </cacheField>
  </cacheFields>
  <extLst>
    <ext xmlns:x14="http://schemas.microsoft.com/office/spreadsheetml/2009/9/main" uri="{725AE2AE-9491-48be-B2B4-4EB974FC3084}">
      <x14:pivotCacheDefinition pivotCacheId="1532127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0">
  <r>
    <s v="A. Morin"/>
    <s v="Agua Grande"/>
    <n v="1876"/>
    <n v="2016"/>
    <x v="0"/>
    <x v="0"/>
    <x v="0"/>
    <s v="Unspecified"/>
    <x v="0"/>
    <x v="0"/>
    <n v="5.9880239520958083E-4"/>
  </r>
  <r>
    <s v="A. Morin"/>
    <s v="Kpime"/>
    <n v="1676"/>
    <n v="2015"/>
    <x v="1"/>
    <x v="0"/>
    <x v="1"/>
    <s v="Unspecified"/>
    <x v="1"/>
    <x v="1"/>
    <n v="5.9880239520958083E-4"/>
  </r>
  <r>
    <s v="A. Morin"/>
    <s v="Atsane"/>
    <n v="1676"/>
    <n v="2015"/>
    <x v="1"/>
    <x v="0"/>
    <x v="1"/>
    <s v="Unspecified"/>
    <x v="1"/>
    <x v="1"/>
    <n v="5.9880239520958083E-4"/>
  </r>
  <r>
    <s v="A. Morin"/>
    <s v="Akata"/>
    <n v="1680"/>
    <n v="2015"/>
    <x v="1"/>
    <x v="0"/>
    <x v="1"/>
    <s v="Unspecified"/>
    <x v="1"/>
    <x v="1"/>
    <n v="5.9880239520958083E-4"/>
  </r>
  <r>
    <s v="A. Morin"/>
    <s v="Quilla"/>
    <n v="1704"/>
    <n v="2015"/>
    <x v="1"/>
    <x v="0"/>
    <x v="1"/>
    <s v="Unspecified"/>
    <x v="2"/>
    <x v="1"/>
    <n v="5.9880239520958083E-4"/>
  </r>
  <r>
    <s v="A. Morin"/>
    <s v="Carenero"/>
    <n v="1315"/>
    <n v="2014"/>
    <x v="1"/>
    <x v="0"/>
    <x v="1"/>
    <s v="Criollo"/>
    <x v="3"/>
    <x v="1"/>
    <n v="5.9880239520958083E-4"/>
  </r>
  <r>
    <s v="A. Morin"/>
    <s v="Cuba"/>
    <n v="1315"/>
    <n v="2014"/>
    <x v="1"/>
    <x v="0"/>
    <x v="1"/>
    <s v="Unspecified"/>
    <x v="4"/>
    <x v="1"/>
    <n v="5.9880239520958083E-4"/>
  </r>
  <r>
    <s v="A. Morin"/>
    <s v="Sur del Lago"/>
    <n v="1315"/>
    <n v="2014"/>
    <x v="1"/>
    <x v="0"/>
    <x v="1"/>
    <s v="Criollo"/>
    <x v="3"/>
    <x v="1"/>
    <n v="5.9880239520958083E-4"/>
  </r>
  <r>
    <s v="A. Morin"/>
    <s v="Puerto Cabello"/>
    <n v="1319"/>
    <n v="2014"/>
    <x v="1"/>
    <x v="0"/>
    <x v="0"/>
    <s v="Criollo"/>
    <x v="3"/>
    <x v="0"/>
    <n v="5.9880239520958083E-4"/>
  </r>
  <r>
    <s v="A. Morin"/>
    <s v="Pablino"/>
    <n v="1319"/>
    <n v="2014"/>
    <x v="1"/>
    <x v="0"/>
    <x v="2"/>
    <s v="Unspecified"/>
    <x v="2"/>
    <x v="2"/>
    <n v="5.9880239520958083E-4"/>
  </r>
  <r>
    <s v="A. Morin"/>
    <s v="Panama"/>
    <n v="1011"/>
    <n v="2013"/>
    <x v="1"/>
    <x v="0"/>
    <x v="1"/>
    <s v="Unspecified"/>
    <x v="5"/>
    <x v="1"/>
    <n v="5.9880239520958083E-4"/>
  </r>
  <r>
    <s v="A. Morin"/>
    <s v="Madagascar"/>
    <n v="1011"/>
    <n v="2013"/>
    <x v="1"/>
    <x v="0"/>
    <x v="1"/>
    <s v="Criollo"/>
    <x v="6"/>
    <x v="1"/>
    <n v="5.9880239520958083E-4"/>
  </r>
  <r>
    <s v="A. Morin"/>
    <s v="Brazil"/>
    <n v="1011"/>
    <n v="2013"/>
    <x v="1"/>
    <x v="0"/>
    <x v="1"/>
    <s v="Unspecified"/>
    <x v="7"/>
    <x v="1"/>
    <n v="5.9880239520958083E-4"/>
  </r>
  <r>
    <s v="A. Morin"/>
    <s v="Equateur"/>
    <n v="1011"/>
    <n v="2013"/>
    <x v="1"/>
    <x v="0"/>
    <x v="0"/>
    <s v="Unspecified"/>
    <x v="8"/>
    <x v="0"/>
    <n v="5.9880239520958083E-4"/>
  </r>
  <r>
    <s v="A. Morin"/>
    <s v="Colombie"/>
    <n v="1015"/>
    <n v="2013"/>
    <x v="1"/>
    <x v="0"/>
    <x v="1"/>
    <s v="Unspecified"/>
    <x v="9"/>
    <x v="1"/>
    <n v="5.9880239520958083E-4"/>
  </r>
  <r>
    <s v="A. Morin"/>
    <s v="Birmanie"/>
    <n v="1015"/>
    <n v="2013"/>
    <x v="1"/>
    <x v="0"/>
    <x v="1"/>
    <s v="Unspecified"/>
    <x v="10"/>
    <x v="1"/>
    <n v="5.9880239520958083E-4"/>
  </r>
  <r>
    <s v="A. Morin"/>
    <s v="Papua New Guinea"/>
    <n v="1015"/>
    <n v="2013"/>
    <x v="1"/>
    <x v="0"/>
    <x v="1"/>
    <s v="Unspecified"/>
    <x v="11"/>
    <x v="1"/>
    <n v="5.9880239520958083E-4"/>
  </r>
  <r>
    <s v="A. Morin"/>
    <s v="Chuao"/>
    <n v="1015"/>
    <n v="2013"/>
    <x v="1"/>
    <x v="0"/>
    <x v="2"/>
    <s v="Trinitario"/>
    <x v="3"/>
    <x v="2"/>
    <n v="5.9880239520958083E-4"/>
  </r>
  <r>
    <s v="A. Morin"/>
    <s v="Piura"/>
    <n v="1019"/>
    <n v="2013"/>
    <x v="1"/>
    <x v="0"/>
    <x v="1"/>
    <s v="Unspecified"/>
    <x v="2"/>
    <x v="1"/>
    <n v="5.9880239520958083E-4"/>
  </r>
  <r>
    <s v="A. Morin"/>
    <s v="Chanchamayo Province"/>
    <n v="1019"/>
    <n v="2013"/>
    <x v="1"/>
    <x v="0"/>
    <x v="1"/>
    <s v="Unspecified"/>
    <x v="2"/>
    <x v="1"/>
    <n v="5.9880239520958083E-4"/>
  </r>
  <r>
    <s v="A. Morin"/>
    <s v="Chanchamayo Province"/>
    <n v="1019"/>
    <n v="2013"/>
    <x v="0"/>
    <x v="0"/>
    <x v="2"/>
    <s v="Unspecified"/>
    <x v="2"/>
    <x v="2"/>
    <n v="5.9880239520958083E-4"/>
  </r>
  <r>
    <s v="A. Morin"/>
    <s v="Bolivia"/>
    <n v="797"/>
    <n v="2012"/>
    <x v="1"/>
    <x v="0"/>
    <x v="1"/>
    <s v="Unspecified"/>
    <x v="12"/>
    <x v="1"/>
    <n v="5.9880239520958083E-4"/>
  </r>
  <r>
    <s v="A. Morin"/>
    <s v="Peru"/>
    <n v="797"/>
    <n v="2012"/>
    <x v="0"/>
    <x v="0"/>
    <x v="0"/>
    <s v="Unspecified"/>
    <x v="2"/>
    <x v="0"/>
    <n v="5.9880239520958083E-4"/>
  </r>
  <r>
    <s v="Acalli"/>
    <s v="Chulucanas, El Platanal"/>
    <n v="1462"/>
    <n v="2015"/>
    <x v="1"/>
    <x v="1"/>
    <x v="0"/>
    <s v="Unspecified"/>
    <x v="2"/>
    <x v="0"/>
    <n v="5.9880239520958083E-4"/>
  </r>
  <r>
    <s v="Acalli"/>
    <s v="Tumbes, Norandino"/>
    <n v="1470"/>
    <n v="2015"/>
    <x v="1"/>
    <x v="1"/>
    <x v="0"/>
    <s v="Criollo"/>
    <x v="2"/>
    <x v="0"/>
    <n v="5.9880239520958083E-4"/>
  </r>
  <r>
    <s v="Adi"/>
    <s v="Vanua Levu"/>
    <n v="705"/>
    <n v="2011"/>
    <x v="2"/>
    <x v="2"/>
    <x v="1"/>
    <s v="Trinitario"/>
    <x v="13"/>
    <x v="1"/>
    <n v="5.9880239520958083E-4"/>
  </r>
  <r>
    <s v="Adi"/>
    <s v="Vanua Levu, Toto-A"/>
    <n v="705"/>
    <n v="2011"/>
    <x v="3"/>
    <x v="2"/>
    <x v="1"/>
    <s v="Trinitario"/>
    <x v="13"/>
    <x v="1"/>
    <n v="5.9880239520958083E-4"/>
  </r>
  <r>
    <s v="Adi"/>
    <s v="Vanua Levu"/>
    <n v="705"/>
    <n v="2011"/>
    <x v="4"/>
    <x v="2"/>
    <x v="1"/>
    <s v="Trinitario"/>
    <x v="13"/>
    <x v="1"/>
    <n v="5.9880239520958083E-4"/>
  </r>
  <r>
    <s v="Adi"/>
    <s v="Vanua Levu, Ami-Ami-CA"/>
    <n v="705"/>
    <n v="2011"/>
    <x v="5"/>
    <x v="2"/>
    <x v="1"/>
    <s v="Trinitario"/>
    <x v="13"/>
    <x v="1"/>
    <n v="5.9880239520958083E-4"/>
  </r>
  <r>
    <s v="Aequare (Gianduja)"/>
    <s v="Los Rios, Quevedo, Arriba"/>
    <n v="370"/>
    <n v="2009"/>
    <x v="6"/>
    <x v="3"/>
    <x v="1"/>
    <s v="Forastero (Arriba)"/>
    <x v="8"/>
    <x v="1"/>
    <n v="5.9880239520958083E-4"/>
  </r>
  <r>
    <s v="Aequare (Gianduja)"/>
    <s v="Los Rios, Quevedo, Arriba"/>
    <n v="370"/>
    <n v="2009"/>
    <x v="1"/>
    <x v="3"/>
    <x v="1"/>
    <s v="Forastero (Arriba)"/>
    <x v="8"/>
    <x v="1"/>
    <n v="5.9880239520958083E-4"/>
  </r>
  <r>
    <s v="Ah Cacao"/>
    <s v="Tabasco"/>
    <n v="316"/>
    <n v="2009"/>
    <x v="1"/>
    <x v="4"/>
    <x v="1"/>
    <s v="Criollo"/>
    <x v="14"/>
    <x v="1"/>
    <n v="5.9880239520958083E-4"/>
  </r>
  <r>
    <s v="Akesson's (Pralus)"/>
    <s v="Bali (west), Sukrama Family, Melaya area"/>
    <n v="636"/>
    <n v="2011"/>
    <x v="7"/>
    <x v="5"/>
    <x v="0"/>
    <s v="Trinitario"/>
    <x v="15"/>
    <x v="0"/>
    <n v="5.9880239520958083E-4"/>
  </r>
  <r>
    <s v="Akesson's (Pralus)"/>
    <s v="Madagascar, Ambolikapiky P."/>
    <n v="502"/>
    <n v="2010"/>
    <x v="7"/>
    <x v="5"/>
    <x v="1"/>
    <s v="Criollo"/>
    <x v="6"/>
    <x v="1"/>
    <n v="5.9880239520958083E-4"/>
  </r>
  <r>
    <s v="Akesson's (Pralus)"/>
    <s v="Monte Alegre, D. Badero"/>
    <n v="508"/>
    <n v="2010"/>
    <x v="7"/>
    <x v="5"/>
    <x v="1"/>
    <s v="Forastero"/>
    <x v="7"/>
    <x v="1"/>
    <n v="5.9880239520958083E-4"/>
  </r>
  <r>
    <s v="Alain Ducasse"/>
    <s v="Trinite"/>
    <n v="1215"/>
    <n v="2014"/>
    <x v="8"/>
    <x v="0"/>
    <x v="1"/>
    <s v="Trinitario"/>
    <x v="16"/>
    <x v="1"/>
    <n v="5.9880239520958083E-4"/>
  </r>
  <r>
    <s v="Alain Ducasse"/>
    <s v="Vietnam"/>
    <n v="1215"/>
    <n v="2014"/>
    <x v="7"/>
    <x v="0"/>
    <x v="1"/>
    <s v="Trinitario"/>
    <x v="17"/>
    <x v="1"/>
    <n v="5.9880239520958083E-4"/>
  </r>
  <r>
    <s v="Alain Ducasse"/>
    <s v="Madagascar"/>
    <n v="1215"/>
    <n v="2014"/>
    <x v="7"/>
    <x v="0"/>
    <x v="1"/>
    <s v="Trinitario"/>
    <x v="6"/>
    <x v="1"/>
    <n v="5.9880239520958083E-4"/>
  </r>
  <r>
    <s v="Alain Ducasse"/>
    <s v="Chuao"/>
    <n v="1061"/>
    <n v="2013"/>
    <x v="7"/>
    <x v="0"/>
    <x v="3"/>
    <s v="Trinitario"/>
    <x v="3"/>
    <x v="3"/>
    <n v="5.9880239520958083E-4"/>
  </r>
  <r>
    <s v="Alain Ducasse"/>
    <s v="Piura, Perou"/>
    <n v="1173"/>
    <n v="2013"/>
    <x v="7"/>
    <x v="0"/>
    <x v="3"/>
    <s v="Unspecified"/>
    <x v="2"/>
    <x v="3"/>
    <n v="5.9880239520958083E-4"/>
  </r>
  <r>
    <s v="Alexandre"/>
    <s v="Winak Coop, Napo"/>
    <n v="1944"/>
    <n v="2017"/>
    <x v="1"/>
    <x v="6"/>
    <x v="1"/>
    <s v="Forastero (Nacional)"/>
    <x v="8"/>
    <x v="1"/>
    <n v="5.9880239520958083E-4"/>
  </r>
  <r>
    <s v="Alexandre"/>
    <s v="La Dalia, Matagalpa"/>
    <n v="1944"/>
    <n v="2017"/>
    <x v="1"/>
    <x v="6"/>
    <x v="1"/>
    <s v="Criollo, Trinitario"/>
    <x v="18"/>
    <x v="1"/>
    <n v="5.9880239520958083E-4"/>
  </r>
  <r>
    <s v="Alexandre"/>
    <s v="Tien Giang"/>
    <n v="1944"/>
    <n v="2017"/>
    <x v="1"/>
    <x v="6"/>
    <x v="1"/>
    <s v="Trinitario"/>
    <x v="17"/>
    <x v="1"/>
    <n v="5.9880239520958083E-4"/>
  </r>
  <r>
    <s v="Alexandre"/>
    <s v="Makwale Village, Kyela"/>
    <n v="1944"/>
    <n v="2017"/>
    <x v="1"/>
    <x v="6"/>
    <x v="1"/>
    <s v="Forastero"/>
    <x v="19"/>
    <x v="1"/>
    <n v="5.9880239520958083E-4"/>
  </r>
  <r>
    <s v="Altus aka Cao Artisan"/>
    <s v="Momotombo"/>
    <n v="1728"/>
    <n v="2016"/>
    <x v="2"/>
    <x v="1"/>
    <x v="1"/>
    <s v="Unspecified"/>
    <x v="18"/>
    <x v="1"/>
    <n v="5.9880239520958083E-4"/>
  </r>
  <r>
    <s v="Altus aka Cao Artisan"/>
    <s v="Acopagro"/>
    <n v="1728"/>
    <n v="2016"/>
    <x v="2"/>
    <x v="1"/>
    <x v="1"/>
    <s v="Unspecified"/>
    <x v="2"/>
    <x v="1"/>
    <n v="5.9880239520958083E-4"/>
  </r>
  <r>
    <s v="Altus aka Cao Artisan"/>
    <s v="CIAAB Coop"/>
    <n v="1732"/>
    <n v="2016"/>
    <x v="2"/>
    <x v="1"/>
    <x v="3"/>
    <s v="Unspecified"/>
    <x v="12"/>
    <x v="3"/>
    <n v="5.9880239520958083E-4"/>
  </r>
  <r>
    <s v="Altus aka Cao Artisan"/>
    <s v="Villa Andina"/>
    <n v="1732"/>
    <n v="2016"/>
    <x v="2"/>
    <x v="1"/>
    <x v="3"/>
    <s v="Unspecified"/>
    <x v="2"/>
    <x v="3"/>
    <n v="5.9880239520958083E-4"/>
  </r>
  <r>
    <s v="Altus aka Cao Artisan"/>
    <s v="Gruppo Salinas"/>
    <n v="1732"/>
    <n v="2016"/>
    <x v="2"/>
    <x v="1"/>
    <x v="1"/>
    <s v="Unspecified"/>
    <x v="8"/>
    <x v="1"/>
    <n v="5.9880239520958083E-4"/>
  </r>
  <r>
    <s v="Altus aka Cao Artisan"/>
    <s v="Sur del Lago"/>
    <n v="1125"/>
    <n v="2013"/>
    <x v="2"/>
    <x v="1"/>
    <x v="3"/>
    <s v="Unspecified"/>
    <x v="3"/>
    <x v="3"/>
    <n v="5.9880239520958083E-4"/>
  </r>
  <r>
    <s v="Altus aka Cao Artisan"/>
    <s v="Conacado"/>
    <n v="1125"/>
    <n v="2013"/>
    <x v="2"/>
    <x v="1"/>
    <x v="1"/>
    <s v="Trinitario"/>
    <x v="20"/>
    <x v="1"/>
    <n v="5.9880239520958083E-4"/>
  </r>
  <r>
    <s v="Altus aka Cao Artisan"/>
    <s v="Bolivia"/>
    <n v="1129"/>
    <n v="2013"/>
    <x v="3"/>
    <x v="1"/>
    <x v="1"/>
    <s v="Unspecified"/>
    <x v="12"/>
    <x v="1"/>
    <n v="5.9880239520958083E-4"/>
  </r>
  <r>
    <s v="Altus aka Cao Artisan"/>
    <s v="Bolivia"/>
    <n v="1133"/>
    <n v="2013"/>
    <x v="2"/>
    <x v="1"/>
    <x v="1"/>
    <s v="Unspecified"/>
    <x v="12"/>
    <x v="1"/>
    <n v="5.9880239520958083E-4"/>
  </r>
  <r>
    <s v="Altus aka Cao Artisan"/>
    <s v="Peru"/>
    <n v="1133"/>
    <n v="2013"/>
    <x v="2"/>
    <x v="1"/>
    <x v="1"/>
    <s v="Unspecified"/>
    <x v="2"/>
    <x v="1"/>
    <n v="5.9880239520958083E-4"/>
  </r>
  <r>
    <s v="Amano"/>
    <s v="Morobe"/>
    <n v="725"/>
    <n v="2011"/>
    <x v="1"/>
    <x v="1"/>
    <x v="2"/>
    <s v="Unspecified"/>
    <x v="11"/>
    <x v="2"/>
    <n v="5.9880239520958083E-4"/>
  </r>
  <r>
    <s v="Amano"/>
    <s v="Dos Rios"/>
    <n v="470"/>
    <n v="2010"/>
    <x v="1"/>
    <x v="1"/>
    <x v="0"/>
    <s v="Unspecified"/>
    <x v="20"/>
    <x v="0"/>
    <n v="5.9880239520958083E-4"/>
  </r>
  <r>
    <s v="Amano"/>
    <s v="Guayas"/>
    <n v="470"/>
    <n v="2010"/>
    <x v="1"/>
    <x v="1"/>
    <x v="2"/>
    <s v="Unspecified"/>
    <x v="8"/>
    <x v="2"/>
    <n v="5.9880239520958083E-4"/>
  </r>
  <r>
    <s v="Amano"/>
    <s v="Chuao"/>
    <n v="544"/>
    <n v="2010"/>
    <x v="1"/>
    <x v="1"/>
    <x v="1"/>
    <s v="Trinitario"/>
    <x v="3"/>
    <x v="1"/>
    <n v="5.9880239520958083E-4"/>
  </r>
  <r>
    <s v="Amano"/>
    <s v="Montanya"/>
    <n v="363"/>
    <n v="2009"/>
    <x v="1"/>
    <x v="1"/>
    <x v="1"/>
    <s v="Unspecified"/>
    <x v="3"/>
    <x v="1"/>
    <n v="5.9880239520958083E-4"/>
  </r>
  <r>
    <s v="Amano"/>
    <s v="Bali, Jembrana"/>
    <n v="304"/>
    <n v="2008"/>
    <x v="1"/>
    <x v="1"/>
    <x v="1"/>
    <s v="Unspecified"/>
    <x v="15"/>
    <x v="1"/>
    <n v="5.9880239520958083E-4"/>
  </r>
  <r>
    <s v="Amano"/>
    <s v="Madagascar"/>
    <n v="129"/>
    <n v="2007"/>
    <x v="1"/>
    <x v="1"/>
    <x v="1"/>
    <s v="Trinitario"/>
    <x v="6"/>
    <x v="1"/>
    <n v="5.9880239520958083E-4"/>
  </r>
  <r>
    <s v="Amano"/>
    <s v="Cuyagua"/>
    <n v="147"/>
    <n v="2007"/>
    <x v="1"/>
    <x v="1"/>
    <x v="1"/>
    <s v="Unspecified"/>
    <x v="3"/>
    <x v="1"/>
    <n v="5.9880239520958083E-4"/>
  </r>
  <r>
    <s v="Amano"/>
    <s v="Ocumare"/>
    <n v="175"/>
    <n v="2007"/>
    <x v="1"/>
    <x v="1"/>
    <x v="0"/>
    <s v="Criollo"/>
    <x v="3"/>
    <x v="0"/>
    <n v="5.9880239520958083E-4"/>
  </r>
  <r>
    <s v="Amatller (Simon Coll)"/>
    <s v="Ghana"/>
    <n v="322"/>
    <n v="2009"/>
    <x v="1"/>
    <x v="7"/>
    <x v="1"/>
    <s v="Forastero"/>
    <x v="21"/>
    <x v="1"/>
    <n v="5.9880239520958083E-4"/>
  </r>
  <r>
    <s v="Amatller (Simon Coll)"/>
    <s v="Ecuador"/>
    <n v="327"/>
    <n v="2009"/>
    <x v="1"/>
    <x v="7"/>
    <x v="1"/>
    <s v="Unspecified"/>
    <x v="8"/>
    <x v="1"/>
    <n v="5.9880239520958083E-4"/>
  </r>
  <r>
    <s v="Amatller (Simon Coll)"/>
    <s v="Ecuador"/>
    <n v="464"/>
    <n v="2009"/>
    <x v="9"/>
    <x v="7"/>
    <x v="1"/>
    <s v="Unspecified"/>
    <x v="8"/>
    <x v="1"/>
    <n v="5.9880239520958083E-4"/>
  </r>
  <r>
    <s v="Amatller (Simon Coll)"/>
    <s v="Ghana"/>
    <n v="464"/>
    <n v="2009"/>
    <x v="9"/>
    <x v="7"/>
    <x v="1"/>
    <s v="Forastero"/>
    <x v="21"/>
    <x v="1"/>
    <n v="5.9880239520958083E-4"/>
  </r>
  <r>
    <s v="Amazona"/>
    <s v="LamasdelChanka, San Martin, Oro Verde coop"/>
    <n v="1145"/>
    <n v="2013"/>
    <x v="5"/>
    <x v="8"/>
    <x v="1"/>
    <s v="Unspecified"/>
    <x v="2"/>
    <x v="1"/>
    <n v="5.9880239520958083E-4"/>
  </r>
  <r>
    <s v="Amazona"/>
    <s v="Bellavista Gran Pajeten, San Martin"/>
    <n v="1145"/>
    <n v="2013"/>
    <x v="10"/>
    <x v="8"/>
    <x v="1"/>
    <s v="Trinitario"/>
    <x v="2"/>
    <x v="1"/>
    <n v="5.9880239520958083E-4"/>
  </r>
  <r>
    <s v="Ambrosia"/>
    <s v="Belize"/>
    <n v="1494"/>
    <n v="2015"/>
    <x v="11"/>
    <x v="9"/>
    <x v="1"/>
    <s v="Trinitario"/>
    <x v="22"/>
    <x v="1"/>
    <n v="5.9880239520958083E-4"/>
  </r>
  <r>
    <s v="Ambrosia"/>
    <s v="Madagascar"/>
    <n v="1494"/>
    <n v="2015"/>
    <x v="12"/>
    <x v="9"/>
    <x v="1"/>
    <s v="Trinitario"/>
    <x v="6"/>
    <x v="1"/>
    <n v="5.9880239520958083E-4"/>
  </r>
  <r>
    <s v="Ambrosia"/>
    <s v="Dominican Republic"/>
    <n v="1498"/>
    <n v="2015"/>
    <x v="7"/>
    <x v="9"/>
    <x v="1"/>
    <s v="Unspecified"/>
    <x v="20"/>
    <x v="1"/>
    <n v="5.9880239520958083E-4"/>
  </r>
  <r>
    <s v="Ambrosia"/>
    <s v="Papua New Guinea"/>
    <n v="1498"/>
    <n v="2015"/>
    <x v="0"/>
    <x v="9"/>
    <x v="1"/>
    <s v="Unspecified"/>
    <x v="11"/>
    <x v="1"/>
    <n v="5.9880239520958083E-4"/>
  </r>
  <r>
    <s v="Ambrosia"/>
    <s v="Venezuela"/>
    <n v="1498"/>
    <n v="2015"/>
    <x v="1"/>
    <x v="9"/>
    <x v="1"/>
    <s v="Unspecified"/>
    <x v="3"/>
    <x v="1"/>
    <n v="5.9880239520958083E-4"/>
  </r>
  <r>
    <s v="Ambrosia"/>
    <s v="Peru"/>
    <n v="1498"/>
    <n v="2015"/>
    <x v="13"/>
    <x v="9"/>
    <x v="1"/>
    <s v="Unspecified"/>
    <x v="2"/>
    <x v="1"/>
    <n v="5.9880239520958083E-4"/>
  </r>
  <r>
    <s v="Amedei"/>
    <s v="Piura, Blanco de Criollo"/>
    <n v="979"/>
    <n v="2012"/>
    <x v="1"/>
    <x v="10"/>
    <x v="0"/>
    <s v="Unspecified"/>
    <x v="2"/>
    <x v="0"/>
    <n v="5.9880239520958083E-4"/>
  </r>
  <r>
    <s v="Amedei"/>
    <s v="Porcelana"/>
    <n v="111"/>
    <n v="2007"/>
    <x v="1"/>
    <x v="10"/>
    <x v="2"/>
    <s v="Criollo (Porcelana)"/>
    <x v="3"/>
    <x v="2"/>
    <n v="5.9880239520958083E-4"/>
  </r>
  <r>
    <s v="Amedei"/>
    <s v="Chuao"/>
    <n v="111"/>
    <n v="2007"/>
    <x v="1"/>
    <x v="10"/>
    <x v="4"/>
    <s v="Trinitario"/>
    <x v="3"/>
    <x v="4"/>
    <n v="5.9880239520958083E-4"/>
  </r>
  <r>
    <s v="Amedei"/>
    <s v="Ecuador"/>
    <n v="123"/>
    <n v="2007"/>
    <x v="1"/>
    <x v="10"/>
    <x v="1"/>
    <s v="Trinitario"/>
    <x v="8"/>
    <x v="1"/>
    <n v="5.9880239520958083E-4"/>
  </r>
  <r>
    <s v="Amedei"/>
    <s v="Jamaica"/>
    <n v="123"/>
    <n v="2007"/>
    <x v="1"/>
    <x v="10"/>
    <x v="1"/>
    <s v="Trinitario"/>
    <x v="23"/>
    <x v="1"/>
    <n v="5.9880239520958083E-4"/>
  </r>
  <r>
    <s v="Amedei"/>
    <s v="Grenada"/>
    <n v="123"/>
    <n v="2007"/>
    <x v="1"/>
    <x v="10"/>
    <x v="1"/>
    <s v="Trinitario"/>
    <x v="24"/>
    <x v="1"/>
    <n v="5.9880239520958083E-4"/>
  </r>
  <r>
    <s v="Amedei"/>
    <s v="Venezuela"/>
    <n v="123"/>
    <n v="2007"/>
    <x v="1"/>
    <x v="10"/>
    <x v="0"/>
    <s v="Trinitario (85% Criollo)"/>
    <x v="3"/>
    <x v="0"/>
    <n v="5.9880239520958083E-4"/>
  </r>
  <r>
    <s v="Amedei"/>
    <s v="Madagascar"/>
    <n v="123"/>
    <n v="2007"/>
    <x v="1"/>
    <x v="10"/>
    <x v="2"/>
    <s v="Trinitario (85% Criollo)"/>
    <x v="6"/>
    <x v="2"/>
    <n v="5.9880239520958083E-4"/>
  </r>
  <r>
    <s v="Amedei"/>
    <s v="Trinidad"/>
    <n v="129"/>
    <n v="2007"/>
    <x v="1"/>
    <x v="10"/>
    <x v="1"/>
    <s v="Trinitario"/>
    <x v="16"/>
    <x v="1"/>
    <n v="5.9880239520958083E-4"/>
  </r>
  <r>
    <s v="AMMA"/>
    <s v="Catongo"/>
    <n v="1065"/>
    <n v="2013"/>
    <x v="7"/>
    <x v="11"/>
    <x v="1"/>
    <s v="Forastero (Catongo)"/>
    <x v="7"/>
    <x v="1"/>
    <n v="5.9880239520958083E-4"/>
  </r>
  <r>
    <s v="AMMA"/>
    <s v="Monte Alegre, 3 diff. plantations"/>
    <n v="572"/>
    <n v="2010"/>
    <x v="9"/>
    <x v="11"/>
    <x v="1"/>
    <s v="Forastero (Parazinho)"/>
    <x v="7"/>
    <x v="1"/>
    <n v="5.9880239520958083E-4"/>
  </r>
  <r>
    <s v="AMMA"/>
    <s v="Monte Alegre, 3 diff. plantations"/>
    <n v="572"/>
    <n v="2010"/>
    <x v="14"/>
    <x v="11"/>
    <x v="0"/>
    <s v="Forastero (Parazinho)"/>
    <x v="7"/>
    <x v="0"/>
    <n v="5.9880239520958083E-4"/>
  </r>
  <r>
    <s v="AMMA"/>
    <s v="Monte Alegre, 3 diff. plantations"/>
    <n v="572"/>
    <n v="2010"/>
    <x v="7"/>
    <x v="11"/>
    <x v="0"/>
    <s v="Forastero (Parazinho)"/>
    <x v="7"/>
    <x v="0"/>
    <n v="5.9880239520958083E-4"/>
  </r>
  <r>
    <s v="AMMA"/>
    <s v="Monte Alegre, 3 diff. plantations"/>
    <n v="572"/>
    <n v="2010"/>
    <x v="2"/>
    <x v="11"/>
    <x v="2"/>
    <s v="Forastero (Parazinho)"/>
    <x v="7"/>
    <x v="2"/>
    <n v="5.9880239520958083E-4"/>
  </r>
  <r>
    <s v="Anahata"/>
    <s v="Elvesia"/>
    <n v="1259"/>
    <n v="2014"/>
    <x v="7"/>
    <x v="1"/>
    <x v="1"/>
    <s v="Unspecified"/>
    <x v="20"/>
    <x v="1"/>
    <n v="5.9880239520958083E-4"/>
  </r>
  <r>
    <s v="Animas"/>
    <s v="Alto Beni"/>
    <n v="1852"/>
    <n v="2016"/>
    <x v="7"/>
    <x v="1"/>
    <x v="1"/>
    <s v="Unspecified"/>
    <x v="12"/>
    <x v="1"/>
    <n v="5.9880239520958083E-4"/>
  </r>
  <r>
    <s v="Ara"/>
    <s v="Madagascar"/>
    <n v="1375"/>
    <n v="2014"/>
    <x v="7"/>
    <x v="0"/>
    <x v="1"/>
    <s v="Trinitario"/>
    <x v="6"/>
    <x v="1"/>
    <n v="5.9880239520958083E-4"/>
  </r>
  <r>
    <s v="Ara"/>
    <s v="Chiapas"/>
    <n v="1379"/>
    <n v="2014"/>
    <x v="5"/>
    <x v="0"/>
    <x v="3"/>
    <s v="Unspecified"/>
    <x v="14"/>
    <x v="3"/>
    <n v="5.9880239520958083E-4"/>
  </r>
  <r>
    <s v="Ara"/>
    <s v="Equateur"/>
    <n v="1379"/>
    <n v="2014"/>
    <x v="7"/>
    <x v="0"/>
    <x v="1"/>
    <s v="Unspecified"/>
    <x v="8"/>
    <x v="1"/>
    <n v="5.9880239520958083E-4"/>
  </r>
  <r>
    <s v="Ara"/>
    <s v="Trincheras"/>
    <n v="1379"/>
    <n v="2014"/>
    <x v="7"/>
    <x v="0"/>
    <x v="1"/>
    <s v="Unspecified"/>
    <x v="3"/>
    <x v="1"/>
    <n v="5.9880239520958083E-4"/>
  </r>
  <r>
    <s v="Arete"/>
    <s v="San Juan"/>
    <n v="1724"/>
    <n v="2016"/>
    <x v="1"/>
    <x v="1"/>
    <x v="1"/>
    <s v="Trinitario"/>
    <x v="16"/>
    <x v="1"/>
    <n v="5.9880239520958083E-4"/>
  </r>
  <r>
    <s v="Arete"/>
    <s v="Kokoa Kamili"/>
    <n v="1724"/>
    <n v="2016"/>
    <x v="1"/>
    <x v="1"/>
    <x v="0"/>
    <s v="Unspecified"/>
    <x v="19"/>
    <x v="0"/>
    <n v="5.9880239520958083E-4"/>
  </r>
  <r>
    <s v="Arete"/>
    <s v="Tien Giang"/>
    <n v="1900"/>
    <n v="2016"/>
    <x v="10"/>
    <x v="1"/>
    <x v="1"/>
    <s v="Trinitario"/>
    <x v="17"/>
    <x v="1"/>
    <n v="5.9880239520958083E-4"/>
  </r>
  <r>
    <s v="Arete"/>
    <s v="Hacienda Victoria"/>
    <n v="1904"/>
    <n v="2016"/>
    <x v="1"/>
    <x v="1"/>
    <x v="1"/>
    <s v="Unspecified"/>
    <x v="8"/>
    <x v="1"/>
    <n v="5.9880239520958083E-4"/>
  </r>
  <r>
    <s v="Arete"/>
    <s v="Costa Esmeraldas"/>
    <n v="1904"/>
    <n v="2016"/>
    <x v="1"/>
    <x v="1"/>
    <x v="1"/>
    <s v="Unspecified"/>
    <x v="8"/>
    <x v="1"/>
    <n v="5.9880239520958083E-4"/>
  </r>
  <r>
    <s v="Arete"/>
    <s v="Lachua"/>
    <n v="1904"/>
    <n v="2016"/>
    <x v="1"/>
    <x v="1"/>
    <x v="1"/>
    <s v="Unspecified"/>
    <x v="25"/>
    <x v="1"/>
    <n v="5.9880239520958083E-4"/>
  </r>
  <r>
    <s v="Arete"/>
    <s v="Rugoso"/>
    <n v="1904"/>
    <n v="2016"/>
    <x v="1"/>
    <x v="1"/>
    <x v="0"/>
    <s v="Unspecified"/>
    <x v="18"/>
    <x v="0"/>
    <n v="5.9880239520958083E-4"/>
  </r>
  <r>
    <s v="Arete"/>
    <s v="La Masica, FHIA"/>
    <n v="1908"/>
    <n v="2016"/>
    <x v="1"/>
    <x v="1"/>
    <x v="1"/>
    <s v="Unspecified"/>
    <x v="26"/>
    <x v="1"/>
    <n v="5.9880239520958083E-4"/>
  </r>
  <r>
    <s v="Arete"/>
    <s v="Coto Brus, Terciopelo"/>
    <n v="1908"/>
    <n v="2016"/>
    <x v="1"/>
    <x v="1"/>
    <x v="2"/>
    <s v="Unspecified"/>
    <x v="27"/>
    <x v="2"/>
    <n v="5.9880239520958083E-4"/>
  </r>
  <r>
    <s v="Arete"/>
    <s v="Phantom"/>
    <n v="1924"/>
    <n v="2016"/>
    <x v="1"/>
    <x v="1"/>
    <x v="2"/>
    <s v="Forastero (Nacional)"/>
    <x v="2"/>
    <x v="2"/>
    <n v="5.9880239520958083E-4"/>
  </r>
  <r>
    <s v="Arete"/>
    <s v="Elvesia"/>
    <n v="1928"/>
    <n v="2016"/>
    <x v="1"/>
    <x v="1"/>
    <x v="0"/>
    <s v="Unspecified"/>
    <x v="20"/>
    <x v="0"/>
    <n v="5.9880239520958083E-4"/>
  </r>
  <r>
    <s v="Arete"/>
    <s v="Matasawalevu"/>
    <n v="1928"/>
    <n v="2016"/>
    <x v="1"/>
    <x v="1"/>
    <x v="1"/>
    <s v="Unspecified"/>
    <x v="13"/>
    <x v="1"/>
    <n v="5.9880239520958083E-4"/>
  </r>
  <r>
    <s v="Arete"/>
    <s v="Lam Dong"/>
    <n v="1928"/>
    <n v="2016"/>
    <x v="10"/>
    <x v="1"/>
    <x v="1"/>
    <s v="Unspecified"/>
    <x v="17"/>
    <x v="1"/>
    <n v="5.9880239520958083E-4"/>
  </r>
  <r>
    <s v="Arete"/>
    <s v="Fazenda Camboa"/>
    <n v="1534"/>
    <n v="2015"/>
    <x v="1"/>
    <x v="1"/>
    <x v="1"/>
    <s v="Unspecified"/>
    <x v="7"/>
    <x v="1"/>
    <n v="5.9880239520958083E-4"/>
  </r>
  <r>
    <s v="Arete"/>
    <s v="Nacional"/>
    <n v="1534"/>
    <n v="2015"/>
    <x v="13"/>
    <x v="1"/>
    <x v="1"/>
    <s v="Forastero (Nacional)"/>
    <x v="2"/>
    <x v="1"/>
    <n v="5.9880239520958083E-4"/>
  </r>
  <r>
    <s v="Arete"/>
    <s v="Puerto Quito, heirloom"/>
    <n v="1534"/>
    <n v="2015"/>
    <x v="1"/>
    <x v="1"/>
    <x v="0"/>
    <s v="Forastero (Nacional)"/>
    <x v="8"/>
    <x v="0"/>
    <n v="5.9880239520958083E-4"/>
  </r>
  <r>
    <s v="Arete"/>
    <s v="Oko Caribe"/>
    <n v="1598"/>
    <n v="2015"/>
    <x v="1"/>
    <x v="1"/>
    <x v="1"/>
    <s v="Unspecified"/>
    <x v="20"/>
    <x v="1"/>
    <n v="5.9880239520958083E-4"/>
  </r>
  <r>
    <s v="Arete"/>
    <s v="Maya Mountain"/>
    <n v="1598"/>
    <n v="2015"/>
    <x v="1"/>
    <x v="1"/>
    <x v="0"/>
    <s v="Trinitario"/>
    <x v="22"/>
    <x v="0"/>
    <n v="5.9880239520958083E-4"/>
  </r>
  <r>
    <s v="Arete"/>
    <s v="Chuno"/>
    <n v="1598"/>
    <n v="2015"/>
    <x v="1"/>
    <x v="1"/>
    <x v="2"/>
    <s v="Criollo, Trinitario"/>
    <x v="18"/>
    <x v="2"/>
    <n v="5.9880239520958083E-4"/>
  </r>
  <r>
    <s v="Arete"/>
    <s v="Fazenda Camboa"/>
    <n v="1602"/>
    <n v="2015"/>
    <x v="7"/>
    <x v="1"/>
    <x v="1"/>
    <s v="Unspecified"/>
    <x v="7"/>
    <x v="1"/>
    <n v="5.9880239520958083E-4"/>
  </r>
  <r>
    <s v="Arete"/>
    <s v="Guatemala"/>
    <n v="1602"/>
    <n v="2015"/>
    <x v="1"/>
    <x v="1"/>
    <x v="1"/>
    <s v="Unspecified"/>
    <x v="25"/>
    <x v="1"/>
    <n v="5.9880239520958083E-4"/>
  </r>
  <r>
    <s v="Arete"/>
    <s v="Camino Verde"/>
    <n v="1602"/>
    <n v="2015"/>
    <x v="7"/>
    <x v="1"/>
    <x v="1"/>
    <s v="Unspecified"/>
    <x v="8"/>
    <x v="1"/>
    <n v="5.9880239520958083E-4"/>
  </r>
  <r>
    <s v="Artisan du Chocolat"/>
    <s v="Trinidad, Heritage, Limited ed."/>
    <n v="1193"/>
    <n v="2013"/>
    <x v="5"/>
    <x v="12"/>
    <x v="1"/>
    <s v="Trinitario"/>
    <x v="16"/>
    <x v="1"/>
    <n v="5.9880239520958083E-4"/>
  </r>
  <r>
    <s v="Artisan du Chocolat"/>
    <s v="Colombia, Casa Luker"/>
    <n v="947"/>
    <n v="2012"/>
    <x v="5"/>
    <x v="12"/>
    <x v="0"/>
    <s v="Unspecified"/>
    <x v="9"/>
    <x v="0"/>
    <n v="5.9880239520958083E-4"/>
  </r>
  <r>
    <s v="Artisan du Chocolat"/>
    <s v="Haiti"/>
    <n v="729"/>
    <n v="2011"/>
    <x v="5"/>
    <x v="12"/>
    <x v="2"/>
    <s v="Unspecified"/>
    <x v="28"/>
    <x v="2"/>
    <n v="5.9880239520958083E-4"/>
  </r>
  <r>
    <s v="Artisan du Chocolat"/>
    <s v="Panama"/>
    <n v="745"/>
    <n v="2011"/>
    <x v="5"/>
    <x v="12"/>
    <x v="1"/>
    <s v="Unspecified"/>
    <x v="5"/>
    <x v="1"/>
    <n v="5.9880239520958083E-4"/>
  </r>
  <r>
    <s v="Artisan du Chocolat"/>
    <s v="Venezuela"/>
    <n v="486"/>
    <n v="2010"/>
    <x v="15"/>
    <x v="12"/>
    <x v="3"/>
    <s v="Unspecified"/>
    <x v="3"/>
    <x v="3"/>
    <n v="5.9880239520958083E-4"/>
  </r>
  <r>
    <s v="Artisan du Chocolat"/>
    <s v="Jamaica"/>
    <n v="531"/>
    <n v="2010"/>
    <x v="5"/>
    <x v="12"/>
    <x v="0"/>
    <s v="Trinitario"/>
    <x v="23"/>
    <x v="0"/>
    <n v="5.9880239520958083E-4"/>
  </r>
  <r>
    <s v="Artisan du Chocolat"/>
    <s v="Costa Rica"/>
    <n v="600"/>
    <n v="2010"/>
    <x v="5"/>
    <x v="12"/>
    <x v="1"/>
    <s v="Unspecified"/>
    <x v="27"/>
    <x v="1"/>
    <n v="5.9880239520958083E-4"/>
  </r>
  <r>
    <s v="Artisan du Chocolat"/>
    <s v="Ba Ria Vung Tau Province"/>
    <n v="600"/>
    <n v="2010"/>
    <x v="5"/>
    <x v="12"/>
    <x v="1"/>
    <s v="Trinitario"/>
    <x v="17"/>
    <x v="1"/>
    <n v="5.9880239520958083E-4"/>
  </r>
  <r>
    <s v="Artisan du Chocolat"/>
    <s v="Bali"/>
    <n v="600"/>
    <n v="2010"/>
    <x v="5"/>
    <x v="12"/>
    <x v="1"/>
    <s v="Unspecified"/>
    <x v="15"/>
    <x v="1"/>
    <n v="5.9880239520958083E-4"/>
  </r>
  <r>
    <s v="Artisan du Chocolat"/>
    <s v="Ocumare, Venezuela"/>
    <n v="355"/>
    <n v="2009"/>
    <x v="7"/>
    <x v="12"/>
    <x v="3"/>
    <s v="Criollo, Trinitario"/>
    <x v="3"/>
    <x v="3"/>
    <n v="5.9880239520958083E-4"/>
  </r>
  <r>
    <s v="Artisan du Chocolat"/>
    <s v="Java"/>
    <n v="355"/>
    <n v="2009"/>
    <x v="5"/>
    <x v="12"/>
    <x v="1"/>
    <s v="Trinitario"/>
    <x v="15"/>
    <x v="1"/>
    <n v="5.9880239520958083E-4"/>
  </r>
  <r>
    <s v="Artisan du Chocolat"/>
    <s v="Brazil Rio Doce"/>
    <n v="363"/>
    <n v="2009"/>
    <x v="5"/>
    <x v="12"/>
    <x v="3"/>
    <s v="Unspecified"/>
    <x v="7"/>
    <x v="3"/>
    <n v="5.9880239520958083E-4"/>
  </r>
  <r>
    <s v="Artisan du Chocolat"/>
    <s v="Madagascar"/>
    <n v="363"/>
    <n v="2009"/>
    <x v="3"/>
    <x v="12"/>
    <x v="1"/>
    <s v="Criollo, Trinitario"/>
    <x v="6"/>
    <x v="1"/>
    <n v="5.9880239520958083E-4"/>
  </r>
  <r>
    <s v="Artisan du Chocolat"/>
    <s v="Peru"/>
    <n v="363"/>
    <n v="2009"/>
    <x v="7"/>
    <x v="12"/>
    <x v="1"/>
    <s v="Criollo"/>
    <x v="2"/>
    <x v="1"/>
    <n v="5.9880239520958083E-4"/>
  </r>
  <r>
    <s v="Artisan du Chocolat"/>
    <s v="Dominican Republic"/>
    <n v="363"/>
    <n v="2009"/>
    <x v="5"/>
    <x v="12"/>
    <x v="1"/>
    <s v="Trinitario"/>
    <x v="20"/>
    <x v="1"/>
    <n v="5.9880239520958083E-4"/>
  </r>
  <r>
    <s v="Artisan du Chocolat"/>
    <s v="Congo"/>
    <n v="300"/>
    <n v="2008"/>
    <x v="5"/>
    <x v="12"/>
    <x v="0"/>
    <s v="Forastero"/>
    <x v="29"/>
    <x v="0"/>
    <n v="5.9880239520958083E-4"/>
  </r>
  <r>
    <s v="Artisan du Chocolat (Casa Luker)"/>
    <s v="Orinoqua Region, Arauca"/>
    <n v="1181"/>
    <n v="2013"/>
    <x v="5"/>
    <x v="12"/>
    <x v="1"/>
    <s v="Trinitario"/>
    <x v="9"/>
    <x v="1"/>
    <n v="5.9880239520958083E-4"/>
  </r>
  <r>
    <s v="Askinosie"/>
    <s v="Mababa"/>
    <n v="1780"/>
    <n v="2016"/>
    <x v="13"/>
    <x v="1"/>
    <x v="0"/>
    <s v="Trinitario"/>
    <x v="19"/>
    <x v="0"/>
    <n v="5.9880239520958083E-4"/>
  </r>
  <r>
    <s v="Askinosie"/>
    <s v="Tenende, Uwate"/>
    <n v="647"/>
    <n v="2011"/>
    <x v="5"/>
    <x v="1"/>
    <x v="0"/>
    <s v="Trinitario"/>
    <x v="19"/>
    <x v="0"/>
    <n v="5.9880239520958083E-4"/>
  </r>
  <r>
    <s v="Askinosie"/>
    <s v="Cortes"/>
    <n v="661"/>
    <n v="2011"/>
    <x v="1"/>
    <x v="1"/>
    <x v="0"/>
    <s v="Trinitario"/>
    <x v="26"/>
    <x v="0"/>
    <n v="5.9880239520958083E-4"/>
  </r>
  <r>
    <s v="Askinosie"/>
    <s v="Davao"/>
    <n v="331"/>
    <n v="2009"/>
    <x v="16"/>
    <x v="1"/>
    <x v="0"/>
    <s v="Trinitario"/>
    <x v="30"/>
    <x v="0"/>
    <n v="5.9880239520958083E-4"/>
  </r>
  <r>
    <s v="Askinosie"/>
    <s v="Xoconusco"/>
    <n v="141"/>
    <n v="2007"/>
    <x v="7"/>
    <x v="1"/>
    <x v="3"/>
    <s v="Trinitario"/>
    <x v="14"/>
    <x v="3"/>
    <n v="5.9880239520958083E-4"/>
  </r>
  <r>
    <s v="Askinosie"/>
    <s v="San Jose del Tambo"/>
    <n v="175"/>
    <n v="2007"/>
    <x v="1"/>
    <x v="1"/>
    <x v="1"/>
    <s v="Forastero (Arriba)"/>
    <x v="8"/>
    <x v="1"/>
    <n v="5.9880239520958083E-4"/>
  </r>
  <r>
    <s v="Bahen &amp; Co."/>
    <s v="Papua New Guinea"/>
    <n v="1474"/>
    <n v="2015"/>
    <x v="1"/>
    <x v="13"/>
    <x v="1"/>
    <s v="Unspecified"/>
    <x v="11"/>
    <x v="1"/>
    <n v="5.9880239520958083E-4"/>
  </r>
  <r>
    <s v="Bahen &amp; Co."/>
    <s v="Sambirano"/>
    <n v="995"/>
    <n v="2012"/>
    <x v="1"/>
    <x v="13"/>
    <x v="1"/>
    <s v="Trinitario"/>
    <x v="6"/>
    <x v="1"/>
    <n v="5.9880239520958083E-4"/>
  </r>
  <r>
    <s v="Bahen &amp; Co."/>
    <s v="Bahia"/>
    <n v="999"/>
    <n v="2012"/>
    <x v="1"/>
    <x v="13"/>
    <x v="3"/>
    <s v="Unspecified"/>
    <x v="7"/>
    <x v="3"/>
    <n v="5.9880239520958083E-4"/>
  </r>
  <r>
    <s v="Bakau"/>
    <s v="Bambamarca, 2015"/>
    <n v="1454"/>
    <n v="2015"/>
    <x v="1"/>
    <x v="8"/>
    <x v="1"/>
    <s v="Unspecified"/>
    <x v="2"/>
    <x v="1"/>
    <n v="5.9880239520958083E-4"/>
  </r>
  <r>
    <s v="Bakau"/>
    <s v="Huallabamba, 2015"/>
    <n v="1454"/>
    <n v="2015"/>
    <x v="1"/>
    <x v="8"/>
    <x v="1"/>
    <s v="Unspecified"/>
    <x v="2"/>
    <x v="1"/>
    <n v="5.9880239520958083E-4"/>
  </r>
  <r>
    <s v="Bar Au Chocolat"/>
    <s v="Bahia"/>
    <n v="1554"/>
    <n v="2015"/>
    <x v="1"/>
    <x v="1"/>
    <x v="1"/>
    <s v="Unspecified"/>
    <x v="7"/>
    <x v="1"/>
    <n v="5.9880239520958083E-4"/>
  </r>
  <r>
    <s v="Bar Au Chocolat"/>
    <s v="Maranon Canyon"/>
    <n v="1295"/>
    <n v="2014"/>
    <x v="1"/>
    <x v="1"/>
    <x v="2"/>
    <s v="Forastero (Nacional)"/>
    <x v="2"/>
    <x v="2"/>
    <n v="5.9880239520958083E-4"/>
  </r>
  <r>
    <s v="Bar Au Chocolat"/>
    <s v="Duarte Province"/>
    <n v="983"/>
    <n v="2012"/>
    <x v="1"/>
    <x v="1"/>
    <x v="1"/>
    <s v="Unspecified"/>
    <x v="20"/>
    <x v="1"/>
    <n v="5.9880239520958083E-4"/>
  </r>
  <r>
    <s v="Bar Au Chocolat"/>
    <s v="Chiapas"/>
    <n v="983"/>
    <n v="2012"/>
    <x v="1"/>
    <x v="1"/>
    <x v="1"/>
    <s v="Unspecified"/>
    <x v="14"/>
    <x v="1"/>
    <n v="5.9880239520958083E-4"/>
  </r>
  <r>
    <s v="Bar Au Chocolat"/>
    <s v="Sambirano"/>
    <n v="983"/>
    <n v="2012"/>
    <x v="1"/>
    <x v="1"/>
    <x v="0"/>
    <s v="Trinitario"/>
    <x v="6"/>
    <x v="0"/>
    <n v="5.9880239520958083E-4"/>
  </r>
  <r>
    <s v="Baravelli's"/>
    <s v="single estate"/>
    <n v="955"/>
    <n v="2012"/>
    <x v="3"/>
    <x v="14"/>
    <x v="1"/>
    <s v="Unspecified"/>
    <x v="27"/>
    <x v="1"/>
    <n v="5.9880239520958083E-4"/>
  </r>
  <r>
    <s v="Batch"/>
    <s v="Dominican Republic, Batch 3"/>
    <n v="1840"/>
    <n v="2016"/>
    <x v="8"/>
    <x v="1"/>
    <x v="1"/>
    <s v="Unspecified"/>
    <x v="20"/>
    <x v="1"/>
    <n v="5.9880239520958083E-4"/>
  </r>
  <r>
    <s v="Batch"/>
    <s v="Brazil"/>
    <n v="1868"/>
    <n v="2016"/>
    <x v="1"/>
    <x v="1"/>
    <x v="0"/>
    <s v="Unspecified"/>
    <x v="7"/>
    <x v="0"/>
    <n v="5.9880239520958083E-4"/>
  </r>
  <r>
    <s v="Batch"/>
    <s v="Ecuador"/>
    <n v="1880"/>
    <n v="2016"/>
    <x v="8"/>
    <x v="1"/>
    <x v="1"/>
    <s v="Unspecified"/>
    <x v="8"/>
    <x v="1"/>
    <n v="5.9880239520958083E-4"/>
  </r>
  <r>
    <s v="Beau Cacao"/>
    <s v="Asajaya E, NW Borneo, b. #132/4500"/>
    <n v="1948"/>
    <n v="2017"/>
    <x v="10"/>
    <x v="12"/>
    <x v="1"/>
    <s v="Unspecified"/>
    <x v="31"/>
    <x v="1"/>
    <n v="5.9880239520958083E-4"/>
  </r>
  <r>
    <s v="Beau Cacao"/>
    <s v="Serian E., NW Borneo, b. #134/3800"/>
    <n v="1948"/>
    <n v="2017"/>
    <x v="5"/>
    <x v="12"/>
    <x v="1"/>
    <s v="Unspecified"/>
    <x v="31"/>
    <x v="1"/>
    <n v="5.9880239520958083E-4"/>
  </r>
  <r>
    <s v="Beehive"/>
    <s v="Brazil, Batch 20316"/>
    <n v="1784"/>
    <n v="2016"/>
    <x v="3"/>
    <x v="1"/>
    <x v="1"/>
    <s v="Unspecified"/>
    <x v="7"/>
    <x v="1"/>
    <n v="5.9880239520958083E-4"/>
  </r>
  <r>
    <s v="Beehive"/>
    <s v="Dominican Republic, Batch 31616"/>
    <n v="1784"/>
    <n v="2016"/>
    <x v="1"/>
    <x v="1"/>
    <x v="1"/>
    <s v="Unspecified"/>
    <x v="20"/>
    <x v="1"/>
    <n v="5.9880239520958083E-4"/>
  </r>
  <r>
    <s v="Beehive"/>
    <s v="Ecuador, Batch 31516"/>
    <n v="1784"/>
    <n v="2016"/>
    <x v="1"/>
    <x v="1"/>
    <x v="1"/>
    <s v="Unspecified"/>
    <x v="8"/>
    <x v="1"/>
    <n v="5.9880239520958083E-4"/>
  </r>
  <r>
    <s v="Beehive"/>
    <s v="Ecuador"/>
    <n v="1788"/>
    <n v="2016"/>
    <x v="17"/>
    <x v="1"/>
    <x v="1"/>
    <s v="Unspecified"/>
    <x v="8"/>
    <x v="1"/>
    <n v="5.9880239520958083E-4"/>
  </r>
  <r>
    <s v="Belcolade"/>
    <s v="Costa Rica"/>
    <n v="586"/>
    <n v="2010"/>
    <x v="11"/>
    <x v="15"/>
    <x v="1"/>
    <s v="Unspecified"/>
    <x v="27"/>
    <x v="1"/>
    <n v="5.9880239520958083E-4"/>
  </r>
  <r>
    <s v="Belcolade"/>
    <s v="Papua New Guinea"/>
    <n v="586"/>
    <n v="2010"/>
    <x v="11"/>
    <x v="15"/>
    <x v="1"/>
    <s v="Unspecified"/>
    <x v="11"/>
    <x v="1"/>
    <n v="5.9880239520958083E-4"/>
  </r>
  <r>
    <s v="Belcolade"/>
    <s v="Peru"/>
    <n v="586"/>
    <n v="2010"/>
    <x v="11"/>
    <x v="15"/>
    <x v="1"/>
    <s v="Unspecified"/>
    <x v="2"/>
    <x v="1"/>
    <n v="5.9880239520958083E-4"/>
  </r>
  <r>
    <s v="Belcolade"/>
    <s v="Ecuador"/>
    <n v="586"/>
    <n v="2010"/>
    <x v="18"/>
    <x v="15"/>
    <x v="1"/>
    <s v="Unspecified"/>
    <x v="8"/>
    <x v="1"/>
    <n v="5.9880239520958083E-4"/>
  </r>
  <r>
    <s v="Bellflower"/>
    <s v="Kakao Kamili, Kilombero Valley"/>
    <n v="1800"/>
    <n v="2016"/>
    <x v="1"/>
    <x v="1"/>
    <x v="1"/>
    <s v="Criollo, Trinitario"/>
    <x v="19"/>
    <x v="1"/>
    <n v="5.9880239520958083E-4"/>
  </r>
  <r>
    <s v="Bellflower"/>
    <s v="Alto Beni, Palos Blanco"/>
    <n v="1804"/>
    <n v="2016"/>
    <x v="1"/>
    <x v="1"/>
    <x v="1"/>
    <s v="Unspecified"/>
    <x v="12"/>
    <x v="1"/>
    <n v="5.9880239520958083E-4"/>
  </r>
  <r>
    <s v="Bellflower"/>
    <s v="Oko Caribe, Duarte P."/>
    <n v="1864"/>
    <n v="2016"/>
    <x v="1"/>
    <x v="1"/>
    <x v="1"/>
    <s v="Unspecified"/>
    <x v="20"/>
    <x v="1"/>
    <n v="5.9880239520958083E-4"/>
  </r>
  <r>
    <s v="Belyzium"/>
    <s v="Belize south, low fermentation"/>
    <n v="1768"/>
    <n v="2016"/>
    <x v="19"/>
    <x v="16"/>
    <x v="1"/>
    <s v="Trinitario"/>
    <x v="22"/>
    <x v="1"/>
    <n v="5.9880239520958083E-4"/>
  </r>
  <r>
    <s v="Belyzium"/>
    <s v="Belize south"/>
    <n v="1768"/>
    <n v="2016"/>
    <x v="20"/>
    <x v="16"/>
    <x v="1"/>
    <s v="Trinitario"/>
    <x v="22"/>
    <x v="1"/>
    <n v="5.9880239520958083E-4"/>
  </r>
  <r>
    <s v="Belyzium"/>
    <s v="Belize south"/>
    <n v="1768"/>
    <n v="2016"/>
    <x v="19"/>
    <x v="16"/>
    <x v="1"/>
    <s v="Trinitario"/>
    <x v="22"/>
    <x v="1"/>
    <n v="5.9880239520958083E-4"/>
  </r>
  <r>
    <s v="Benoit Nihant"/>
    <s v="Baracoa"/>
    <n v="1141"/>
    <n v="2013"/>
    <x v="21"/>
    <x v="15"/>
    <x v="1"/>
    <s v="Trinitario"/>
    <x v="4"/>
    <x v="1"/>
    <n v="5.9880239520958083E-4"/>
  </r>
  <r>
    <s v="Benoit Nihant"/>
    <s v="Chuao"/>
    <n v="1141"/>
    <n v="2013"/>
    <x v="21"/>
    <x v="15"/>
    <x v="1"/>
    <s v="Criollo"/>
    <x v="3"/>
    <x v="1"/>
    <n v="5.9880239520958083E-4"/>
  </r>
  <r>
    <s v="Benoit Nihant"/>
    <s v="Cuyagua Village"/>
    <n v="1141"/>
    <n v="2013"/>
    <x v="21"/>
    <x v="15"/>
    <x v="1"/>
    <s v="Criollo"/>
    <x v="3"/>
    <x v="1"/>
    <n v="5.9880239520958083E-4"/>
  </r>
  <r>
    <s v="Benoit Nihant"/>
    <s v="Rio Peripa H."/>
    <n v="1141"/>
    <n v="2013"/>
    <x v="10"/>
    <x v="15"/>
    <x v="2"/>
    <s v="Trinitario"/>
    <x v="8"/>
    <x v="2"/>
    <n v="5.9880239520958083E-4"/>
  </r>
  <r>
    <s v="Benoit Nihant"/>
    <s v="Bali, Sukrama Bros. Farm, Melaya, 62hr C"/>
    <n v="757"/>
    <n v="2011"/>
    <x v="5"/>
    <x v="15"/>
    <x v="2"/>
    <s v="Trinitario"/>
    <x v="15"/>
    <x v="2"/>
    <n v="5.9880239520958083E-4"/>
  </r>
  <r>
    <s v="Benoit Nihant"/>
    <s v="Somia Plantation, Sambirano, 70hr C"/>
    <n v="773"/>
    <n v="2011"/>
    <x v="5"/>
    <x v="15"/>
    <x v="0"/>
    <s v="Trinitario"/>
    <x v="6"/>
    <x v="0"/>
    <n v="5.9880239520958083E-4"/>
  </r>
  <r>
    <s v="Beschle (Felchlin)"/>
    <s v="Madagascar"/>
    <n v="636"/>
    <n v="2011"/>
    <x v="11"/>
    <x v="5"/>
    <x v="1"/>
    <s v="Trinitario"/>
    <x v="6"/>
    <x v="1"/>
    <n v="5.9880239520958083E-4"/>
  </r>
  <r>
    <s v="Beschle (Felchlin)"/>
    <s v="Maracaibo"/>
    <n v="636"/>
    <n v="2011"/>
    <x v="4"/>
    <x v="5"/>
    <x v="1"/>
    <s v="Criollo"/>
    <x v="3"/>
    <x v="1"/>
    <n v="5.9880239520958083E-4"/>
  </r>
  <r>
    <s v="Beschle (Felchlin)"/>
    <s v="Indigena Amazonia, Grand Cru, Quizas"/>
    <n v="636"/>
    <n v="2011"/>
    <x v="5"/>
    <x v="5"/>
    <x v="1"/>
    <s v="Unspecified"/>
    <x v="3"/>
    <x v="1"/>
    <n v="5.9880239520958083E-4"/>
  </r>
  <r>
    <s v="Beschle (Felchlin)"/>
    <s v="Ecuador"/>
    <n v="636"/>
    <n v="2011"/>
    <x v="5"/>
    <x v="5"/>
    <x v="2"/>
    <s v="Unspecified"/>
    <x v="8"/>
    <x v="2"/>
    <n v="5.9880239520958083E-4"/>
  </r>
  <r>
    <s v="Beschle (Felchlin)"/>
    <s v="Carenero S., Barlovento, Grand Cru"/>
    <n v="508"/>
    <n v="2010"/>
    <x v="1"/>
    <x v="5"/>
    <x v="1"/>
    <s v="Trinitario"/>
    <x v="3"/>
    <x v="1"/>
    <n v="5.9880239520958083E-4"/>
  </r>
  <r>
    <s v="Beschle (Felchlin)"/>
    <s v="Porcelana, Premier Cru, Quizas No. 1"/>
    <n v="508"/>
    <n v="2010"/>
    <x v="21"/>
    <x v="5"/>
    <x v="1"/>
    <s v="Criollo (Porcelana)"/>
    <x v="3"/>
    <x v="1"/>
    <n v="5.9880239520958083E-4"/>
  </r>
  <r>
    <s v="Beschle (Felchlin)"/>
    <s v="Java, Grand Cru"/>
    <n v="508"/>
    <n v="2010"/>
    <x v="11"/>
    <x v="5"/>
    <x v="1"/>
    <s v="Unspecified"/>
    <x v="15"/>
    <x v="1"/>
    <n v="5.9880239520958083E-4"/>
  </r>
  <r>
    <s v="Beschle (Felchlin)"/>
    <s v="Ocumare, Premier Cru, Quizas No. 2"/>
    <n v="508"/>
    <n v="2010"/>
    <x v="5"/>
    <x v="5"/>
    <x v="1"/>
    <s v="Unspecified"/>
    <x v="3"/>
    <x v="1"/>
    <n v="5.9880239520958083E-4"/>
  </r>
  <r>
    <s v="Bisou"/>
    <s v="Nicaragua, American style"/>
    <n v="1482"/>
    <n v="2015"/>
    <x v="22"/>
    <x v="1"/>
    <x v="3"/>
    <s v="Unspecified"/>
    <x v="18"/>
    <x v="3"/>
    <n v="5.9880239520958083E-4"/>
  </r>
  <r>
    <s v="Bisou"/>
    <s v="San Andres, American style"/>
    <n v="1486"/>
    <n v="2015"/>
    <x v="22"/>
    <x v="1"/>
    <x v="3"/>
    <s v="Unspecified"/>
    <x v="27"/>
    <x v="3"/>
    <n v="5.9880239520958083E-4"/>
  </r>
  <r>
    <s v="Bisou"/>
    <s v="San Andres, silk"/>
    <n v="1486"/>
    <n v="2015"/>
    <x v="20"/>
    <x v="1"/>
    <x v="3"/>
    <s v="Unspecified"/>
    <x v="27"/>
    <x v="3"/>
    <n v="5.9880239520958083E-4"/>
  </r>
  <r>
    <s v="Bisou"/>
    <s v="Belize"/>
    <n v="1486"/>
    <n v="2015"/>
    <x v="23"/>
    <x v="1"/>
    <x v="1"/>
    <s v="Trinitario"/>
    <x v="22"/>
    <x v="1"/>
    <n v="5.9880239520958083E-4"/>
  </r>
  <r>
    <s v="Bittersweet Origins"/>
    <s v="Ghana"/>
    <n v="963"/>
    <n v="2012"/>
    <x v="5"/>
    <x v="1"/>
    <x v="1"/>
    <s v="Forastero"/>
    <x v="21"/>
    <x v="1"/>
    <n v="5.9880239520958083E-4"/>
  </r>
  <r>
    <s v="Bittersweet Origins"/>
    <s v="Bali, Singaraja"/>
    <n v="478"/>
    <n v="2010"/>
    <x v="7"/>
    <x v="1"/>
    <x v="1"/>
    <s v="Unspecified"/>
    <x v="15"/>
    <x v="1"/>
    <n v="5.9880239520958083E-4"/>
  </r>
  <r>
    <s v="Bittersweet Origins"/>
    <s v="Bali, Singaraja"/>
    <n v="558"/>
    <n v="2010"/>
    <x v="8"/>
    <x v="1"/>
    <x v="1"/>
    <s v="Unspecified"/>
    <x v="15"/>
    <x v="1"/>
    <n v="5.9880239520958083E-4"/>
  </r>
  <r>
    <s v="Bittersweet Origins"/>
    <s v="Sambirano, 2009"/>
    <n v="565"/>
    <n v="2010"/>
    <x v="1"/>
    <x v="1"/>
    <x v="1"/>
    <s v="Trinitario"/>
    <x v="6"/>
    <x v="1"/>
    <n v="5.9880239520958083E-4"/>
  </r>
  <r>
    <s v="Bittersweet Origins"/>
    <s v="Ocumare, prototype"/>
    <n v="565"/>
    <n v="2010"/>
    <x v="20"/>
    <x v="1"/>
    <x v="1"/>
    <s v="Criollo"/>
    <x v="3"/>
    <x v="1"/>
    <n v="5.9880239520958083E-4"/>
  </r>
  <r>
    <s v="Bittersweet Origins"/>
    <s v="Puerto Plata"/>
    <n v="414"/>
    <n v="2009"/>
    <x v="7"/>
    <x v="1"/>
    <x v="1"/>
    <s v="Unspecified"/>
    <x v="20"/>
    <x v="1"/>
    <n v="5.9880239520958083E-4"/>
  </r>
  <r>
    <s v="Bittersweet Origins"/>
    <s v="Puerto Plata"/>
    <n v="414"/>
    <n v="2009"/>
    <x v="8"/>
    <x v="1"/>
    <x v="1"/>
    <s v="Unspecified"/>
    <x v="20"/>
    <x v="1"/>
    <n v="5.9880239520958083E-4"/>
  </r>
  <r>
    <s v="Bittersweet Origins"/>
    <s v="Sambirano"/>
    <n v="423"/>
    <n v="2009"/>
    <x v="7"/>
    <x v="1"/>
    <x v="1"/>
    <s v="Trinitario"/>
    <x v="6"/>
    <x v="1"/>
    <n v="5.9880239520958083E-4"/>
  </r>
  <r>
    <s v="Bittersweet Origins"/>
    <s v="Sambirano"/>
    <n v="431"/>
    <n v="2009"/>
    <x v="8"/>
    <x v="1"/>
    <x v="1"/>
    <s v="Trinitario"/>
    <x v="6"/>
    <x v="1"/>
    <n v="5.9880239520958083E-4"/>
  </r>
  <r>
    <s v="Bittersweet Origins"/>
    <s v="Sambirano"/>
    <n v="233"/>
    <n v="2008"/>
    <x v="18"/>
    <x v="1"/>
    <x v="1"/>
    <s v="Trinitario"/>
    <x v="6"/>
    <x v="1"/>
    <n v="5.9880239520958083E-4"/>
  </r>
  <r>
    <s v="Bittersweet Origins"/>
    <s v="Bocas del Toro"/>
    <n v="233"/>
    <n v="2008"/>
    <x v="7"/>
    <x v="1"/>
    <x v="1"/>
    <s v="Unspecified"/>
    <x v="5"/>
    <x v="1"/>
    <n v="5.9880239520958083E-4"/>
  </r>
  <r>
    <s v="Bittersweet Origins"/>
    <s v="Puerto Plata"/>
    <n v="233"/>
    <n v="2008"/>
    <x v="13"/>
    <x v="1"/>
    <x v="0"/>
    <s v="Unspecified"/>
    <x v="20"/>
    <x v="0"/>
    <n v="5.9880239520958083E-4"/>
  </r>
  <r>
    <s v="Bittersweet Origins"/>
    <s v="Ankasa"/>
    <n v="256"/>
    <n v="2008"/>
    <x v="1"/>
    <x v="1"/>
    <x v="1"/>
    <s v="Forastero"/>
    <x v="21"/>
    <x v="1"/>
    <n v="5.9880239520958083E-4"/>
  </r>
  <r>
    <s v="Black Mountain"/>
    <s v="La Red"/>
    <n v="256"/>
    <n v="2008"/>
    <x v="1"/>
    <x v="1"/>
    <x v="1"/>
    <s v="Unspecified"/>
    <x v="20"/>
    <x v="1"/>
    <n v="5.9880239520958083E-4"/>
  </r>
  <r>
    <s v="Black Mountain"/>
    <s v="Carenero Superior"/>
    <n v="256"/>
    <n v="2008"/>
    <x v="1"/>
    <x v="1"/>
    <x v="1"/>
    <s v="Trinitario"/>
    <x v="3"/>
    <x v="1"/>
    <n v="5.9880239520958083E-4"/>
  </r>
  <r>
    <s v="Black Mountain"/>
    <s v="Matiguas"/>
    <n v="256"/>
    <n v="2008"/>
    <x v="1"/>
    <x v="1"/>
    <x v="1"/>
    <s v="Unspecified"/>
    <x v="18"/>
    <x v="1"/>
    <n v="5.9880239520958083E-4"/>
  </r>
  <r>
    <s v="Black River (A. Morin)"/>
    <s v="Blue Mountain Region"/>
    <n v="1331"/>
    <n v="2014"/>
    <x v="1"/>
    <x v="12"/>
    <x v="1"/>
    <s v="Trinitario"/>
    <x v="23"/>
    <x v="1"/>
    <n v="5.9880239520958083E-4"/>
  </r>
  <r>
    <s v="Blanxart"/>
    <s v="Congo, Grand Cru"/>
    <n v="1046"/>
    <n v="2013"/>
    <x v="24"/>
    <x v="7"/>
    <x v="1"/>
    <s v="Forastero"/>
    <x v="29"/>
    <x v="1"/>
    <n v="5.9880239520958083E-4"/>
  </r>
  <r>
    <s v="Blue Bandana"/>
    <s v="Akesson's E., Sambirano V."/>
    <n v="1740"/>
    <n v="2016"/>
    <x v="24"/>
    <x v="1"/>
    <x v="1"/>
    <s v="Trinitario"/>
    <x v="6"/>
    <x v="1"/>
    <n v="5.9880239520958083E-4"/>
  </r>
  <r>
    <s v="Blue Bandana"/>
    <s v="Lachua"/>
    <n v="1752"/>
    <n v="2016"/>
    <x v="7"/>
    <x v="1"/>
    <x v="1"/>
    <s v="Unspecified"/>
    <x v="25"/>
    <x v="1"/>
    <n v="5.9880239520958083E-4"/>
  </r>
  <r>
    <s v="Blue Bandana"/>
    <s v="Kokoa Kamili"/>
    <n v="1752"/>
    <n v="2016"/>
    <x v="7"/>
    <x v="1"/>
    <x v="1"/>
    <s v="Unspecified"/>
    <x v="19"/>
    <x v="1"/>
    <n v="5.9880239520958083E-4"/>
  </r>
  <r>
    <s v="Blue Bandana"/>
    <s v="Zorzal Reserva"/>
    <n v="1756"/>
    <n v="2016"/>
    <x v="7"/>
    <x v="1"/>
    <x v="1"/>
    <s v="Unspecified"/>
    <x v="20"/>
    <x v="1"/>
    <n v="5.9880239520958083E-4"/>
  </r>
  <r>
    <s v="Blue Bandana"/>
    <s v="Guatemala"/>
    <n v="911"/>
    <n v="2012"/>
    <x v="1"/>
    <x v="1"/>
    <x v="1"/>
    <s v="Unspecified"/>
    <x v="25"/>
    <x v="1"/>
    <n v="5.9880239520958083E-4"/>
  </r>
  <r>
    <s v="Blue Bandana"/>
    <s v="Madagascar"/>
    <n v="911"/>
    <n v="2012"/>
    <x v="1"/>
    <x v="1"/>
    <x v="0"/>
    <s v="Trinitario"/>
    <x v="6"/>
    <x v="0"/>
    <n v="5.9880239520958083E-4"/>
  </r>
  <r>
    <s v="Bonnat"/>
    <s v="Selva Maya"/>
    <n v="1912"/>
    <n v="2016"/>
    <x v="7"/>
    <x v="0"/>
    <x v="1"/>
    <s v="Unspecified"/>
    <x v="14"/>
    <x v="1"/>
    <n v="5.9880239520958083E-4"/>
  </r>
  <r>
    <s v="Bonnat"/>
    <s v="Kaori"/>
    <n v="1339"/>
    <n v="2014"/>
    <x v="7"/>
    <x v="0"/>
    <x v="2"/>
    <s v="Unspecified"/>
    <x v="7"/>
    <x v="2"/>
    <n v="5.9880239520958083E-4"/>
  </r>
  <r>
    <s v="Bonnat"/>
    <s v="Los Colorados, Santo Domingo, Equateur"/>
    <n v="1418"/>
    <n v="2014"/>
    <x v="7"/>
    <x v="0"/>
    <x v="1"/>
    <s v="Unspecified"/>
    <x v="20"/>
    <x v="1"/>
    <n v="5.9880239520958083E-4"/>
  </r>
  <r>
    <s v="Bonnat"/>
    <s v="Maragnam"/>
    <n v="1038"/>
    <n v="2013"/>
    <x v="7"/>
    <x v="0"/>
    <x v="1"/>
    <s v="Unspecified"/>
    <x v="7"/>
    <x v="1"/>
    <n v="5.9880239520958083E-4"/>
  </r>
  <r>
    <s v="Bonnat"/>
    <s v="Gabon"/>
    <n v="1042"/>
    <n v="2013"/>
    <x v="7"/>
    <x v="0"/>
    <x v="1"/>
    <s v="Unspecified"/>
    <x v="32"/>
    <x v="1"/>
    <n v="5.9880239520958083E-4"/>
  </r>
  <r>
    <s v="Bonnat"/>
    <s v="Cuba"/>
    <n v="629"/>
    <n v="2011"/>
    <x v="7"/>
    <x v="0"/>
    <x v="1"/>
    <s v="Trinitario"/>
    <x v="4"/>
    <x v="1"/>
    <n v="5.9880239520958083E-4"/>
  </r>
  <r>
    <s v="Bonnat"/>
    <s v="Cusco, Cacao Cusco"/>
    <n v="629"/>
    <n v="2011"/>
    <x v="7"/>
    <x v="0"/>
    <x v="1"/>
    <s v="Unspecified"/>
    <x v="2"/>
    <x v="1"/>
    <n v="5.9880239520958083E-4"/>
  </r>
  <r>
    <s v="Bonnat"/>
    <s v="Piura Blanco"/>
    <n v="629"/>
    <n v="2011"/>
    <x v="7"/>
    <x v="0"/>
    <x v="1"/>
    <s v="Forastero (Nacional)"/>
    <x v="2"/>
    <x v="1"/>
    <n v="5.9880239520958083E-4"/>
  </r>
  <r>
    <s v="Bonnat"/>
    <s v="Libanio"/>
    <n v="629"/>
    <n v="2011"/>
    <x v="7"/>
    <x v="0"/>
    <x v="0"/>
    <s v="Unspecified"/>
    <x v="7"/>
    <x v="0"/>
    <n v="5.9880239520958083E-4"/>
  </r>
  <r>
    <s v="Bonnat"/>
    <s v="Haiti"/>
    <n v="629"/>
    <n v="2011"/>
    <x v="7"/>
    <x v="0"/>
    <x v="2"/>
    <s v="Unspecified"/>
    <x v="28"/>
    <x v="2"/>
    <n v="5.9880239520958083E-4"/>
  </r>
  <r>
    <s v="Bonnat"/>
    <s v="Madagascar, 100% criollo"/>
    <n v="629"/>
    <n v="2011"/>
    <x v="7"/>
    <x v="0"/>
    <x v="2"/>
    <s v="Criollo"/>
    <x v="6"/>
    <x v="2"/>
    <n v="5.9880239520958083E-4"/>
  </r>
  <r>
    <s v="Bonnat"/>
    <s v="Juliana"/>
    <n v="672"/>
    <n v="2011"/>
    <x v="7"/>
    <x v="0"/>
    <x v="1"/>
    <s v="Unspecified"/>
    <x v="7"/>
    <x v="1"/>
    <n v="5.9880239520958083E-4"/>
  </r>
  <r>
    <s v="Bonnat"/>
    <s v="Jamaique"/>
    <n v="761"/>
    <n v="2011"/>
    <x v="7"/>
    <x v="0"/>
    <x v="1"/>
    <s v="Trinitario"/>
    <x v="23"/>
    <x v="1"/>
    <n v="5.9880239520958083E-4"/>
  </r>
  <r>
    <s v="Bonnat"/>
    <s v="Ivory Coast"/>
    <n v="331"/>
    <n v="2009"/>
    <x v="7"/>
    <x v="0"/>
    <x v="1"/>
    <s v="Unspecified"/>
    <x v="33"/>
    <x v="1"/>
    <n v="5.9880239520958083E-4"/>
  </r>
  <r>
    <s v="Bonnat"/>
    <s v="Porcelana, Apotequil"/>
    <n v="336"/>
    <n v="2009"/>
    <x v="7"/>
    <x v="0"/>
    <x v="1"/>
    <s v="Criollo"/>
    <x v="2"/>
    <x v="1"/>
    <n v="5.9880239520958083E-4"/>
  </r>
  <r>
    <s v="Bonnat"/>
    <s v="Porcelana, Tabasco, Marfil de Blanco"/>
    <n v="336"/>
    <n v="2009"/>
    <x v="7"/>
    <x v="0"/>
    <x v="1"/>
    <s v="Criollo"/>
    <x v="14"/>
    <x v="1"/>
    <n v="5.9880239520958083E-4"/>
  </r>
  <r>
    <s v="Bonnat"/>
    <s v="Xoconusco, cacao Real"/>
    <n v="395"/>
    <n v="2009"/>
    <x v="7"/>
    <x v="0"/>
    <x v="1"/>
    <s v="Criollo"/>
    <x v="14"/>
    <x v="1"/>
    <n v="5.9880239520958083E-4"/>
  </r>
  <r>
    <s v="Bonnat"/>
    <s v="Porcelana, Venezuela"/>
    <n v="199"/>
    <n v="2008"/>
    <x v="7"/>
    <x v="0"/>
    <x v="2"/>
    <s v="Criollo (Porcelana)"/>
    <x v="3"/>
    <x v="2"/>
    <n v="5.9880239520958083E-4"/>
  </r>
  <r>
    <s v="Bonnat"/>
    <s v="Equateur"/>
    <n v="123"/>
    <n v="2007"/>
    <x v="7"/>
    <x v="0"/>
    <x v="3"/>
    <s v="Forastero (Arriba)"/>
    <x v="8"/>
    <x v="3"/>
    <n v="5.9880239520958083E-4"/>
  </r>
  <r>
    <s v="Bonnat"/>
    <s v="Trinite"/>
    <n v="24"/>
    <n v="2006"/>
    <x v="7"/>
    <x v="0"/>
    <x v="0"/>
    <s v="Trinitario"/>
    <x v="34"/>
    <x v="0"/>
    <n v="5.9880239520958083E-4"/>
  </r>
  <r>
    <s v="Bonnat"/>
    <s v="Ocumare, Puerto Cabello"/>
    <n v="32"/>
    <n v="2006"/>
    <x v="7"/>
    <x v="0"/>
    <x v="2"/>
    <s v="Unspecified"/>
    <x v="3"/>
    <x v="2"/>
    <n v="5.9880239520958083E-4"/>
  </r>
  <r>
    <s v="Bonnat"/>
    <s v="Maracaibo, El Rosario"/>
    <n v="48"/>
    <n v="2006"/>
    <x v="7"/>
    <x v="0"/>
    <x v="2"/>
    <s v="Criollo"/>
    <x v="3"/>
    <x v="2"/>
    <n v="5.9880239520958083E-4"/>
  </r>
  <r>
    <s v="Bonnat"/>
    <s v="Madagascar"/>
    <n v="75"/>
    <n v="2006"/>
    <x v="7"/>
    <x v="0"/>
    <x v="2"/>
    <s v="Trinitario"/>
    <x v="6"/>
    <x v="2"/>
    <n v="5.9880239520958083E-4"/>
  </r>
  <r>
    <s v="Bonnat"/>
    <s v="Ceylan"/>
    <n v="81"/>
    <n v="2006"/>
    <x v="7"/>
    <x v="0"/>
    <x v="1"/>
    <s v="Unspecified"/>
    <x v="35"/>
    <x v="1"/>
    <n v="5.9880239520958083E-4"/>
  </r>
  <r>
    <s v="Bonnat"/>
    <s v="Chuao"/>
    <n v="81"/>
    <n v="2006"/>
    <x v="7"/>
    <x v="0"/>
    <x v="2"/>
    <s v="Trinitario"/>
    <x v="3"/>
    <x v="2"/>
    <n v="5.9880239520958083E-4"/>
  </r>
  <r>
    <s v="Bouga Cacao (Tulicorp)"/>
    <s v="El Oro, Hacienda de Oro"/>
    <n v="316"/>
    <n v="2009"/>
    <x v="16"/>
    <x v="3"/>
    <x v="1"/>
    <s v="Forastero (Arriba)"/>
    <x v="8"/>
    <x v="1"/>
    <n v="5.9880239520958083E-4"/>
  </r>
  <r>
    <s v="Bouga Cacao (Tulicorp)"/>
    <s v="El Oro, Hacienda de Oro"/>
    <n v="341"/>
    <n v="2009"/>
    <x v="15"/>
    <x v="3"/>
    <x v="5"/>
    <s v="Forastero (Arriba)"/>
    <x v="8"/>
    <x v="5"/>
    <n v="5.9880239520958083E-4"/>
  </r>
  <r>
    <s v="Bowler Man"/>
    <s v="Maya Mountain"/>
    <n v="1267"/>
    <n v="2014"/>
    <x v="1"/>
    <x v="1"/>
    <x v="1"/>
    <s v="Trinitario"/>
    <x v="22"/>
    <x v="1"/>
    <n v="5.9880239520958083E-4"/>
  </r>
  <r>
    <s v="Bowler Man"/>
    <s v="Conacado"/>
    <n v="1271"/>
    <n v="2014"/>
    <x v="1"/>
    <x v="1"/>
    <x v="1"/>
    <s v="Unspecified"/>
    <x v="20"/>
    <x v="1"/>
    <n v="5.9880239520958083E-4"/>
  </r>
  <r>
    <s v="Brasstown aka It's Chocolate"/>
    <s v="Guasare, Zulia Prov."/>
    <n v="1868"/>
    <n v="2016"/>
    <x v="1"/>
    <x v="1"/>
    <x v="1"/>
    <s v="Criollo"/>
    <x v="3"/>
    <x v="1"/>
    <n v="5.9880239520958083E-4"/>
  </r>
  <r>
    <s v="Brasstown aka It's Chocolate"/>
    <s v="O'payo, Waslala"/>
    <n v="1868"/>
    <n v="2016"/>
    <x v="1"/>
    <x v="1"/>
    <x v="0"/>
    <s v="Unspecified"/>
    <x v="18"/>
    <x v="0"/>
    <n v="5.9880239520958083E-4"/>
  </r>
  <r>
    <s v="Brasstown aka It's Chocolate"/>
    <s v="Conacado"/>
    <n v="1462"/>
    <n v="2015"/>
    <x v="13"/>
    <x v="1"/>
    <x v="0"/>
    <s v="Unspecified"/>
    <x v="20"/>
    <x v="0"/>
    <n v="5.9880239520958083E-4"/>
  </r>
  <r>
    <s v="Brasstown aka It's Chocolate"/>
    <s v="Maya Mountain"/>
    <n v="1255"/>
    <n v="2014"/>
    <x v="1"/>
    <x v="1"/>
    <x v="0"/>
    <s v="Trinitario"/>
    <x v="22"/>
    <x v="0"/>
    <n v="5.9880239520958083E-4"/>
  </r>
  <r>
    <s v="Brasstown aka It's Chocolate"/>
    <s v="Chuao"/>
    <n v="1355"/>
    <n v="2014"/>
    <x v="1"/>
    <x v="1"/>
    <x v="2"/>
    <s v="Trinitario"/>
    <x v="3"/>
    <x v="2"/>
    <n v="5.9880239520958083E-4"/>
  </r>
  <r>
    <s v="Brasstown aka It's Chocolate"/>
    <s v="Cooproagro"/>
    <n v="1125"/>
    <n v="2013"/>
    <x v="5"/>
    <x v="1"/>
    <x v="1"/>
    <s v="Trinitario"/>
    <x v="20"/>
    <x v="1"/>
    <n v="5.9880239520958083E-4"/>
  </r>
  <r>
    <s v="Brasstown aka It's Chocolate"/>
    <s v="Camino Verde, Guayas"/>
    <n v="1125"/>
    <n v="2013"/>
    <x v="1"/>
    <x v="1"/>
    <x v="1"/>
    <s v="Unspecified"/>
    <x v="8"/>
    <x v="1"/>
    <n v="5.9880239520958083E-4"/>
  </r>
  <r>
    <s v="Brasstown aka It's Chocolate"/>
    <s v="Ghana"/>
    <n v="1129"/>
    <n v="2013"/>
    <x v="7"/>
    <x v="1"/>
    <x v="1"/>
    <s v="Forastero"/>
    <x v="21"/>
    <x v="1"/>
    <n v="5.9880239520958083E-4"/>
  </r>
  <r>
    <s v="Brasstown aka It's Chocolate"/>
    <s v="Chuao, Mantuano blend"/>
    <n v="1129"/>
    <n v="2013"/>
    <x v="9"/>
    <x v="1"/>
    <x v="1"/>
    <s v="Trinitario"/>
    <x v="3"/>
    <x v="1"/>
    <n v="5.9880239520958083E-4"/>
  </r>
  <r>
    <s v="Brazen"/>
    <s v="Elvesia P."/>
    <n v="1514"/>
    <n v="2015"/>
    <x v="2"/>
    <x v="1"/>
    <x v="1"/>
    <s v="Unspecified"/>
    <x v="20"/>
    <x v="1"/>
    <n v="5.9880239520958083E-4"/>
  </r>
  <r>
    <s v="Brazen"/>
    <s v="Elvesia P."/>
    <n v="1514"/>
    <n v="2015"/>
    <x v="3"/>
    <x v="1"/>
    <x v="1"/>
    <s v="Unspecified"/>
    <x v="20"/>
    <x v="1"/>
    <n v="5.9880239520958083E-4"/>
  </r>
  <r>
    <s v="Brazen"/>
    <s v="Alta Verapaz, 2014"/>
    <n v="1514"/>
    <n v="2015"/>
    <x v="1"/>
    <x v="1"/>
    <x v="1"/>
    <s v="Unspecified"/>
    <x v="25"/>
    <x v="1"/>
    <n v="5.9880239520958083E-4"/>
  </r>
  <r>
    <s v="Brazen"/>
    <s v="Ambolikapiky P."/>
    <n v="1518"/>
    <n v="2015"/>
    <x v="3"/>
    <x v="1"/>
    <x v="1"/>
    <s v="Unspecified"/>
    <x v="6"/>
    <x v="1"/>
    <n v="5.9880239520958083E-4"/>
  </r>
  <r>
    <s v="Brazen"/>
    <s v="Maya Mountain"/>
    <n v="1518"/>
    <n v="2015"/>
    <x v="3"/>
    <x v="1"/>
    <x v="1"/>
    <s v="Trinitario"/>
    <x v="22"/>
    <x v="1"/>
    <n v="5.9880239520958083E-4"/>
  </r>
  <r>
    <s v="Brazen"/>
    <s v="Ambolikapkly P."/>
    <n v="1518"/>
    <n v="2015"/>
    <x v="2"/>
    <x v="1"/>
    <x v="1"/>
    <s v="Unspecified"/>
    <x v="6"/>
    <x v="1"/>
    <n v="5.9880239520958083E-4"/>
  </r>
  <r>
    <s v="Breeze Mill"/>
    <s v="Jamaica"/>
    <n v="1149"/>
    <n v="2013"/>
    <x v="1"/>
    <x v="1"/>
    <x v="1"/>
    <s v="Trinitario"/>
    <x v="23"/>
    <x v="1"/>
    <n v="5.9880239520958083E-4"/>
  </r>
  <r>
    <s v="Bright"/>
    <s v="Somia Plantation"/>
    <n v="1231"/>
    <n v="2014"/>
    <x v="5"/>
    <x v="13"/>
    <x v="1"/>
    <s v="Trinitario"/>
    <x v="6"/>
    <x v="1"/>
    <n v="5.9880239520958083E-4"/>
  </r>
  <r>
    <s v="Bright"/>
    <s v="Marabel Farms"/>
    <n v="1231"/>
    <n v="2014"/>
    <x v="1"/>
    <x v="13"/>
    <x v="1"/>
    <s v="Unspecified"/>
    <x v="20"/>
    <x v="1"/>
    <n v="5.9880239520958083E-4"/>
  </r>
  <r>
    <s v="Bright"/>
    <s v="Camino Verde, Balao, Guayas"/>
    <n v="1231"/>
    <n v="2014"/>
    <x v="5"/>
    <x v="13"/>
    <x v="1"/>
    <s v="Unspecified"/>
    <x v="8"/>
    <x v="1"/>
    <n v="5.9880239520958083E-4"/>
  </r>
  <r>
    <s v="Bright"/>
    <s v="Gran Couva"/>
    <n v="1235"/>
    <n v="2014"/>
    <x v="13"/>
    <x v="13"/>
    <x v="1"/>
    <s v="Trinitario"/>
    <x v="16"/>
    <x v="1"/>
    <n v="5.9880239520958083E-4"/>
  </r>
  <r>
    <s v="Britarev"/>
    <s v="Ecuador"/>
    <n v="1638"/>
    <n v="2015"/>
    <x v="1"/>
    <x v="17"/>
    <x v="1"/>
    <s v="Unspecified"/>
    <x v="8"/>
    <x v="1"/>
    <n v="5.9880239520958083E-4"/>
  </r>
  <r>
    <s v="Bronx Grrl Chocolate"/>
    <s v="Dominican Republic"/>
    <n v="1181"/>
    <n v="2013"/>
    <x v="13"/>
    <x v="1"/>
    <x v="1"/>
    <s v="Unspecified"/>
    <x v="20"/>
    <x v="1"/>
    <n v="5.9880239520958083E-4"/>
  </r>
  <r>
    <s v="Burnt Fork Bend"/>
    <s v="Trinidad"/>
    <n v="1299"/>
    <n v="2014"/>
    <x v="5"/>
    <x v="1"/>
    <x v="1"/>
    <s v="Trinitario"/>
    <x v="16"/>
    <x v="1"/>
    <n v="5.9880239520958083E-4"/>
  </r>
  <r>
    <s v="Burnt Fork Bend"/>
    <s v="Mindo"/>
    <n v="1299"/>
    <n v="2014"/>
    <x v="5"/>
    <x v="1"/>
    <x v="1"/>
    <s v="Unspecified"/>
    <x v="8"/>
    <x v="1"/>
    <n v="5.9880239520958083E-4"/>
  </r>
  <r>
    <s v="Burnt Fork Bend"/>
    <s v="Belize"/>
    <n v="1303"/>
    <n v="2014"/>
    <x v="5"/>
    <x v="1"/>
    <x v="1"/>
    <s v="Trinitario"/>
    <x v="22"/>
    <x v="1"/>
    <n v="5.9880239520958083E-4"/>
  </r>
  <r>
    <s v="Burnt Fork Bend"/>
    <s v="Ecuador, Bob Bar"/>
    <n v="1323"/>
    <n v="2014"/>
    <x v="2"/>
    <x v="1"/>
    <x v="3"/>
    <s v="Unspecified"/>
    <x v="8"/>
    <x v="3"/>
    <n v="5.9880239520958083E-4"/>
  </r>
  <r>
    <s v="Cacao Arabuco"/>
    <s v="Puerto Rico"/>
    <n v="1606"/>
    <n v="2015"/>
    <x v="1"/>
    <x v="18"/>
    <x v="3"/>
    <s v="Unspecified"/>
    <x v="36"/>
    <x v="3"/>
    <n v="5.9880239520958083E-4"/>
  </r>
  <r>
    <s v="Cacao Atlanta"/>
    <s v="Tumbes"/>
    <n v="1215"/>
    <n v="2014"/>
    <x v="7"/>
    <x v="1"/>
    <x v="3"/>
    <s v="Criollo"/>
    <x v="2"/>
    <x v="3"/>
    <n v="5.9880239520958083E-4"/>
  </r>
  <r>
    <s v="Cacao Atlanta"/>
    <s v="Dominican Republic, &quot;Love Bar&quot;"/>
    <n v="502"/>
    <n v="2010"/>
    <x v="7"/>
    <x v="1"/>
    <x v="3"/>
    <s v="Unspecified"/>
    <x v="20"/>
    <x v="3"/>
    <n v="5.9880239520958083E-4"/>
  </r>
  <r>
    <s v="Cacao Atlanta"/>
    <s v="Dominican Republic w/ nibs"/>
    <n v="502"/>
    <n v="2010"/>
    <x v="7"/>
    <x v="1"/>
    <x v="1"/>
    <s v="Unspecified"/>
    <x v="20"/>
    <x v="1"/>
    <n v="5.9880239520958083E-4"/>
  </r>
  <r>
    <s v="Cacao Atlanta"/>
    <s v="Patanemo"/>
    <n v="600"/>
    <n v="2010"/>
    <x v="7"/>
    <x v="1"/>
    <x v="3"/>
    <s v="Unspecified"/>
    <x v="3"/>
    <x v="3"/>
    <n v="5.9880239520958083E-4"/>
  </r>
  <r>
    <s v="Cacao Barry"/>
    <s v="Grand 'Anse"/>
    <n v="1716"/>
    <n v="2016"/>
    <x v="8"/>
    <x v="0"/>
    <x v="1"/>
    <s v="Trinitario, Criollo"/>
    <x v="28"/>
    <x v="1"/>
    <n v="5.9880239520958083E-4"/>
  </r>
  <r>
    <s v="Cacao Barry"/>
    <s v="Santo Domingo"/>
    <n v="586"/>
    <n v="2010"/>
    <x v="1"/>
    <x v="0"/>
    <x v="1"/>
    <s v="Unspecified"/>
    <x v="20"/>
    <x v="1"/>
    <n v="5.9880239520958083E-4"/>
  </r>
  <r>
    <s v="Cacao Barry"/>
    <s v="Tanzania"/>
    <n v="300"/>
    <n v="2008"/>
    <x v="7"/>
    <x v="0"/>
    <x v="3"/>
    <s v="Unspecified"/>
    <x v="19"/>
    <x v="3"/>
    <n v="5.9880239520958083E-4"/>
  </r>
  <r>
    <s v="Cacao Barry"/>
    <s v="Venezuela"/>
    <n v="141"/>
    <n v="2007"/>
    <x v="5"/>
    <x v="0"/>
    <x v="3"/>
    <s v="Unspecified"/>
    <x v="3"/>
    <x v="3"/>
    <n v="5.9880239520958083E-4"/>
  </r>
  <r>
    <s v="Cacao Barry"/>
    <s v="Mexico"/>
    <n v="147"/>
    <n v="2007"/>
    <x v="12"/>
    <x v="0"/>
    <x v="1"/>
    <s v="Unspecified"/>
    <x v="14"/>
    <x v="1"/>
    <n v="5.9880239520958083E-4"/>
  </r>
  <r>
    <s v="Cacao de Origen"/>
    <s v="Chuao"/>
    <n v="1688"/>
    <n v="2015"/>
    <x v="16"/>
    <x v="19"/>
    <x v="1"/>
    <s v="Trinitario"/>
    <x v="3"/>
    <x v="1"/>
    <n v="5.9880239520958083E-4"/>
  </r>
  <r>
    <s v="Cacao de Origen"/>
    <s v="Rio Caribe"/>
    <n v="1692"/>
    <n v="2015"/>
    <x v="7"/>
    <x v="19"/>
    <x v="1"/>
    <s v="Trinitario"/>
    <x v="3"/>
    <x v="1"/>
    <n v="5.9880239520958083E-4"/>
  </r>
  <r>
    <s v="Cacao de Origen"/>
    <s v="Agua Fria; Sucre region"/>
    <n v="1391"/>
    <n v="2014"/>
    <x v="7"/>
    <x v="19"/>
    <x v="3"/>
    <s v="Unspecified"/>
    <x v="3"/>
    <x v="3"/>
    <n v="5.9880239520958083E-4"/>
  </r>
  <r>
    <s v="Cacao de Origen"/>
    <s v="Macuare; Miranda; Chloe formula"/>
    <n v="1391"/>
    <n v="2014"/>
    <x v="21"/>
    <x v="19"/>
    <x v="1"/>
    <s v="Unspecified"/>
    <x v="3"/>
    <x v="1"/>
    <n v="5.9880239520958083E-4"/>
  </r>
  <r>
    <s v="Cacao de Origen"/>
    <s v="Chuao, Aragua region"/>
    <n v="1391"/>
    <n v="2014"/>
    <x v="7"/>
    <x v="19"/>
    <x v="1"/>
    <s v="Trinitario"/>
    <x v="3"/>
    <x v="1"/>
    <n v="5.9880239520958083E-4"/>
  </r>
  <r>
    <s v="Cacao de Origen"/>
    <s v="Chuao, Aragua region"/>
    <n v="1395"/>
    <n v="2014"/>
    <x v="1"/>
    <x v="19"/>
    <x v="0"/>
    <s v="Trinitario"/>
    <x v="3"/>
    <x v="0"/>
    <n v="5.9880239520958083E-4"/>
  </r>
  <r>
    <s v="Cacao de Origin"/>
    <s v="Hacienda la Trinidad"/>
    <n v="1668"/>
    <n v="2015"/>
    <x v="21"/>
    <x v="19"/>
    <x v="1"/>
    <s v="Unspecified"/>
    <x v="3"/>
    <x v="1"/>
    <n v="5.9880239520958083E-4"/>
  </r>
  <r>
    <s v="Cacao Hunters"/>
    <s v="Macondo"/>
    <n v="1816"/>
    <n v="2016"/>
    <x v="18"/>
    <x v="20"/>
    <x v="0"/>
    <s v="Unspecified"/>
    <x v="9"/>
    <x v="0"/>
    <n v="5.9880239520958083E-4"/>
  </r>
  <r>
    <s v="Cacao Hunters"/>
    <s v="Perla Negra"/>
    <n v="1816"/>
    <n v="2016"/>
    <x v="21"/>
    <x v="20"/>
    <x v="0"/>
    <s v="Unspecified"/>
    <x v="9"/>
    <x v="0"/>
    <n v="5.9880239520958083E-4"/>
  </r>
  <r>
    <s v="Cacao Hunters"/>
    <s v="Arhuacos"/>
    <n v="1662"/>
    <n v="2015"/>
    <x v="5"/>
    <x v="20"/>
    <x v="0"/>
    <s v="Unspecified"/>
    <x v="9"/>
    <x v="0"/>
    <n v="5.9880239520958083E-4"/>
  </r>
  <r>
    <s v="Cacao Hunters"/>
    <s v="Sierra Nevada"/>
    <n v="1430"/>
    <n v="2014"/>
    <x v="11"/>
    <x v="20"/>
    <x v="1"/>
    <s v="Unspecified"/>
    <x v="9"/>
    <x v="1"/>
    <n v="5.9880239520958083E-4"/>
  </r>
  <r>
    <s v="Cacao Hunters"/>
    <s v="Tumaco"/>
    <n v="1430"/>
    <n v="2014"/>
    <x v="1"/>
    <x v="20"/>
    <x v="1"/>
    <s v="Unspecified"/>
    <x v="9"/>
    <x v="1"/>
    <n v="5.9880239520958083E-4"/>
  </r>
  <r>
    <s v="Cacao Hunters"/>
    <s v="Boyaca, Aprocampa Coop, Pauna"/>
    <n v="1434"/>
    <n v="2014"/>
    <x v="25"/>
    <x v="20"/>
    <x v="1"/>
    <s v="Unspecified"/>
    <x v="9"/>
    <x v="1"/>
    <n v="5.9880239520958083E-4"/>
  </r>
  <r>
    <s v="Cacao Hunters"/>
    <s v="Arauca"/>
    <n v="1434"/>
    <n v="2014"/>
    <x v="1"/>
    <x v="20"/>
    <x v="1"/>
    <s v="Unspecified"/>
    <x v="9"/>
    <x v="1"/>
    <n v="5.9880239520958083E-4"/>
  </r>
  <r>
    <s v="Cacao Market"/>
    <s v="Jutiapa, lot 050916D"/>
    <n v="1860"/>
    <n v="2016"/>
    <x v="1"/>
    <x v="1"/>
    <x v="1"/>
    <s v="Trinitario"/>
    <x v="26"/>
    <x v="1"/>
    <n v="5.9880239520958083E-4"/>
  </r>
  <r>
    <s v="Cacao Prieto"/>
    <s v="Criollo, Dominican Republic"/>
    <n v="991"/>
    <n v="2012"/>
    <x v="5"/>
    <x v="1"/>
    <x v="0"/>
    <s v="Criollo"/>
    <x v="20"/>
    <x v="0"/>
    <n v="5.9880239520958083E-4"/>
  </r>
  <r>
    <s v="Cacao Prieto"/>
    <s v="Dominican Republicm, rustic"/>
    <n v="641"/>
    <n v="2011"/>
    <x v="5"/>
    <x v="1"/>
    <x v="1"/>
    <s v="Unspecified"/>
    <x v="20"/>
    <x v="1"/>
    <n v="5.9880239520958083E-4"/>
  </r>
  <r>
    <s v="Cacao Prieto"/>
    <s v="Dominican Republic"/>
    <n v="641"/>
    <n v="2011"/>
    <x v="12"/>
    <x v="1"/>
    <x v="0"/>
    <s v="Unspecified"/>
    <x v="20"/>
    <x v="0"/>
    <n v="5.9880239520958083E-4"/>
  </r>
  <r>
    <s v="Cacao Prieto"/>
    <s v="Dominican Republic, rustic"/>
    <n v="647"/>
    <n v="2011"/>
    <x v="8"/>
    <x v="1"/>
    <x v="1"/>
    <s v="Unspecified"/>
    <x v="20"/>
    <x v="1"/>
    <n v="5.9880239520958083E-4"/>
  </r>
  <r>
    <s v="Cacao Sampaka"/>
    <s v="Mahali, Kasai"/>
    <n v="1908"/>
    <n v="2016"/>
    <x v="1"/>
    <x v="7"/>
    <x v="1"/>
    <s v="Criollo"/>
    <x v="29"/>
    <x v="1"/>
    <n v="5.9880239520958083E-4"/>
  </r>
  <r>
    <s v="Cacao Sampaka"/>
    <s v="Madagascar"/>
    <n v="508"/>
    <n v="2010"/>
    <x v="18"/>
    <x v="7"/>
    <x v="1"/>
    <s v="Trinitario"/>
    <x v="6"/>
    <x v="1"/>
    <n v="5.9880239520958083E-4"/>
  </r>
  <r>
    <s v="Cacao Sampaka"/>
    <s v="Ecuador"/>
    <n v="523"/>
    <n v="2010"/>
    <x v="18"/>
    <x v="7"/>
    <x v="0"/>
    <s v="Unspecified"/>
    <x v="8"/>
    <x v="0"/>
    <n v="5.9880239520958083E-4"/>
  </r>
  <r>
    <s v="Cacao Sampaka"/>
    <s v="Papua"/>
    <n v="523"/>
    <n v="2010"/>
    <x v="18"/>
    <x v="7"/>
    <x v="2"/>
    <s v="Unspecified"/>
    <x v="11"/>
    <x v="2"/>
    <n v="5.9880239520958083E-4"/>
  </r>
  <r>
    <s v="Cacao Sampaka"/>
    <s v="Grenada"/>
    <n v="537"/>
    <n v="2010"/>
    <x v="18"/>
    <x v="7"/>
    <x v="1"/>
    <s v="Trinitario"/>
    <x v="24"/>
    <x v="1"/>
    <n v="5.9880239520958083E-4"/>
  </r>
  <r>
    <s v="Cacao Sampaka"/>
    <s v="Venezuela"/>
    <n v="537"/>
    <n v="2010"/>
    <x v="18"/>
    <x v="7"/>
    <x v="1"/>
    <s v="Unspecified"/>
    <x v="3"/>
    <x v="1"/>
    <n v="5.9880239520958083E-4"/>
  </r>
  <r>
    <s v="Cacao Sampaka"/>
    <s v="Venezuela"/>
    <n v="537"/>
    <n v="2010"/>
    <x v="16"/>
    <x v="7"/>
    <x v="1"/>
    <s v="Unspecified"/>
    <x v="3"/>
    <x v="1"/>
    <n v="5.9880239520958083E-4"/>
  </r>
  <r>
    <s v="Cacao Sampaka"/>
    <s v="Porcelana, Tabasco, La Joya"/>
    <n v="336"/>
    <n v="2009"/>
    <x v="1"/>
    <x v="7"/>
    <x v="2"/>
    <s v="Criollo"/>
    <x v="14"/>
    <x v="2"/>
    <n v="5.9880239520958083E-4"/>
  </r>
  <r>
    <s v="Cacao Sampaka"/>
    <s v="Xoconusco, Chiapas"/>
    <n v="346"/>
    <n v="2009"/>
    <x v="1"/>
    <x v="7"/>
    <x v="2"/>
    <s v="Criollo"/>
    <x v="14"/>
    <x v="2"/>
    <n v="5.9880239520958083E-4"/>
  </r>
  <r>
    <s v="Cacao Store"/>
    <s v="Madagascar"/>
    <n v="1684"/>
    <n v="2015"/>
    <x v="1"/>
    <x v="21"/>
    <x v="1"/>
    <s v="Trinitario"/>
    <x v="6"/>
    <x v="1"/>
    <n v="5.9880239520958083E-4"/>
  </r>
  <r>
    <s v="Cacao Store"/>
    <s v="Peru"/>
    <n v="1684"/>
    <n v="2015"/>
    <x v="1"/>
    <x v="21"/>
    <x v="1"/>
    <s v="Unspecified"/>
    <x v="2"/>
    <x v="1"/>
    <n v="5.9880239520958083E-4"/>
  </r>
  <r>
    <s v="Cacao Store"/>
    <s v="Vietnam"/>
    <n v="1684"/>
    <n v="2015"/>
    <x v="1"/>
    <x v="21"/>
    <x v="1"/>
    <s v="Trinitario"/>
    <x v="17"/>
    <x v="1"/>
    <n v="5.9880239520958083E-4"/>
  </r>
  <r>
    <s v="Cacaosuyo (Theobroma Inversiones)"/>
    <s v="Piura"/>
    <n v="1173"/>
    <n v="2013"/>
    <x v="1"/>
    <x v="8"/>
    <x v="1"/>
    <s v="Unspecified"/>
    <x v="2"/>
    <x v="1"/>
    <n v="5.9880239520958083E-4"/>
  </r>
  <r>
    <s v="Cacaoyere (Ecuatoriana)"/>
    <s v="Amazonia"/>
    <n v="237"/>
    <n v="2008"/>
    <x v="0"/>
    <x v="3"/>
    <x v="1"/>
    <s v="Forastero (Arriba)"/>
    <x v="8"/>
    <x v="1"/>
    <n v="5.9880239520958083E-4"/>
  </r>
  <r>
    <s v="Cacaoyere (Ecuatoriana)"/>
    <s v="Esmeraldas"/>
    <n v="237"/>
    <n v="2008"/>
    <x v="18"/>
    <x v="3"/>
    <x v="1"/>
    <s v="Forastero (Arriba)"/>
    <x v="8"/>
    <x v="1"/>
    <n v="5.9880239520958083E-4"/>
  </r>
  <r>
    <s v="Cacaoyere (Ecuatoriana)"/>
    <s v="Bolivar"/>
    <n v="245"/>
    <n v="2008"/>
    <x v="24"/>
    <x v="3"/>
    <x v="3"/>
    <s v="Forastero (Arriba)"/>
    <x v="8"/>
    <x v="3"/>
    <n v="5.9880239520958083E-4"/>
  </r>
  <r>
    <s v="Cacaoyere (Ecuatoriana)"/>
    <s v="Pichincha"/>
    <n v="259"/>
    <n v="2008"/>
    <x v="26"/>
    <x v="3"/>
    <x v="5"/>
    <s v="Forastero (Arriba)"/>
    <x v="8"/>
    <x v="5"/>
    <n v="5.9880239520958083E-4"/>
  </r>
  <r>
    <s v="Callebaut"/>
    <s v="Grenade"/>
    <n v="296"/>
    <n v="2008"/>
    <x v="2"/>
    <x v="15"/>
    <x v="1"/>
    <s v="Trinitario"/>
    <x v="24"/>
    <x v="1"/>
    <n v="5.9880239520958083E-4"/>
  </r>
  <r>
    <s v="Callebaut"/>
    <s v="Baking"/>
    <n v="141"/>
    <n v="2007"/>
    <x v="1"/>
    <x v="15"/>
    <x v="5"/>
    <s v="Unspecified"/>
    <x v="8"/>
    <x v="5"/>
    <n v="5.9880239520958083E-4"/>
  </r>
  <r>
    <s v="C-Amaro"/>
    <s v="Cuba"/>
    <n v="1442"/>
    <n v="2014"/>
    <x v="7"/>
    <x v="10"/>
    <x v="3"/>
    <s v="Unspecified"/>
    <x v="4"/>
    <x v="3"/>
    <n v="5.9880239520958083E-4"/>
  </r>
  <r>
    <s v="C-Amaro"/>
    <s v="Dominican Republic"/>
    <n v="1442"/>
    <n v="2014"/>
    <x v="5"/>
    <x v="10"/>
    <x v="1"/>
    <s v="Unspecified"/>
    <x v="20"/>
    <x v="1"/>
    <n v="5.9880239520958083E-4"/>
  </r>
  <r>
    <s v="C-Amaro"/>
    <s v="Ecuador"/>
    <n v="1185"/>
    <n v="2013"/>
    <x v="15"/>
    <x v="10"/>
    <x v="1"/>
    <s v="Unspecified"/>
    <x v="8"/>
    <x v="1"/>
    <n v="5.9880239520958083E-4"/>
  </r>
  <r>
    <s v="C-Amaro"/>
    <s v="Venezuela"/>
    <n v="809"/>
    <n v="2012"/>
    <x v="3"/>
    <x v="10"/>
    <x v="1"/>
    <s v="Unspecified"/>
    <x v="3"/>
    <x v="1"/>
    <n v="5.9880239520958083E-4"/>
  </r>
  <r>
    <s v="C-Amaro"/>
    <s v="Sao Tome"/>
    <n v="749"/>
    <n v="2011"/>
    <x v="20"/>
    <x v="10"/>
    <x v="3"/>
    <s v="Forastero"/>
    <x v="0"/>
    <x v="3"/>
    <n v="5.9880239520958083E-4"/>
  </r>
  <r>
    <s v="C-Amaro"/>
    <s v="Trinidad"/>
    <n v="765"/>
    <n v="2011"/>
    <x v="1"/>
    <x v="10"/>
    <x v="3"/>
    <s v="Trinitario"/>
    <x v="16"/>
    <x v="3"/>
    <n v="5.9880239520958083E-4"/>
  </r>
  <r>
    <s v="Cao"/>
    <s v="Porcelana"/>
    <n v="1804"/>
    <n v="2016"/>
    <x v="7"/>
    <x v="1"/>
    <x v="3"/>
    <s v="Criollo"/>
    <x v="3"/>
    <x v="3"/>
    <n v="5.9880239520958083E-4"/>
  </r>
  <r>
    <s v="Cao"/>
    <s v="Tanzania"/>
    <n v="1804"/>
    <n v="2016"/>
    <x v="10"/>
    <x v="1"/>
    <x v="1"/>
    <s v="Unspecified"/>
    <x v="19"/>
    <x v="1"/>
    <n v="5.9880239520958083E-4"/>
  </r>
  <r>
    <s v="Cao"/>
    <s v="Porcelana, Batch 5163"/>
    <n v="1804"/>
    <n v="2016"/>
    <x v="1"/>
    <x v="1"/>
    <x v="1"/>
    <s v="Criollo"/>
    <x v="3"/>
    <x v="1"/>
    <n v="5.9880239520958083E-4"/>
  </r>
  <r>
    <s v="Cao"/>
    <s v="Bolivia"/>
    <n v="1808"/>
    <n v="2016"/>
    <x v="7"/>
    <x v="1"/>
    <x v="1"/>
    <s v="Unspecified"/>
    <x v="12"/>
    <x v="1"/>
    <n v="5.9880239520958083E-4"/>
  </r>
  <r>
    <s v="Cao"/>
    <s v="Brazil"/>
    <n v="1808"/>
    <n v="2016"/>
    <x v="1"/>
    <x v="1"/>
    <x v="1"/>
    <s v="Trinitario"/>
    <x v="7"/>
    <x v="1"/>
    <n v="5.9880239520958083E-4"/>
  </r>
  <r>
    <s v="Caoni (Tulicorp)"/>
    <s v="Esmeraldas"/>
    <n v="237"/>
    <n v="2008"/>
    <x v="16"/>
    <x v="3"/>
    <x v="3"/>
    <s v="Forastero (Arriba)"/>
    <x v="8"/>
    <x v="3"/>
    <n v="5.9880239520958083E-4"/>
  </r>
  <r>
    <s v="Caoni (Tulicorp)"/>
    <s v="Manabi"/>
    <n v="237"/>
    <n v="2008"/>
    <x v="16"/>
    <x v="3"/>
    <x v="3"/>
    <s v="Forastero (Arriba)"/>
    <x v="8"/>
    <x v="3"/>
    <n v="5.9880239520958083E-4"/>
  </r>
  <r>
    <s v="Caoni (Tulicorp)"/>
    <s v="Los Rios"/>
    <n v="245"/>
    <n v="2008"/>
    <x v="16"/>
    <x v="3"/>
    <x v="1"/>
    <s v="Forastero (Arriba)"/>
    <x v="8"/>
    <x v="1"/>
    <n v="5.9880239520958083E-4"/>
  </r>
  <r>
    <s v="Caoni (Tulicorp)"/>
    <s v="Manabi"/>
    <n v="266"/>
    <n v="2008"/>
    <x v="6"/>
    <x v="3"/>
    <x v="1"/>
    <s v="Forastero (Arriba)"/>
    <x v="8"/>
    <x v="1"/>
    <n v="5.9880239520958083E-4"/>
  </r>
  <r>
    <s v="Caoni (Tulicorp)"/>
    <s v="Los Rios"/>
    <n v="269"/>
    <n v="2008"/>
    <x v="6"/>
    <x v="3"/>
    <x v="1"/>
    <s v="Forastero (Arriba)"/>
    <x v="8"/>
    <x v="1"/>
    <n v="5.9880239520958083E-4"/>
  </r>
  <r>
    <s v="Caoni (Tulicorp)"/>
    <s v="Esmeraldas"/>
    <n v="269"/>
    <n v="2008"/>
    <x v="6"/>
    <x v="3"/>
    <x v="1"/>
    <s v="Forastero (Arriba)"/>
    <x v="8"/>
    <x v="1"/>
    <n v="5.9880239520958083E-4"/>
  </r>
  <r>
    <s v="Captain Pembleton"/>
    <s v="Saidor Estate, Madang P."/>
    <n v="1263"/>
    <n v="2014"/>
    <x v="1"/>
    <x v="22"/>
    <x v="1"/>
    <s v="Trinitario"/>
    <x v="11"/>
    <x v="1"/>
    <n v="5.9880239520958083E-4"/>
  </r>
  <r>
    <s v="Captain Pembleton"/>
    <s v="Kulili Estate"/>
    <n v="1263"/>
    <n v="2014"/>
    <x v="1"/>
    <x v="22"/>
    <x v="0"/>
    <s v="Unspecified"/>
    <x v="11"/>
    <x v="0"/>
    <n v="5.9880239520958083E-4"/>
  </r>
  <r>
    <s v="Caribeans"/>
    <s v="Antigua, Special Reserve"/>
    <n v="1582"/>
    <n v="2015"/>
    <x v="5"/>
    <x v="23"/>
    <x v="1"/>
    <s v="Unspecified"/>
    <x v="25"/>
    <x v="1"/>
    <n v="5.9880239520958083E-4"/>
  </r>
  <r>
    <s v="Caribeans"/>
    <s v="Talamanca, Raul-Kekoldo community"/>
    <n v="1586"/>
    <n v="2015"/>
    <x v="5"/>
    <x v="23"/>
    <x v="1"/>
    <s v="Unspecified"/>
    <x v="27"/>
    <x v="1"/>
    <n v="5.9880239520958083E-4"/>
  </r>
  <r>
    <s v="Caribeans"/>
    <s v="Anselmo Paraiso Estate"/>
    <n v="1586"/>
    <n v="2015"/>
    <x v="5"/>
    <x v="23"/>
    <x v="1"/>
    <s v="Unspecified"/>
    <x v="27"/>
    <x v="1"/>
    <n v="5.9880239520958083E-4"/>
  </r>
  <r>
    <s v="Caribeans"/>
    <s v="Costa Rica"/>
    <n v="841"/>
    <n v="2012"/>
    <x v="5"/>
    <x v="23"/>
    <x v="1"/>
    <s v="Forastero"/>
    <x v="27"/>
    <x v="1"/>
    <n v="5.9880239520958083E-4"/>
  </r>
  <r>
    <s v="Caribeans"/>
    <s v="Costa Rica"/>
    <n v="845"/>
    <n v="2012"/>
    <x v="3"/>
    <x v="23"/>
    <x v="1"/>
    <s v="Forastero"/>
    <x v="27"/>
    <x v="1"/>
    <n v="5.9880239520958083E-4"/>
  </r>
  <r>
    <s v="Carlotta Chocolat"/>
    <s v="Arauca"/>
    <n v="1884"/>
    <n v="2016"/>
    <x v="8"/>
    <x v="20"/>
    <x v="1"/>
    <s v="Trinitario"/>
    <x v="9"/>
    <x v="1"/>
    <n v="5.9880239520958083E-4"/>
  </r>
  <r>
    <s v="Carlotta Chocolat"/>
    <s v="Tumaco"/>
    <n v="1888"/>
    <n v="2016"/>
    <x v="8"/>
    <x v="20"/>
    <x v="1"/>
    <s v="Trinitario"/>
    <x v="9"/>
    <x v="1"/>
    <n v="5.9880239520958083E-4"/>
  </r>
  <r>
    <s v="Carlotta Chocolat"/>
    <s v="Cordoba"/>
    <n v="1888"/>
    <n v="2016"/>
    <x v="8"/>
    <x v="20"/>
    <x v="1"/>
    <s v="Trinitario"/>
    <x v="9"/>
    <x v="1"/>
    <n v="5.9880239520958083E-4"/>
  </r>
  <r>
    <s v="Carlotta Chocolat"/>
    <s v="Huila"/>
    <n v="1888"/>
    <n v="2016"/>
    <x v="8"/>
    <x v="20"/>
    <x v="1"/>
    <s v="Trinitario"/>
    <x v="9"/>
    <x v="1"/>
    <n v="5.9880239520958083E-4"/>
  </r>
  <r>
    <s v="Carlotta Chocolat"/>
    <s v="Cesar"/>
    <n v="1888"/>
    <n v="2016"/>
    <x v="8"/>
    <x v="20"/>
    <x v="1"/>
    <s v="CCN51"/>
    <x v="9"/>
    <x v="1"/>
    <n v="5.9880239520958083E-4"/>
  </r>
  <r>
    <s v="Castronovo"/>
    <s v="Maya Mtn, Batch 454, Heirloom"/>
    <n v="1724"/>
    <n v="2016"/>
    <x v="5"/>
    <x v="1"/>
    <x v="2"/>
    <s v="Trinitario"/>
    <x v="22"/>
    <x v="2"/>
    <n v="5.9880239520958083E-4"/>
  </r>
  <r>
    <s v="Castronovo"/>
    <s v="the lost city, gracias a dias, batch 362"/>
    <n v="1570"/>
    <n v="2015"/>
    <x v="5"/>
    <x v="1"/>
    <x v="1"/>
    <s v="Trinitario"/>
    <x v="26"/>
    <x v="1"/>
    <n v="5.9880239520958083E-4"/>
  </r>
  <r>
    <s v="Castronovo"/>
    <s v="Duarte, Batch 360"/>
    <n v="1570"/>
    <n v="2015"/>
    <x v="1"/>
    <x v="1"/>
    <x v="0"/>
    <s v="Criollo, Trinitario"/>
    <x v="20"/>
    <x v="0"/>
    <n v="5.9880239520958083E-4"/>
  </r>
  <r>
    <s v="Castronovo"/>
    <s v="Piaroa, Amazonas, Batch 350"/>
    <n v="1574"/>
    <n v="2015"/>
    <x v="5"/>
    <x v="1"/>
    <x v="1"/>
    <s v="Unspecified"/>
    <x v="3"/>
    <x v="1"/>
    <n v="5.9880239520958083E-4"/>
  </r>
  <r>
    <s v="Castronovo"/>
    <s v="Sierra Nevada"/>
    <n v="1347"/>
    <n v="2014"/>
    <x v="5"/>
    <x v="1"/>
    <x v="1"/>
    <s v="Criollo, Trinitario"/>
    <x v="9"/>
    <x v="1"/>
    <n v="5.9880239520958083E-4"/>
  </r>
  <r>
    <s v="Castronovo"/>
    <s v="Arauca"/>
    <n v="1371"/>
    <n v="2014"/>
    <x v="22"/>
    <x v="1"/>
    <x v="1"/>
    <s v="Criollo, Trinitario"/>
    <x v="9"/>
    <x v="1"/>
    <n v="5.9880239520958083E-4"/>
  </r>
  <r>
    <s v="Castronovo"/>
    <s v="Elvesia P."/>
    <n v="1407"/>
    <n v="2014"/>
    <x v="1"/>
    <x v="1"/>
    <x v="1"/>
    <s v="Trinitario"/>
    <x v="20"/>
    <x v="1"/>
    <n v="5.9880239520958083E-4"/>
  </r>
  <r>
    <s v="Castronovo"/>
    <s v="Bolivia"/>
    <n v="1101"/>
    <n v="2013"/>
    <x v="1"/>
    <x v="1"/>
    <x v="1"/>
    <s v="Trinitario"/>
    <x v="12"/>
    <x v="1"/>
    <n v="5.9880239520958083E-4"/>
  </r>
  <r>
    <s v="Castronovo"/>
    <s v="Conacado"/>
    <n v="1101"/>
    <n v="2013"/>
    <x v="10"/>
    <x v="1"/>
    <x v="1"/>
    <s v="Trinitario"/>
    <x v="20"/>
    <x v="1"/>
    <n v="5.9880239520958083E-4"/>
  </r>
  <r>
    <s v="Castronovo"/>
    <s v="San Martin"/>
    <n v="1105"/>
    <n v="2013"/>
    <x v="1"/>
    <x v="1"/>
    <x v="3"/>
    <s v="Criollo"/>
    <x v="2"/>
    <x v="3"/>
    <n v="5.9880239520958083E-4"/>
  </r>
  <r>
    <s v="Castronovo"/>
    <s v="Guaniamo, Amazonas"/>
    <n v="1105"/>
    <n v="2013"/>
    <x v="1"/>
    <x v="1"/>
    <x v="1"/>
    <s v="Unspecified"/>
    <x v="3"/>
    <x v="1"/>
    <n v="5.9880239520958083E-4"/>
  </r>
  <r>
    <s v="Castronovo"/>
    <s v="Nicaragua"/>
    <n v="1109"/>
    <n v="2013"/>
    <x v="5"/>
    <x v="1"/>
    <x v="1"/>
    <s v="Trinitario"/>
    <x v="18"/>
    <x v="1"/>
    <n v="5.9880239520958083E-4"/>
  </r>
  <r>
    <s v="Castronovo"/>
    <s v="Tumbes"/>
    <n v="1153"/>
    <n v="2013"/>
    <x v="1"/>
    <x v="1"/>
    <x v="1"/>
    <s v="Criollo"/>
    <x v="2"/>
    <x v="1"/>
    <n v="5.9880239520958083E-4"/>
  </r>
  <r>
    <s v="Castronovo"/>
    <s v="Guaniamo"/>
    <n v="1153"/>
    <n v="2013"/>
    <x v="5"/>
    <x v="1"/>
    <x v="1"/>
    <s v="Unspecified"/>
    <x v="3"/>
    <x v="1"/>
    <n v="5.9880239520958083E-4"/>
  </r>
  <r>
    <s v="Cello"/>
    <s v="Ecuador"/>
    <n v="1247"/>
    <n v="2014"/>
    <x v="1"/>
    <x v="1"/>
    <x v="3"/>
    <s v="Unspecified"/>
    <x v="8"/>
    <x v="3"/>
    <n v="5.9880239520958083E-4"/>
  </r>
  <r>
    <s v="Cello"/>
    <s v="Peru"/>
    <n v="1247"/>
    <n v="2014"/>
    <x v="1"/>
    <x v="1"/>
    <x v="1"/>
    <s v="Unspecified"/>
    <x v="2"/>
    <x v="1"/>
    <n v="5.9880239520958083E-4"/>
  </r>
  <r>
    <s v="Cello"/>
    <s v="Venezuela"/>
    <n v="1251"/>
    <n v="2014"/>
    <x v="1"/>
    <x v="1"/>
    <x v="1"/>
    <s v="Unspecified"/>
    <x v="3"/>
    <x v="1"/>
    <n v="5.9880239520958083E-4"/>
  </r>
  <r>
    <s v="Cello"/>
    <s v="Bolivia"/>
    <n v="1251"/>
    <n v="2014"/>
    <x v="1"/>
    <x v="1"/>
    <x v="1"/>
    <s v="Unspecified"/>
    <x v="12"/>
    <x v="1"/>
    <n v="5.9880239520958083E-4"/>
  </r>
  <r>
    <s v="Cemoi"/>
    <s v="Equateur"/>
    <n v="404"/>
    <n v="2009"/>
    <x v="5"/>
    <x v="0"/>
    <x v="1"/>
    <s v="Unspecified"/>
    <x v="8"/>
    <x v="1"/>
    <n v="5.9880239520958083E-4"/>
  </r>
  <r>
    <s v="Chaleur B"/>
    <s v="Uganda"/>
    <n v="1426"/>
    <n v="2014"/>
    <x v="1"/>
    <x v="9"/>
    <x v="1"/>
    <s v="Forastero"/>
    <x v="37"/>
    <x v="1"/>
    <n v="5.9880239520958083E-4"/>
  </r>
  <r>
    <s v="Charm School"/>
    <s v="Maya Mtn"/>
    <n v="1900"/>
    <n v="2016"/>
    <x v="1"/>
    <x v="1"/>
    <x v="1"/>
    <s v="Unspecified"/>
    <x v="22"/>
    <x v="1"/>
    <n v="5.9880239520958083E-4"/>
  </r>
  <r>
    <s v="Chchukululu (Tulicorp)"/>
    <s v="Arriba"/>
    <n v="486"/>
    <n v="2010"/>
    <x v="6"/>
    <x v="3"/>
    <x v="1"/>
    <s v="Forastero (Arriba)"/>
    <x v="8"/>
    <x v="1"/>
    <n v="5.9880239520958083E-4"/>
  </r>
  <r>
    <s v="Chchukululu (Tulicorp)"/>
    <s v="Los Rios"/>
    <n v="252"/>
    <n v="2008"/>
    <x v="7"/>
    <x v="3"/>
    <x v="1"/>
    <s v="Forastero (Arriba)"/>
    <x v="8"/>
    <x v="1"/>
    <n v="5.9880239520958083E-4"/>
  </r>
  <r>
    <s v="Chequessett"/>
    <s v="la Amistad"/>
    <n v="1235"/>
    <n v="2014"/>
    <x v="1"/>
    <x v="1"/>
    <x v="1"/>
    <s v="Unspecified"/>
    <x v="27"/>
    <x v="1"/>
    <n v="5.9880239520958083E-4"/>
  </r>
  <r>
    <s v="Chocablog"/>
    <s v="Ecuador"/>
    <n v="1454"/>
    <n v="2015"/>
    <x v="1"/>
    <x v="12"/>
    <x v="1"/>
    <s v="Unspecified"/>
    <x v="8"/>
    <x v="1"/>
    <n v="5.9880239520958083E-4"/>
  </r>
  <r>
    <s v="Choco Del Sol"/>
    <s v="Maya Mountain w/ nibs"/>
    <n v="1407"/>
    <n v="2014"/>
    <x v="7"/>
    <x v="16"/>
    <x v="1"/>
    <s v="Trinitario"/>
    <x v="22"/>
    <x v="1"/>
    <n v="5.9880239520958083E-4"/>
  </r>
  <r>
    <s v="Choco Del Sol"/>
    <s v="Maya Mountain"/>
    <n v="1407"/>
    <n v="2014"/>
    <x v="24"/>
    <x v="16"/>
    <x v="1"/>
    <s v="Trinitario"/>
    <x v="22"/>
    <x v="1"/>
    <n v="5.9880239520958083E-4"/>
  </r>
  <r>
    <s v="Choco Dong"/>
    <s v="Mekong Delta, early 2014 Harvest"/>
    <n v="1696"/>
    <n v="2015"/>
    <x v="1"/>
    <x v="24"/>
    <x v="1"/>
    <s v="Trinitario"/>
    <x v="17"/>
    <x v="1"/>
    <n v="5.9880239520958083E-4"/>
  </r>
  <r>
    <s v="Choco Dong"/>
    <s v="Tawau, Oct. 2015 Harvest"/>
    <n v="1696"/>
    <n v="2015"/>
    <x v="1"/>
    <x v="24"/>
    <x v="1"/>
    <s v="Trinitario"/>
    <x v="31"/>
    <x v="1"/>
    <n v="5.9880239520958083E-4"/>
  </r>
  <r>
    <s v="Chocolarder"/>
    <s v="Peru"/>
    <n v="1482"/>
    <n v="2015"/>
    <x v="8"/>
    <x v="12"/>
    <x v="3"/>
    <s v="Criollo"/>
    <x v="2"/>
    <x v="3"/>
    <n v="5.9880239520958083E-4"/>
  </r>
  <r>
    <s v="Chocolarder"/>
    <s v="Peru + nibs"/>
    <n v="1482"/>
    <n v="2015"/>
    <x v="8"/>
    <x v="12"/>
    <x v="1"/>
    <s v="Criollo"/>
    <x v="2"/>
    <x v="1"/>
    <n v="5.9880239520958083E-4"/>
  </r>
  <r>
    <s v="Chocolarder"/>
    <s v="Dominican Republic"/>
    <n v="1514"/>
    <n v="2015"/>
    <x v="3"/>
    <x v="12"/>
    <x v="3"/>
    <s v="Unspecified"/>
    <x v="20"/>
    <x v="3"/>
    <n v="5.9880239520958083E-4"/>
  </r>
  <r>
    <s v="Chocola'te"/>
    <s v="Madagascar"/>
    <n v="647"/>
    <n v="2011"/>
    <x v="1"/>
    <x v="1"/>
    <x v="0"/>
    <s v="Trinitario"/>
    <x v="6"/>
    <x v="0"/>
    <n v="5.9880239520958083E-4"/>
  </r>
  <r>
    <s v="Chocola'te"/>
    <s v="Venezuela"/>
    <n v="647"/>
    <n v="2011"/>
    <x v="13"/>
    <x v="1"/>
    <x v="0"/>
    <s v="Unspecified"/>
    <x v="3"/>
    <x v="0"/>
    <n v="5.9880239520958083E-4"/>
  </r>
  <r>
    <s v="Chocolate Alchemist-Philly"/>
    <s v="Tumbes, &quot;Zarumilla&quot;"/>
    <n v="1772"/>
    <n v="2016"/>
    <x v="17"/>
    <x v="1"/>
    <x v="3"/>
    <s v="Unspecified"/>
    <x v="2"/>
    <x v="3"/>
    <n v="5.9880239520958083E-4"/>
  </r>
  <r>
    <s v="Chocolate Con Amor"/>
    <s v="Wild Bolivian"/>
    <n v="1760"/>
    <n v="2016"/>
    <x v="1"/>
    <x v="1"/>
    <x v="3"/>
    <s v="Unspecified"/>
    <x v="12"/>
    <x v="3"/>
    <n v="5.9880239520958083E-4"/>
  </r>
  <r>
    <s v="Chocolate Con Amor"/>
    <s v="Uganda"/>
    <n v="1760"/>
    <n v="2016"/>
    <x v="1"/>
    <x v="1"/>
    <x v="1"/>
    <s v="Unspecified"/>
    <x v="37"/>
    <x v="1"/>
    <n v="5.9880239520958083E-4"/>
  </r>
  <r>
    <s v="Chocolate Con Amor"/>
    <s v="Dominican Republic"/>
    <n v="1764"/>
    <n v="2016"/>
    <x v="2"/>
    <x v="1"/>
    <x v="1"/>
    <s v="Unspecified"/>
    <x v="20"/>
    <x v="1"/>
    <n v="5.9880239520958083E-4"/>
  </r>
  <r>
    <s v="Chocolate Con Amor"/>
    <s v="Dominican Republic"/>
    <n v="1764"/>
    <n v="2016"/>
    <x v="7"/>
    <x v="1"/>
    <x v="1"/>
    <s v="Unspecified"/>
    <x v="20"/>
    <x v="1"/>
    <n v="5.9880239520958083E-4"/>
  </r>
  <r>
    <s v="Chocolate Con Amor"/>
    <s v="Ocumare"/>
    <n v="1764"/>
    <n v="2016"/>
    <x v="3"/>
    <x v="1"/>
    <x v="1"/>
    <s v="Criollo (Ocumare)"/>
    <x v="3"/>
    <x v="1"/>
    <n v="5.9880239520958083E-4"/>
  </r>
  <r>
    <s v="Chocolate Con Amor"/>
    <s v="Ecuador"/>
    <n v="1764"/>
    <n v="2016"/>
    <x v="1"/>
    <x v="1"/>
    <x v="1"/>
    <s v="Unspecified"/>
    <x v="8"/>
    <x v="1"/>
    <n v="5.9880239520958083E-4"/>
  </r>
  <r>
    <s v="Chocolate Con Amor"/>
    <s v="Nicaragua"/>
    <n v="1768"/>
    <n v="2016"/>
    <x v="3"/>
    <x v="1"/>
    <x v="1"/>
    <s v="Unspecified"/>
    <x v="18"/>
    <x v="1"/>
    <n v="5.9880239520958083E-4"/>
  </r>
  <r>
    <s v="Chocolate Conspiracy"/>
    <s v="Peru"/>
    <n v="1259"/>
    <n v="2014"/>
    <x v="21"/>
    <x v="1"/>
    <x v="1"/>
    <s v="Unspecified"/>
    <x v="2"/>
    <x v="1"/>
    <n v="5.9880239520958083E-4"/>
  </r>
  <r>
    <s v="Chocolate Makers"/>
    <s v="Tres Hombres"/>
    <n v="1530"/>
    <n v="2015"/>
    <x v="7"/>
    <x v="25"/>
    <x v="1"/>
    <s v="Trinitario"/>
    <x v="20"/>
    <x v="1"/>
    <n v="5.9880239520958083E-4"/>
  </r>
  <r>
    <s v="Chocolate Makers"/>
    <s v="Congo, Gorilla bar"/>
    <n v="1530"/>
    <n v="2015"/>
    <x v="13"/>
    <x v="25"/>
    <x v="1"/>
    <s v="Forastero"/>
    <x v="29"/>
    <x v="1"/>
    <n v="5.9880239520958083E-4"/>
  </r>
  <r>
    <s v="Chocolate Makers"/>
    <s v="Peru, Awagum bar"/>
    <n v="1530"/>
    <n v="2015"/>
    <x v="3"/>
    <x v="25"/>
    <x v="0"/>
    <s v="Criollo"/>
    <x v="2"/>
    <x v="0"/>
    <n v="5.9880239520958083E-4"/>
  </r>
  <r>
    <s v="Chocolate Tree, The"/>
    <s v="Maranon"/>
    <n v="1582"/>
    <n v="2015"/>
    <x v="25"/>
    <x v="26"/>
    <x v="0"/>
    <s v="Forastero (Nacional)"/>
    <x v="2"/>
    <x v="0"/>
    <n v="5.9880239520958083E-4"/>
  </r>
  <r>
    <s v="Chocolate Tree, The"/>
    <s v="Carenero Superior"/>
    <n v="1582"/>
    <n v="2015"/>
    <x v="3"/>
    <x v="26"/>
    <x v="0"/>
    <s v="Trinitario"/>
    <x v="3"/>
    <x v="0"/>
    <n v="5.9880239520958083E-4"/>
  </r>
  <r>
    <s v="Chocolate Tree, The"/>
    <s v="Peru"/>
    <n v="1121"/>
    <n v="2013"/>
    <x v="1"/>
    <x v="26"/>
    <x v="0"/>
    <s v="Forastero (Nacional)"/>
    <x v="2"/>
    <x v="0"/>
    <n v="5.9880239520958083E-4"/>
  </r>
  <r>
    <s v="Chocolate Tree, The"/>
    <s v="Ecuador"/>
    <n v="919"/>
    <n v="2012"/>
    <x v="24"/>
    <x v="26"/>
    <x v="3"/>
    <s v="Forastero (Arriba)"/>
    <x v="8"/>
    <x v="3"/>
    <n v="5.9880239520958083E-4"/>
  </r>
  <r>
    <s v="Chocolate Tree, The"/>
    <s v="Peru"/>
    <n v="919"/>
    <n v="2012"/>
    <x v="13"/>
    <x v="26"/>
    <x v="1"/>
    <s v="Criollo"/>
    <x v="2"/>
    <x v="1"/>
    <n v="5.9880239520958083E-4"/>
  </r>
  <r>
    <s v="Chocolate Tree, The"/>
    <s v="Madagascar"/>
    <n v="919"/>
    <n v="2012"/>
    <x v="5"/>
    <x v="26"/>
    <x v="1"/>
    <s v="Criollo"/>
    <x v="6"/>
    <x v="1"/>
    <n v="5.9880239520958083E-4"/>
  </r>
  <r>
    <s v="Chocolats Privilege"/>
    <s v="Xoconusco"/>
    <n v="1219"/>
    <n v="2014"/>
    <x v="1"/>
    <x v="9"/>
    <x v="3"/>
    <s v="Criollo"/>
    <x v="14"/>
    <x v="3"/>
    <n v="5.9880239520958083E-4"/>
  </r>
  <r>
    <s v="ChocoReko"/>
    <s v="Patanemo"/>
    <n v="1454"/>
    <n v="2015"/>
    <x v="16"/>
    <x v="21"/>
    <x v="1"/>
    <s v="Criollo"/>
    <x v="3"/>
    <x v="1"/>
    <n v="5.9880239520958083E-4"/>
  </r>
  <r>
    <s v="Chocosol"/>
    <s v="Chiapas, Lacandon Jungle, Oaxacom Mtn"/>
    <n v="682"/>
    <n v="2011"/>
    <x v="8"/>
    <x v="9"/>
    <x v="1"/>
    <s v="Unspecified"/>
    <x v="14"/>
    <x v="1"/>
    <n v="5.9880239520958083E-4"/>
  </r>
  <r>
    <s v="Chocovic"/>
    <s v="Xoconusco"/>
    <n v="478"/>
    <n v="2010"/>
    <x v="18"/>
    <x v="7"/>
    <x v="1"/>
    <s v="Criollo"/>
    <x v="14"/>
    <x v="1"/>
    <n v="5.9880239520958083E-4"/>
  </r>
  <r>
    <s v="Chocovic"/>
    <s v="Sambirano"/>
    <n v="478"/>
    <n v="2010"/>
    <x v="18"/>
    <x v="7"/>
    <x v="1"/>
    <s v="Trinitario"/>
    <x v="6"/>
    <x v="1"/>
    <n v="5.9880239520958083E-4"/>
  </r>
  <r>
    <s v="Chocovic"/>
    <s v="Ocumare"/>
    <n v="209"/>
    <n v="2008"/>
    <x v="18"/>
    <x v="7"/>
    <x v="1"/>
    <s v="Criollo"/>
    <x v="3"/>
    <x v="1"/>
    <n v="5.9880239520958083E-4"/>
  </r>
  <r>
    <s v="Chocovic"/>
    <s v="Bolivar, Guaranda"/>
    <n v="117"/>
    <n v="2007"/>
    <x v="18"/>
    <x v="7"/>
    <x v="3"/>
    <s v="Forastero (Arriba)"/>
    <x v="8"/>
    <x v="3"/>
    <n v="5.9880239520958083E-4"/>
  </r>
  <r>
    <s v="Chocovic"/>
    <s v="Guyave"/>
    <n v="117"/>
    <n v="2007"/>
    <x v="18"/>
    <x v="7"/>
    <x v="3"/>
    <s v="Trinitario"/>
    <x v="24"/>
    <x v="3"/>
    <n v="5.9880239520958083E-4"/>
  </r>
  <r>
    <s v="Chocovivo"/>
    <s v="Tabasco"/>
    <n v="1522"/>
    <n v="2015"/>
    <x v="8"/>
    <x v="1"/>
    <x v="3"/>
    <s v="Trinitario"/>
    <x v="14"/>
    <x v="3"/>
    <n v="5.9880239520958083E-4"/>
  </r>
  <r>
    <s v="Chocovivo"/>
    <s v="Tabasco"/>
    <n v="1522"/>
    <n v="2015"/>
    <x v="7"/>
    <x v="1"/>
    <x v="3"/>
    <s v="Trinitario"/>
    <x v="14"/>
    <x v="3"/>
    <n v="5.9880239520958083E-4"/>
  </r>
  <r>
    <s v="Choklat"/>
    <s v="Ocumare"/>
    <n v="377"/>
    <n v="2009"/>
    <x v="3"/>
    <x v="9"/>
    <x v="3"/>
    <s v="Criollo"/>
    <x v="3"/>
    <x v="3"/>
    <n v="5.9880239520958083E-4"/>
  </r>
  <r>
    <s v="Choklat"/>
    <s v="Porcelana, Tabasco"/>
    <n v="377"/>
    <n v="2009"/>
    <x v="1"/>
    <x v="9"/>
    <x v="1"/>
    <s v="Criollo"/>
    <x v="14"/>
    <x v="1"/>
    <n v="5.9880239520958083E-4"/>
  </r>
  <r>
    <s v="Choklat"/>
    <s v="Brazilian"/>
    <n v="377"/>
    <n v="2009"/>
    <x v="1"/>
    <x v="9"/>
    <x v="1"/>
    <s v="Unspecified"/>
    <x v="7"/>
    <x v="1"/>
    <n v="5.9880239520958083E-4"/>
  </r>
  <r>
    <s v="Choklat"/>
    <s v="Brazilian"/>
    <n v="377"/>
    <n v="2009"/>
    <x v="3"/>
    <x v="9"/>
    <x v="1"/>
    <s v="Unspecified"/>
    <x v="7"/>
    <x v="1"/>
    <n v="5.9880239520958083E-4"/>
  </r>
  <r>
    <s v="Choklat"/>
    <s v="Ocumare"/>
    <n v="377"/>
    <n v="2009"/>
    <x v="1"/>
    <x v="9"/>
    <x v="1"/>
    <s v="Criollo"/>
    <x v="3"/>
    <x v="1"/>
    <n v="5.9880239520958083E-4"/>
  </r>
  <r>
    <s v="Chokolat Elot (Girard)"/>
    <s v="Guadeloupe"/>
    <n v="1149"/>
    <n v="2013"/>
    <x v="27"/>
    <x v="27"/>
    <x v="1"/>
    <s v="Unspecified"/>
    <x v="38"/>
    <x v="1"/>
    <n v="5.9880239520958083E-4"/>
  </r>
  <r>
    <s v="Choocsol"/>
    <s v="Chiapas, Lacandon Jungle, Oaxacom Mtn"/>
    <n v="1832"/>
    <n v="2016"/>
    <x v="7"/>
    <x v="9"/>
    <x v="1"/>
    <s v="Unspecified"/>
    <x v="14"/>
    <x v="1"/>
    <n v="5.9880239520958083E-4"/>
  </r>
  <r>
    <s v="Christopher Morel (Felchlin)"/>
    <s v="Maranon Canyon, Fortunato No. 4"/>
    <n v="666"/>
    <n v="2011"/>
    <x v="13"/>
    <x v="9"/>
    <x v="0"/>
    <s v="Forastero (Nacional)"/>
    <x v="2"/>
    <x v="0"/>
    <n v="5.9880239520958083E-4"/>
  </r>
  <r>
    <s v="Chuao Chocolatier"/>
    <s v="Choroni"/>
    <n v="445"/>
    <n v="2009"/>
    <x v="28"/>
    <x v="1"/>
    <x v="1"/>
    <s v="Criollo"/>
    <x v="3"/>
    <x v="1"/>
    <n v="5.9880239520958083E-4"/>
  </r>
  <r>
    <s v="Chuao Chocolatier (Pralus)"/>
    <s v="Chuao"/>
    <n v="486"/>
    <n v="2010"/>
    <x v="16"/>
    <x v="1"/>
    <x v="1"/>
    <s v="Trinitario"/>
    <x v="3"/>
    <x v="1"/>
    <n v="5.9880239520958083E-4"/>
  </r>
  <r>
    <s v="Cloudforest"/>
    <s v="Camino Verde P., Balao, Guayas, 2014"/>
    <n v="1486"/>
    <n v="2015"/>
    <x v="10"/>
    <x v="1"/>
    <x v="1"/>
    <s v="Unspecified"/>
    <x v="8"/>
    <x v="1"/>
    <n v="5.9880239520958083E-4"/>
  </r>
  <r>
    <s v="Coleman &amp; Davis"/>
    <s v="Sambirano"/>
    <n v="1646"/>
    <n v="2015"/>
    <x v="7"/>
    <x v="1"/>
    <x v="1"/>
    <s v="Trinitario"/>
    <x v="6"/>
    <x v="1"/>
    <n v="5.9880239520958083E-4"/>
  </r>
  <r>
    <s v="Compania de Chocolate (Salgado)"/>
    <s v="Sur del Lago"/>
    <n v="579"/>
    <n v="2010"/>
    <x v="1"/>
    <x v="28"/>
    <x v="1"/>
    <s v="Unspecified"/>
    <x v="3"/>
    <x v="1"/>
    <n v="5.9880239520958083E-4"/>
  </r>
  <r>
    <s v="Compania de Chocolate (Salgado)"/>
    <s v="Carenero Superior"/>
    <n v="292"/>
    <n v="2008"/>
    <x v="3"/>
    <x v="28"/>
    <x v="1"/>
    <s v="Trinitario"/>
    <x v="3"/>
    <x v="1"/>
    <n v="5.9880239520958083E-4"/>
  </r>
  <r>
    <s v="Compania de Chocolate (Salgado)"/>
    <s v="Moxos"/>
    <n v="292"/>
    <n v="2008"/>
    <x v="5"/>
    <x v="28"/>
    <x v="1"/>
    <s v="Unspecified"/>
    <x v="12"/>
    <x v="1"/>
    <n v="5.9880239520958083E-4"/>
  </r>
  <r>
    <s v="Compania de Chocolate (Salgado)"/>
    <s v="Ocumare"/>
    <n v="292"/>
    <n v="2008"/>
    <x v="1"/>
    <x v="28"/>
    <x v="0"/>
    <s v="Criollo"/>
    <x v="3"/>
    <x v="0"/>
    <n v="5.9880239520958083E-4"/>
  </r>
  <r>
    <s v="Compania de Chocolate (Salgado)"/>
    <s v="Esmeraldas"/>
    <n v="296"/>
    <n v="2008"/>
    <x v="4"/>
    <x v="28"/>
    <x v="1"/>
    <s v="Forastero (Nacional)"/>
    <x v="8"/>
    <x v="1"/>
    <n v="5.9880239520958083E-4"/>
  </r>
  <r>
    <s v="Condor"/>
    <s v="Camino Verde"/>
    <n v="1630"/>
    <n v="2015"/>
    <x v="22"/>
    <x v="1"/>
    <x v="1"/>
    <s v="Unspecified"/>
    <x v="8"/>
    <x v="1"/>
    <n v="5.9880239520958083E-4"/>
  </r>
  <r>
    <s v="Confluence"/>
    <s v="Tien Giang, 2015, batch 10-2-16"/>
    <n v="1916"/>
    <n v="2016"/>
    <x v="20"/>
    <x v="1"/>
    <x v="1"/>
    <s v="Trinitario"/>
    <x v="17"/>
    <x v="1"/>
    <n v="5.9880239520958083E-4"/>
  </r>
  <r>
    <s v="Coppeneur"/>
    <s v="Ecuador, Puristique"/>
    <n v="1169"/>
    <n v="2013"/>
    <x v="8"/>
    <x v="16"/>
    <x v="1"/>
    <s v="Forastero (Nacional)"/>
    <x v="8"/>
    <x v="1"/>
    <n v="5.9880239520958083E-4"/>
  </r>
  <r>
    <s v="Coppeneur"/>
    <s v="Ghana Puristique"/>
    <n v="813"/>
    <n v="2012"/>
    <x v="9"/>
    <x v="16"/>
    <x v="1"/>
    <s v="Forastero"/>
    <x v="21"/>
    <x v="1"/>
    <n v="5.9880239520958083E-4"/>
  </r>
  <r>
    <s v="Coppeneur"/>
    <s v="Ecuador Puristique"/>
    <n v="817"/>
    <n v="2012"/>
    <x v="15"/>
    <x v="16"/>
    <x v="5"/>
    <s v="Unspecified"/>
    <x v="8"/>
    <x v="5"/>
    <n v="5.9880239520958083E-4"/>
  </r>
  <r>
    <s v="Coppeneur"/>
    <s v="Madagascar"/>
    <n v="959"/>
    <n v="2012"/>
    <x v="1"/>
    <x v="16"/>
    <x v="1"/>
    <s v="Trinitario"/>
    <x v="6"/>
    <x v="1"/>
    <n v="5.9880239520958083E-4"/>
  </r>
  <r>
    <s v="Coppeneur"/>
    <s v="Grenada"/>
    <n v="470"/>
    <n v="2010"/>
    <x v="5"/>
    <x v="16"/>
    <x v="1"/>
    <s v="Trinitario"/>
    <x v="24"/>
    <x v="1"/>
    <n v="5.9880239520958083E-4"/>
  </r>
  <r>
    <s v="Coppeneur"/>
    <s v="Chuao"/>
    <n v="478"/>
    <n v="2010"/>
    <x v="1"/>
    <x v="16"/>
    <x v="1"/>
    <s v="Trinitario"/>
    <x v="3"/>
    <x v="1"/>
    <n v="5.9880239520958083E-4"/>
  </r>
  <r>
    <s v="Coppeneur"/>
    <s v="Los Rios, H. Iara"/>
    <n v="558"/>
    <n v="2010"/>
    <x v="5"/>
    <x v="16"/>
    <x v="3"/>
    <s v="Nacional"/>
    <x v="8"/>
    <x v="3"/>
    <n v="5.9880239520958083E-4"/>
  </r>
  <r>
    <s v="Coppeneur"/>
    <s v="Trinidad"/>
    <n v="558"/>
    <n v="2010"/>
    <x v="5"/>
    <x v="16"/>
    <x v="1"/>
    <s v="Trinitario"/>
    <x v="16"/>
    <x v="1"/>
    <n v="5.9880239520958083E-4"/>
  </r>
  <r>
    <s v="Coppeneur"/>
    <s v="Jamaica"/>
    <n v="558"/>
    <n v="2010"/>
    <x v="5"/>
    <x v="16"/>
    <x v="1"/>
    <s v="Trinitario"/>
    <x v="23"/>
    <x v="1"/>
    <n v="5.9880239520958083E-4"/>
  </r>
  <r>
    <s v="Coppeneur"/>
    <s v="Ocumare 61"/>
    <n v="558"/>
    <n v="2010"/>
    <x v="5"/>
    <x v="16"/>
    <x v="1"/>
    <s v="Criollo (Ocumare 61)"/>
    <x v="3"/>
    <x v="1"/>
    <n v="5.9880239520958083E-4"/>
  </r>
  <r>
    <s v="Coppeneur"/>
    <s v="Porcelana, Apotequil"/>
    <n v="341"/>
    <n v="2009"/>
    <x v="5"/>
    <x v="16"/>
    <x v="1"/>
    <s v="Criollo"/>
    <x v="2"/>
    <x v="1"/>
    <n v="5.9880239520958083E-4"/>
  </r>
  <r>
    <s v="Coppeneur"/>
    <s v="Porcelana, Apotequil"/>
    <n v="445"/>
    <n v="2009"/>
    <x v="29"/>
    <x v="16"/>
    <x v="1"/>
    <s v="Criollo"/>
    <x v="2"/>
    <x v="1"/>
    <n v="5.9880239520958083E-4"/>
  </r>
  <r>
    <s v="Coppeneur"/>
    <s v="Chuao 100hr"/>
    <n v="451"/>
    <n v="2009"/>
    <x v="1"/>
    <x v="16"/>
    <x v="1"/>
    <s v="Criollo, Trinitario"/>
    <x v="3"/>
    <x v="1"/>
    <n v="5.9880239520958083E-4"/>
  </r>
  <r>
    <s v="Coppeneur"/>
    <s v="Chuao 70hr"/>
    <n v="451"/>
    <n v="2009"/>
    <x v="1"/>
    <x v="16"/>
    <x v="0"/>
    <s v="Criollo, Trinitario"/>
    <x v="3"/>
    <x v="0"/>
    <n v="5.9880239520958083E-4"/>
  </r>
  <r>
    <s v="Coppeneur"/>
    <s v="Porcelana, Tabasco, Mexico"/>
    <n v="220"/>
    <n v="2008"/>
    <x v="5"/>
    <x v="16"/>
    <x v="1"/>
    <s v="Criollo"/>
    <x v="14"/>
    <x v="1"/>
    <n v="5.9880239520958083E-4"/>
  </r>
  <r>
    <s v="Coppeneur"/>
    <s v="Porcelana, Venezuela"/>
    <n v="220"/>
    <n v="2008"/>
    <x v="5"/>
    <x v="16"/>
    <x v="1"/>
    <s v="Criollo (Porcelana)"/>
    <x v="3"/>
    <x v="1"/>
    <n v="5.9880239520958083E-4"/>
  </r>
  <r>
    <s v="Coppeneur"/>
    <s v="Sambirano, Menava P."/>
    <n v="196"/>
    <n v="2007"/>
    <x v="5"/>
    <x v="16"/>
    <x v="1"/>
    <s v="Trinitario"/>
    <x v="6"/>
    <x v="1"/>
    <n v="5.9880239520958083E-4"/>
  </r>
  <r>
    <s v="Cravve"/>
    <s v="New Ireland"/>
    <n v="1283"/>
    <n v="2014"/>
    <x v="1"/>
    <x v="13"/>
    <x v="3"/>
    <s v="Forastero"/>
    <x v="11"/>
    <x v="3"/>
    <n v="5.9880239520958083E-4"/>
  </r>
  <r>
    <s v="Cravve"/>
    <s v="Vanuatu, batch 2410"/>
    <n v="1335"/>
    <n v="2014"/>
    <x v="19"/>
    <x v="13"/>
    <x v="1"/>
    <s v="Trinitario"/>
    <x v="39"/>
    <x v="1"/>
    <n v="5.9880239520958083E-4"/>
  </r>
  <r>
    <s v="Cravve"/>
    <s v="Tanzania, batch a1"/>
    <n v="971"/>
    <n v="2012"/>
    <x v="7"/>
    <x v="13"/>
    <x v="1"/>
    <s v="Forastero"/>
    <x v="19"/>
    <x v="1"/>
    <n v="5.9880239520958083E-4"/>
  </r>
  <r>
    <s v="Cravve"/>
    <s v="Bahia, batch a1213"/>
    <n v="975"/>
    <n v="2012"/>
    <x v="8"/>
    <x v="13"/>
    <x v="1"/>
    <s v="Trinitario"/>
    <x v="7"/>
    <x v="1"/>
    <n v="5.9880239520958083E-4"/>
  </r>
  <r>
    <s v="Cravve"/>
    <s v="Namau Village, N. Taileva P., batch a2812"/>
    <n v="975"/>
    <n v="2012"/>
    <x v="30"/>
    <x v="13"/>
    <x v="1"/>
    <s v="Trinitario"/>
    <x v="13"/>
    <x v="1"/>
    <n v="5.9880239520958083E-4"/>
  </r>
  <r>
    <s v="Cravve"/>
    <s v="Vanuatu"/>
    <n v="975"/>
    <n v="2012"/>
    <x v="11"/>
    <x v="13"/>
    <x v="1"/>
    <s v="Trinitario"/>
    <x v="39"/>
    <x v="1"/>
    <n v="5.9880239520958083E-4"/>
  </r>
  <r>
    <s v="Cravve"/>
    <s v="Djual Island"/>
    <n v="975"/>
    <n v="2012"/>
    <x v="7"/>
    <x v="13"/>
    <x v="1"/>
    <s v="Forastero"/>
    <x v="11"/>
    <x v="1"/>
    <n v="5.9880239520958083E-4"/>
  </r>
  <r>
    <s v="Creo"/>
    <s v="&quot;heirloom&quot;, Arriba Nacional"/>
    <n v="1736"/>
    <n v="2016"/>
    <x v="9"/>
    <x v="1"/>
    <x v="1"/>
    <s v="Forastero (Nacional)"/>
    <x v="8"/>
    <x v="1"/>
    <n v="5.9880239520958083E-4"/>
  </r>
  <r>
    <s v="Creo"/>
    <s v="&quot;heirloom&quot;, Arriba Nacional"/>
    <n v="1736"/>
    <n v="2016"/>
    <x v="10"/>
    <x v="1"/>
    <x v="0"/>
    <s v="Forastero (Nacional)"/>
    <x v="8"/>
    <x v="0"/>
    <n v="5.9880239520958083E-4"/>
  </r>
  <r>
    <s v="Daintree"/>
    <s v="Goodman Estate"/>
    <n v="1654"/>
    <n v="2015"/>
    <x v="1"/>
    <x v="13"/>
    <x v="1"/>
    <s v="Unspecified"/>
    <x v="40"/>
    <x v="1"/>
    <n v="5.9880239520958083E-4"/>
  </r>
  <r>
    <s v="Daintree"/>
    <s v="Daintree Estates, N. Queensland"/>
    <n v="785"/>
    <n v="2011"/>
    <x v="1"/>
    <x v="13"/>
    <x v="1"/>
    <s v="Unspecified"/>
    <x v="40"/>
    <x v="1"/>
    <n v="5.9880239520958083E-4"/>
  </r>
  <r>
    <s v="Dalloway"/>
    <s v="Dominican Republic, batch 7"/>
    <n v="1928"/>
    <n v="2017"/>
    <x v="5"/>
    <x v="1"/>
    <x v="1"/>
    <s v="Unspecified"/>
    <x v="20"/>
    <x v="1"/>
    <n v="5.9880239520958083E-4"/>
  </r>
  <r>
    <s v="Damson"/>
    <s v="Robson Estate"/>
    <n v="1610"/>
    <n v="2015"/>
    <x v="1"/>
    <x v="12"/>
    <x v="1"/>
    <s v="Trinitario"/>
    <x v="16"/>
    <x v="1"/>
    <n v="5.9880239520958083E-4"/>
  </r>
  <r>
    <s v="Damson"/>
    <s v="Los Rios"/>
    <n v="1610"/>
    <n v="2015"/>
    <x v="1"/>
    <x v="12"/>
    <x v="1"/>
    <s v="Unspecified"/>
    <x v="8"/>
    <x v="1"/>
    <n v="5.9880239520958083E-4"/>
  </r>
  <r>
    <s v="Damson"/>
    <s v="Crayfish Bay aka Non Pariel Estate"/>
    <n v="1666"/>
    <n v="2015"/>
    <x v="1"/>
    <x v="12"/>
    <x v="3"/>
    <s v="Unspecified"/>
    <x v="24"/>
    <x v="3"/>
    <n v="5.9880239520958083E-4"/>
  </r>
  <r>
    <s v="Damson"/>
    <s v="O'Payo"/>
    <n v="1666"/>
    <n v="2015"/>
    <x v="1"/>
    <x v="12"/>
    <x v="1"/>
    <s v="Unspecified"/>
    <x v="18"/>
    <x v="1"/>
    <n v="5.9880239520958083E-4"/>
  </r>
  <r>
    <s v="Dandelion"/>
    <s v="Maya Mtn., Break Bar- Snark"/>
    <n v="1446"/>
    <n v="2015"/>
    <x v="1"/>
    <x v="1"/>
    <x v="1"/>
    <s v="Trinitario"/>
    <x v="22"/>
    <x v="1"/>
    <n v="5.9880239520958083E-4"/>
  </r>
  <r>
    <s v="Dandelion"/>
    <s v="Maya Mountain"/>
    <n v="1219"/>
    <n v="2014"/>
    <x v="1"/>
    <x v="1"/>
    <x v="1"/>
    <s v="Trinitario"/>
    <x v="22"/>
    <x v="1"/>
    <n v="5.9880239520958083E-4"/>
  </r>
  <r>
    <s v="Dandelion"/>
    <s v="Camino Verde P., Balao, Guayas, 2013"/>
    <n v="1295"/>
    <n v="2014"/>
    <x v="1"/>
    <x v="1"/>
    <x v="1"/>
    <s v="Unspecified"/>
    <x v="8"/>
    <x v="1"/>
    <n v="5.9880239520958083E-4"/>
  </r>
  <r>
    <s v="Dandelion"/>
    <s v="Buto"/>
    <n v="1303"/>
    <n v="2014"/>
    <x v="1"/>
    <x v="1"/>
    <x v="1"/>
    <s v="Unspecified"/>
    <x v="41"/>
    <x v="1"/>
    <n v="5.9880239520958083E-4"/>
  </r>
  <r>
    <s v="Dandelion"/>
    <s v="San Francisco de Macoris, Cibao region"/>
    <n v="1387"/>
    <n v="2014"/>
    <x v="1"/>
    <x v="1"/>
    <x v="0"/>
    <s v="Unspecified"/>
    <x v="20"/>
    <x v="0"/>
    <n v="5.9880239520958083E-4"/>
  </r>
  <r>
    <s v="Dandelion"/>
    <s v="Cumboto, farmer Jose Lugo"/>
    <n v="1026"/>
    <n v="2013"/>
    <x v="1"/>
    <x v="1"/>
    <x v="1"/>
    <s v="Unspecified"/>
    <x v="3"/>
    <x v="1"/>
    <n v="5.9880239520958083E-4"/>
  </r>
  <r>
    <s v="Dandelion"/>
    <s v="Patanemo"/>
    <n v="1026"/>
    <n v="2013"/>
    <x v="1"/>
    <x v="1"/>
    <x v="1"/>
    <s v="Unspecified"/>
    <x v="3"/>
    <x v="1"/>
    <n v="5.9880239520958083E-4"/>
  </r>
  <r>
    <s v="Dandelion"/>
    <s v="Mantuano, 2012"/>
    <n v="1085"/>
    <n v="2013"/>
    <x v="1"/>
    <x v="1"/>
    <x v="1"/>
    <s v="Unspecified"/>
    <x v="3"/>
    <x v="1"/>
    <n v="5.9880239520958083E-4"/>
  </r>
  <r>
    <s v="Dandelion"/>
    <s v="Papua New Guinea"/>
    <n v="1153"/>
    <n v="2013"/>
    <x v="1"/>
    <x v="1"/>
    <x v="1"/>
    <s v="Unspecified"/>
    <x v="11"/>
    <x v="1"/>
    <n v="5.9880239520958083E-4"/>
  </r>
  <r>
    <s v="Dandelion"/>
    <s v="Upala"/>
    <n v="805"/>
    <n v="2012"/>
    <x v="1"/>
    <x v="1"/>
    <x v="1"/>
    <s v="Unspecified"/>
    <x v="27"/>
    <x v="1"/>
    <n v="5.9880239520958083E-4"/>
  </r>
  <r>
    <s v="Dandelion"/>
    <s v="Colombian"/>
    <n v="805"/>
    <n v="2012"/>
    <x v="1"/>
    <x v="1"/>
    <x v="1"/>
    <s v="Unspecified"/>
    <x v="9"/>
    <x v="1"/>
    <n v="5.9880239520958083E-4"/>
  </r>
  <r>
    <s v="Dandelion"/>
    <s v="Elvesia, 2011"/>
    <n v="915"/>
    <n v="2012"/>
    <x v="1"/>
    <x v="1"/>
    <x v="0"/>
    <s v="Unspecified"/>
    <x v="20"/>
    <x v="0"/>
    <n v="5.9880239520958083E-4"/>
  </r>
  <r>
    <s v="Dandelion"/>
    <s v="Dominican Republic"/>
    <n v="654"/>
    <n v="2011"/>
    <x v="1"/>
    <x v="1"/>
    <x v="1"/>
    <s v="Unspecified"/>
    <x v="20"/>
    <x v="1"/>
    <n v="5.9880239520958083E-4"/>
  </r>
  <r>
    <s v="Dandelion"/>
    <s v="Madagascar"/>
    <n v="654"/>
    <n v="2011"/>
    <x v="1"/>
    <x v="1"/>
    <x v="1"/>
    <s v="Trinitario"/>
    <x v="6"/>
    <x v="1"/>
    <n v="5.9880239520958083E-4"/>
  </r>
  <r>
    <s v="Dandelion"/>
    <s v="Tanzania"/>
    <n v="654"/>
    <n v="2011"/>
    <x v="1"/>
    <x v="1"/>
    <x v="1"/>
    <s v="Unspecified"/>
    <x v="19"/>
    <x v="1"/>
    <n v="5.9880239520958083E-4"/>
  </r>
  <r>
    <s v="Danta"/>
    <s v="Los Ujuxtes"/>
    <n v="1223"/>
    <n v="2014"/>
    <x v="24"/>
    <x v="29"/>
    <x v="1"/>
    <s v="Unspecified"/>
    <x v="25"/>
    <x v="1"/>
    <n v="5.9880239520958083E-4"/>
  </r>
  <r>
    <s v="Danta"/>
    <s v="Chuao"/>
    <n v="987"/>
    <n v="2012"/>
    <x v="7"/>
    <x v="29"/>
    <x v="1"/>
    <s v="Trinitario"/>
    <x v="3"/>
    <x v="1"/>
    <n v="5.9880239520958083E-4"/>
  </r>
  <r>
    <s v="Danta"/>
    <s v="Los Ujuxtes"/>
    <n v="987"/>
    <n v="2012"/>
    <x v="1"/>
    <x v="29"/>
    <x v="0"/>
    <s v="Unspecified"/>
    <x v="25"/>
    <x v="0"/>
    <n v="5.9880239520958083E-4"/>
  </r>
  <r>
    <s v="Danta"/>
    <s v="Sambirano"/>
    <n v="987"/>
    <n v="2012"/>
    <x v="1"/>
    <x v="29"/>
    <x v="0"/>
    <s v="Trinitario"/>
    <x v="6"/>
    <x v="0"/>
    <n v="5.9880239520958083E-4"/>
  </r>
  <r>
    <s v="Danta"/>
    <s v="Las Acacias E."/>
    <n v="987"/>
    <n v="2012"/>
    <x v="1"/>
    <x v="29"/>
    <x v="2"/>
    <s v="Criollo"/>
    <x v="25"/>
    <x v="2"/>
    <n v="5.9880239520958083E-4"/>
  </r>
  <r>
    <s v="Danta"/>
    <s v="Oscuro, Finca Chimelb"/>
    <n v="991"/>
    <n v="2012"/>
    <x v="1"/>
    <x v="29"/>
    <x v="1"/>
    <s v="Unspecified"/>
    <x v="25"/>
    <x v="1"/>
    <n v="5.9880239520958083E-4"/>
  </r>
  <r>
    <s v="Danta"/>
    <s v="Los Ujuxtes"/>
    <n v="661"/>
    <n v="2011"/>
    <x v="2"/>
    <x v="29"/>
    <x v="1"/>
    <s v="Unspecified"/>
    <x v="25"/>
    <x v="1"/>
    <n v="5.9880239520958083E-4"/>
  </r>
  <r>
    <s v="Danta"/>
    <s v="Las Acacias E."/>
    <n v="423"/>
    <n v="2009"/>
    <x v="7"/>
    <x v="29"/>
    <x v="1"/>
    <s v="Criollo"/>
    <x v="25"/>
    <x v="1"/>
    <n v="5.9880239520958083E-4"/>
  </r>
  <r>
    <s v="Danta"/>
    <s v="Las Acacias E."/>
    <n v="423"/>
    <n v="2009"/>
    <x v="2"/>
    <x v="29"/>
    <x v="1"/>
    <s v="Criollo"/>
    <x v="25"/>
    <x v="1"/>
    <n v="5.9880239520958083E-4"/>
  </r>
  <r>
    <s v="DAR"/>
    <s v="Venezuela, batch 122"/>
    <n v="1920"/>
    <n v="2016"/>
    <x v="5"/>
    <x v="1"/>
    <x v="1"/>
    <s v="Unspecified"/>
    <x v="3"/>
    <x v="1"/>
    <n v="5.9880239520958083E-4"/>
  </r>
  <r>
    <s v="DAR"/>
    <s v="Vietnam"/>
    <n v="1920"/>
    <n v="2016"/>
    <x v="5"/>
    <x v="1"/>
    <x v="1"/>
    <s v="Trinitario"/>
    <x v="17"/>
    <x v="1"/>
    <n v="5.9880239520958083E-4"/>
  </r>
  <r>
    <s v="Dark Forest"/>
    <s v="Bolivia"/>
    <n v="1708"/>
    <n v="2016"/>
    <x v="7"/>
    <x v="1"/>
    <x v="1"/>
    <s v="Unspecified"/>
    <x v="12"/>
    <x v="1"/>
    <n v="5.9880239520958083E-4"/>
  </r>
  <r>
    <s v="Dark Forest"/>
    <s v="Madagascar"/>
    <n v="1550"/>
    <n v="2015"/>
    <x v="1"/>
    <x v="1"/>
    <x v="1"/>
    <s v="Trinitario"/>
    <x v="6"/>
    <x v="1"/>
    <n v="5.9880239520958083E-4"/>
  </r>
  <r>
    <s v="Dark Forest"/>
    <s v="Ocumare"/>
    <n v="1550"/>
    <n v="2015"/>
    <x v="1"/>
    <x v="1"/>
    <x v="1"/>
    <s v="Unspecified"/>
    <x v="3"/>
    <x v="1"/>
    <n v="5.9880239520958083E-4"/>
  </r>
  <r>
    <s v="Dark Forest"/>
    <s v="Tanzania"/>
    <n v="1554"/>
    <n v="2015"/>
    <x v="1"/>
    <x v="1"/>
    <x v="1"/>
    <s v="Unspecified"/>
    <x v="19"/>
    <x v="1"/>
    <n v="5.9880239520958083E-4"/>
  </r>
  <r>
    <s v="Dark Forest"/>
    <s v="Ecuador"/>
    <n v="1554"/>
    <n v="2015"/>
    <x v="1"/>
    <x v="1"/>
    <x v="1"/>
    <s v="Unspecified"/>
    <x v="8"/>
    <x v="1"/>
    <n v="5.9880239520958083E-4"/>
  </r>
  <r>
    <s v="Davis"/>
    <s v="Ghana"/>
    <n v="1093"/>
    <n v="2013"/>
    <x v="1"/>
    <x v="1"/>
    <x v="3"/>
    <s v="Forastero"/>
    <x v="21"/>
    <x v="3"/>
    <n v="5.9880239520958083E-4"/>
  </r>
  <r>
    <s v="Davis"/>
    <s v="Rainforest"/>
    <n v="1093"/>
    <n v="2013"/>
    <x v="1"/>
    <x v="1"/>
    <x v="1"/>
    <s v="Unspecified"/>
    <x v="20"/>
    <x v="1"/>
    <n v="5.9880239520958083E-4"/>
  </r>
  <r>
    <s v="Davis"/>
    <s v="Venezuela"/>
    <n v="1093"/>
    <n v="2013"/>
    <x v="1"/>
    <x v="1"/>
    <x v="1"/>
    <s v="Unspecified"/>
    <x v="3"/>
    <x v="1"/>
    <n v="5.9880239520958083E-4"/>
  </r>
  <r>
    <s v="Davis"/>
    <s v="West Africa"/>
    <n v="907"/>
    <n v="2012"/>
    <x v="31"/>
    <x v="1"/>
    <x v="1"/>
    <s v="Forastero"/>
    <x v="42"/>
    <x v="1"/>
    <n v="5.9880239520958083E-4"/>
  </r>
  <r>
    <s v="De Mendes"/>
    <s v="Nativo, Varzea"/>
    <n v="1462"/>
    <n v="2015"/>
    <x v="5"/>
    <x v="11"/>
    <x v="1"/>
    <s v="Unspecified"/>
    <x v="7"/>
    <x v="1"/>
    <n v="5.9880239520958083E-4"/>
  </r>
  <r>
    <s v="De Mendes"/>
    <s v="Selvagem, Jari"/>
    <n v="1462"/>
    <n v="2015"/>
    <x v="8"/>
    <x v="11"/>
    <x v="1"/>
    <s v="Unspecified"/>
    <x v="7"/>
    <x v="1"/>
    <n v="5.9880239520958083E-4"/>
  </r>
  <r>
    <s v="De Villiers"/>
    <s v="Bundibugyo District"/>
    <n v="1832"/>
    <n v="2016"/>
    <x v="1"/>
    <x v="30"/>
    <x v="3"/>
    <s v="Forastero"/>
    <x v="37"/>
    <x v="3"/>
    <n v="5.9880239520958083E-4"/>
  </r>
  <r>
    <s v="De Villiers"/>
    <s v="Sambirano Valley, batch 2477"/>
    <n v="1832"/>
    <n v="2016"/>
    <x v="1"/>
    <x v="30"/>
    <x v="1"/>
    <s v="Unspecified"/>
    <x v="6"/>
    <x v="1"/>
    <n v="5.9880239520958083E-4"/>
  </r>
  <r>
    <s v="Dean and Deluca (Belcolade)"/>
    <s v="Madagascar"/>
    <n v="170"/>
    <n v="2007"/>
    <x v="12"/>
    <x v="1"/>
    <x v="3"/>
    <s v="Trinitario"/>
    <x v="6"/>
    <x v="3"/>
    <n v="5.9880239520958083E-4"/>
  </r>
  <r>
    <s v="Dean and Deluca (Belcolade)"/>
    <s v="Costa Rica"/>
    <n v="175"/>
    <n v="2007"/>
    <x v="11"/>
    <x v="1"/>
    <x v="1"/>
    <s v="Unspecified"/>
    <x v="27"/>
    <x v="1"/>
    <n v="5.9880239520958083E-4"/>
  </r>
  <r>
    <s v="Dean and Deluca (Belcolade)"/>
    <s v="Ecuador"/>
    <n v="175"/>
    <n v="2007"/>
    <x v="18"/>
    <x v="1"/>
    <x v="1"/>
    <s v="Unspecified"/>
    <x v="8"/>
    <x v="1"/>
    <n v="5.9880239520958083E-4"/>
  </r>
  <r>
    <s v="Dean and Deluca (Belcolade)"/>
    <s v="Ghana"/>
    <n v="175"/>
    <n v="2007"/>
    <x v="2"/>
    <x v="1"/>
    <x v="1"/>
    <s v="Forastero"/>
    <x v="21"/>
    <x v="1"/>
    <n v="5.9880239520958083E-4"/>
  </r>
  <r>
    <s v="Dean and Deluca (Belcolade)"/>
    <s v="Papua New Guinea"/>
    <n v="180"/>
    <n v="2007"/>
    <x v="11"/>
    <x v="1"/>
    <x v="1"/>
    <s v="Unspecified"/>
    <x v="11"/>
    <x v="1"/>
    <n v="5.9880239520958083E-4"/>
  </r>
  <r>
    <s v="Dean and Deluca (Belcolade)"/>
    <s v="Peru"/>
    <n v="180"/>
    <n v="2007"/>
    <x v="11"/>
    <x v="1"/>
    <x v="1"/>
    <s v="Unspecified"/>
    <x v="2"/>
    <x v="1"/>
    <n v="5.9880239520958083E-4"/>
  </r>
  <r>
    <s v="Debauve &amp; Gallais (Michel Cluizel)"/>
    <s v="Papua New Guinea"/>
    <n v="423"/>
    <n v="2009"/>
    <x v="11"/>
    <x v="0"/>
    <x v="1"/>
    <s v="Unspecified"/>
    <x v="11"/>
    <x v="1"/>
    <n v="5.9880239520958083E-4"/>
  </r>
  <r>
    <s v="Debauve &amp; Gallais (Michel Cluizel)"/>
    <s v="Venezuela"/>
    <n v="263"/>
    <n v="2008"/>
    <x v="12"/>
    <x v="0"/>
    <x v="0"/>
    <s v="Unspecified"/>
    <x v="3"/>
    <x v="0"/>
    <n v="5.9880239520958083E-4"/>
  </r>
  <r>
    <s v="Desbarres"/>
    <s v="Kilombero, batch 41"/>
    <n v="1916"/>
    <n v="2016"/>
    <x v="5"/>
    <x v="9"/>
    <x v="3"/>
    <s v="Unspecified"/>
    <x v="19"/>
    <x v="3"/>
    <n v="5.9880239520958083E-4"/>
  </r>
  <r>
    <s v="DeVries"/>
    <s v="Bolivian"/>
    <n v="241"/>
    <n v="2008"/>
    <x v="3"/>
    <x v="1"/>
    <x v="1"/>
    <s v="Unspecified"/>
    <x v="12"/>
    <x v="1"/>
    <n v="5.9880239520958083E-4"/>
  </r>
  <r>
    <s v="DeVries"/>
    <s v="Costa Rica"/>
    <n v="166"/>
    <n v="2007"/>
    <x v="16"/>
    <x v="1"/>
    <x v="1"/>
    <s v="Trinitario"/>
    <x v="27"/>
    <x v="1"/>
    <n v="5.9880239520958083E-4"/>
  </r>
  <r>
    <s v="DeVries"/>
    <s v="Dominican Republic"/>
    <n v="166"/>
    <n v="2007"/>
    <x v="16"/>
    <x v="1"/>
    <x v="1"/>
    <s v="Unspecified"/>
    <x v="20"/>
    <x v="1"/>
    <n v="5.9880239520958083E-4"/>
  </r>
  <r>
    <s v="Dick Taylor"/>
    <s v="Lanquin Estate"/>
    <n v="1952"/>
    <n v="2017"/>
    <x v="1"/>
    <x v="1"/>
    <x v="0"/>
    <s v="Unspecified"/>
    <x v="25"/>
    <x v="0"/>
    <n v="5.9880239520958083E-4"/>
  </r>
  <r>
    <s v="Dick Taylor"/>
    <s v="Tien Giang"/>
    <n v="1864"/>
    <n v="2016"/>
    <x v="20"/>
    <x v="1"/>
    <x v="1"/>
    <s v="Trinitario"/>
    <x v="17"/>
    <x v="1"/>
    <n v="5.9880239520958083E-4"/>
  </r>
  <r>
    <s v="Dick Taylor"/>
    <s v="Alto Beni, Wild Harvest, Limited Ed."/>
    <n v="1634"/>
    <n v="2015"/>
    <x v="1"/>
    <x v="1"/>
    <x v="0"/>
    <s v="Unspecified"/>
    <x v="12"/>
    <x v="0"/>
    <n v="5.9880239520958083E-4"/>
  </r>
  <r>
    <s v="Dick Taylor"/>
    <s v="Elvesia"/>
    <n v="1235"/>
    <n v="2014"/>
    <x v="21"/>
    <x v="1"/>
    <x v="1"/>
    <s v="Unspecified"/>
    <x v="20"/>
    <x v="1"/>
    <n v="5.9880239520958083E-4"/>
  </r>
  <r>
    <s v="Dick Taylor"/>
    <s v="Ecuador, Choc. Garage Exclusive"/>
    <n v="1034"/>
    <n v="2013"/>
    <x v="1"/>
    <x v="1"/>
    <x v="1"/>
    <s v="Unspecified"/>
    <x v="8"/>
    <x v="1"/>
    <n v="5.9880239520958083E-4"/>
  </r>
  <r>
    <s v="Dick Taylor"/>
    <s v="Camino Verde"/>
    <n v="1193"/>
    <n v="2013"/>
    <x v="22"/>
    <x v="1"/>
    <x v="1"/>
    <s v="Unspecified"/>
    <x v="8"/>
    <x v="1"/>
    <n v="5.9880239520958083E-4"/>
  </r>
  <r>
    <s v="Dick Taylor"/>
    <s v="Bolivia"/>
    <n v="895"/>
    <n v="2012"/>
    <x v="7"/>
    <x v="1"/>
    <x v="1"/>
    <s v="Unspecified"/>
    <x v="12"/>
    <x v="1"/>
    <n v="5.9880239520958083E-4"/>
  </r>
  <r>
    <s v="Dick Taylor"/>
    <s v="Belize"/>
    <n v="955"/>
    <n v="2012"/>
    <x v="5"/>
    <x v="1"/>
    <x v="1"/>
    <s v="Trinitario"/>
    <x v="22"/>
    <x v="1"/>
    <n v="5.9880239520958083E-4"/>
  </r>
  <r>
    <s v="Dick Taylor"/>
    <s v="Sambirano"/>
    <n v="661"/>
    <n v="2011"/>
    <x v="3"/>
    <x v="1"/>
    <x v="1"/>
    <s v="Trinitario"/>
    <x v="6"/>
    <x v="1"/>
    <n v="5.9880239520958083E-4"/>
  </r>
  <r>
    <s v="Dick Taylor"/>
    <s v="Sambirano"/>
    <n v="661"/>
    <n v="2011"/>
    <x v="5"/>
    <x v="1"/>
    <x v="1"/>
    <s v="Trinitario"/>
    <x v="6"/>
    <x v="1"/>
    <n v="5.9880239520958083E-4"/>
  </r>
  <r>
    <s v="Dick Taylor"/>
    <s v="Mantuano"/>
    <n v="682"/>
    <n v="2011"/>
    <x v="7"/>
    <x v="1"/>
    <x v="1"/>
    <s v="Criollo"/>
    <x v="3"/>
    <x v="1"/>
    <n v="5.9880239520958083E-4"/>
  </r>
  <r>
    <s v="Dick Taylor"/>
    <s v="La Red"/>
    <n v="769"/>
    <n v="2011"/>
    <x v="21"/>
    <x v="1"/>
    <x v="1"/>
    <s v="Unspecified"/>
    <x v="20"/>
    <x v="1"/>
    <n v="5.9880239520958083E-4"/>
  </r>
  <r>
    <s v="Dick Taylor"/>
    <s v="Ecuador"/>
    <n v="769"/>
    <n v="2011"/>
    <x v="1"/>
    <x v="1"/>
    <x v="1"/>
    <s v="Unspecified"/>
    <x v="8"/>
    <x v="1"/>
    <n v="5.9880239520958083E-4"/>
  </r>
  <r>
    <s v="Doble &amp; Bignall"/>
    <s v="Puerto Cabello"/>
    <n v="1688"/>
    <n v="2015"/>
    <x v="9"/>
    <x v="12"/>
    <x v="1"/>
    <s v="Unspecified"/>
    <x v="3"/>
    <x v="1"/>
    <n v="5.9880239520958083E-4"/>
  </r>
  <r>
    <s v="Doble &amp; Bignall"/>
    <s v="Panama, Raven"/>
    <n v="1371"/>
    <n v="2014"/>
    <x v="5"/>
    <x v="12"/>
    <x v="1"/>
    <s v="Unspecified"/>
    <x v="5"/>
    <x v="1"/>
    <n v="5.9880239520958083E-4"/>
  </r>
  <r>
    <s v="Doble &amp; Bignall"/>
    <s v="Puerto Cabello, Mantuano"/>
    <n v="1371"/>
    <n v="2014"/>
    <x v="5"/>
    <x v="12"/>
    <x v="1"/>
    <s v="Trinitario"/>
    <x v="3"/>
    <x v="1"/>
    <n v="5.9880239520958083E-4"/>
  </r>
  <r>
    <s v="Doble &amp; Bignall"/>
    <s v="Johe"/>
    <n v="1407"/>
    <n v="2014"/>
    <x v="5"/>
    <x v="12"/>
    <x v="1"/>
    <s v="Criollo, Trinitario"/>
    <x v="18"/>
    <x v="1"/>
    <n v="5.9880239520958083E-4"/>
  </r>
  <r>
    <s v="Dole (Guittard)"/>
    <s v="O'ahu, N. Shore, Waialua Estate"/>
    <n v="311"/>
    <n v="2009"/>
    <x v="1"/>
    <x v="1"/>
    <x v="0"/>
    <s v="Unspecified"/>
    <x v="43"/>
    <x v="0"/>
    <n v="5.9880239520958083E-4"/>
  </r>
  <r>
    <s v="Dolfin (Belcolade)"/>
    <s v="Africa"/>
    <n v="304"/>
    <n v="2008"/>
    <x v="4"/>
    <x v="15"/>
    <x v="1"/>
    <s v="Forastero"/>
    <x v="42"/>
    <x v="1"/>
    <n v="5.9880239520958083E-4"/>
  </r>
  <r>
    <s v="Domori"/>
    <s v="Hacienda Victoria"/>
    <n v="1672"/>
    <n v="2015"/>
    <x v="1"/>
    <x v="10"/>
    <x v="0"/>
    <s v="Unspecified"/>
    <x v="8"/>
    <x v="0"/>
    <n v="5.9880239520958083E-4"/>
  </r>
  <r>
    <s v="Domori"/>
    <s v="Ocumare 77"/>
    <n v="1672"/>
    <n v="2015"/>
    <x v="1"/>
    <x v="10"/>
    <x v="0"/>
    <s v="Criollo (Ocumare 77)"/>
    <x v="3"/>
    <x v="0"/>
    <n v="5.9880239520958083E-4"/>
  </r>
  <r>
    <s v="Domori"/>
    <s v="IL100, H. San Jose"/>
    <n v="1109"/>
    <n v="2013"/>
    <x v="15"/>
    <x v="10"/>
    <x v="1"/>
    <s v="Criollo"/>
    <x v="3"/>
    <x v="1"/>
    <n v="5.9880239520958083E-4"/>
  </r>
  <r>
    <s v="Domori"/>
    <s v="Morogoro"/>
    <n v="863"/>
    <n v="2012"/>
    <x v="1"/>
    <x v="10"/>
    <x v="1"/>
    <s v="Unspecified"/>
    <x v="19"/>
    <x v="1"/>
    <n v="5.9880239520958083E-4"/>
  </r>
  <r>
    <s v="Domori"/>
    <s v="Guasare"/>
    <n v="863"/>
    <n v="2012"/>
    <x v="1"/>
    <x v="10"/>
    <x v="0"/>
    <s v="Criollo"/>
    <x v="3"/>
    <x v="0"/>
    <n v="5.9880239520958083E-4"/>
  </r>
  <r>
    <s v="Domori"/>
    <s v="Canoabo, Hacienda San Jose"/>
    <n v="693"/>
    <n v="2011"/>
    <x v="1"/>
    <x v="10"/>
    <x v="1"/>
    <s v="Criollo"/>
    <x v="3"/>
    <x v="1"/>
    <n v="5.9880239520958083E-4"/>
  </r>
  <r>
    <s v="Domori"/>
    <s v="Chuao, Hacienda San Jose"/>
    <n v="470"/>
    <n v="2010"/>
    <x v="1"/>
    <x v="10"/>
    <x v="1"/>
    <s v="Trinitario"/>
    <x v="3"/>
    <x v="1"/>
    <n v="5.9880239520958083E-4"/>
  </r>
  <r>
    <s v="Domori"/>
    <s v="Carupano, H. San Jose"/>
    <n v="227"/>
    <n v="2008"/>
    <x v="1"/>
    <x v="10"/>
    <x v="1"/>
    <s v="Trinitario"/>
    <x v="3"/>
    <x v="1"/>
    <n v="5.9880239520958083E-4"/>
  </r>
  <r>
    <s v="Domori"/>
    <s v="Teyuna"/>
    <n v="272"/>
    <n v="2008"/>
    <x v="1"/>
    <x v="10"/>
    <x v="1"/>
    <s v="Unspecified"/>
    <x v="9"/>
    <x v="1"/>
    <n v="5.9880239520958083E-4"/>
  </r>
  <r>
    <s v="Domori"/>
    <s v="Porcelana"/>
    <n v="111"/>
    <n v="2007"/>
    <x v="1"/>
    <x v="10"/>
    <x v="2"/>
    <s v="Criollo (Porcelana)"/>
    <x v="3"/>
    <x v="2"/>
    <n v="5.9880239520958083E-4"/>
  </r>
  <r>
    <s v="Domori"/>
    <s v="Ocumare 61, Puertomar"/>
    <n v="129"/>
    <n v="2007"/>
    <x v="7"/>
    <x v="10"/>
    <x v="1"/>
    <s v="Criollo (Ocumare 61)"/>
    <x v="3"/>
    <x v="1"/>
    <n v="5.9880239520958083E-4"/>
  </r>
  <r>
    <s v="Domori"/>
    <s v="Granella"/>
    <n v="135"/>
    <n v="2007"/>
    <x v="2"/>
    <x v="10"/>
    <x v="1"/>
    <s v="Trinitario"/>
    <x v="3"/>
    <x v="1"/>
    <n v="5.9880239520958083E-4"/>
  </r>
  <r>
    <s v="Domori"/>
    <s v="Madagascar"/>
    <n v="135"/>
    <n v="2007"/>
    <x v="1"/>
    <x v="10"/>
    <x v="1"/>
    <s v="Trinitario"/>
    <x v="6"/>
    <x v="1"/>
    <n v="5.9880239520958083E-4"/>
  </r>
  <r>
    <s v="Domori"/>
    <s v="Madagared"/>
    <n v="192"/>
    <n v="2007"/>
    <x v="1"/>
    <x v="10"/>
    <x v="1"/>
    <s v="Criollo"/>
    <x v="6"/>
    <x v="1"/>
    <n v="5.9880239520958083E-4"/>
  </r>
  <r>
    <s v="Domori"/>
    <s v="Java, Javablond"/>
    <n v="192"/>
    <n v="2007"/>
    <x v="1"/>
    <x v="10"/>
    <x v="0"/>
    <s v="Criollo"/>
    <x v="15"/>
    <x v="0"/>
    <n v="5.9880239520958083E-4"/>
  </r>
  <r>
    <s v="Domori"/>
    <s v="Ecuador"/>
    <n v="192"/>
    <n v="2007"/>
    <x v="1"/>
    <x v="10"/>
    <x v="2"/>
    <s v="Forastero (Arriba)"/>
    <x v="8"/>
    <x v="2"/>
    <n v="5.9880239520958083E-4"/>
  </r>
  <r>
    <s v="Domori"/>
    <s v="Ocumare 67, Puertofino"/>
    <n v="192"/>
    <n v="2007"/>
    <x v="1"/>
    <x v="10"/>
    <x v="2"/>
    <s v="Criollo (Ocumare 67)"/>
    <x v="3"/>
    <x v="2"/>
    <n v="5.9880239520958083E-4"/>
  </r>
  <r>
    <s v="Domori"/>
    <s v="Sur del Lago Classificado"/>
    <n v="87"/>
    <n v="2006"/>
    <x v="1"/>
    <x v="10"/>
    <x v="1"/>
    <s v="Trinitario"/>
    <x v="3"/>
    <x v="1"/>
    <n v="5.9880239520958083E-4"/>
  </r>
  <r>
    <s v="Domori"/>
    <s v="Apurimac"/>
    <n v="87"/>
    <n v="2006"/>
    <x v="1"/>
    <x v="10"/>
    <x v="1"/>
    <s v="Trinitario"/>
    <x v="2"/>
    <x v="1"/>
    <n v="5.9880239520958083E-4"/>
  </r>
  <r>
    <s v="Domori"/>
    <s v="Carenero Superior"/>
    <n v="87"/>
    <n v="2006"/>
    <x v="1"/>
    <x v="10"/>
    <x v="1"/>
    <s v="Trinitario"/>
    <x v="3"/>
    <x v="1"/>
    <n v="5.9880239520958083E-4"/>
  </r>
  <r>
    <s v="Dormouse"/>
    <s v="Non Pariel Estate"/>
    <n v="1880"/>
    <n v="2016"/>
    <x v="7"/>
    <x v="12"/>
    <x v="1"/>
    <s v="Trinitario"/>
    <x v="24"/>
    <x v="1"/>
    <n v="5.9880239520958083E-4"/>
  </r>
  <r>
    <s v="Dormouse"/>
    <s v="Rio Caribe, Batch 7"/>
    <n v="1672"/>
    <n v="2015"/>
    <x v="1"/>
    <x v="12"/>
    <x v="3"/>
    <s v="Trinitario"/>
    <x v="3"/>
    <x v="3"/>
    <n v="5.9880239520958083E-4"/>
  </r>
  <r>
    <s v="Dormouse"/>
    <s v="Colombia, Batch 9"/>
    <n v="1676"/>
    <n v="2015"/>
    <x v="3"/>
    <x v="12"/>
    <x v="1"/>
    <s v="Criollo, Trinitario"/>
    <x v="9"/>
    <x v="1"/>
    <n v="5.9880239520958083E-4"/>
  </r>
  <r>
    <s v="Dormouse"/>
    <s v="Madagascar, Batch 8"/>
    <n v="1676"/>
    <n v="2015"/>
    <x v="16"/>
    <x v="12"/>
    <x v="1"/>
    <s v="Criollo, Trinitario"/>
    <x v="6"/>
    <x v="1"/>
    <n v="5.9880239520958083E-4"/>
  </r>
  <r>
    <s v="Duffy's"/>
    <s v="Rio Dulce, Xoco"/>
    <n v="1662"/>
    <n v="2015"/>
    <x v="1"/>
    <x v="12"/>
    <x v="2"/>
    <s v="Criollo"/>
    <x v="25"/>
    <x v="2"/>
    <n v="5.9880239520958083E-4"/>
  </r>
  <r>
    <s v="Duffy's"/>
    <s v="Chuno, Xoco"/>
    <n v="1331"/>
    <n v="2014"/>
    <x v="1"/>
    <x v="12"/>
    <x v="1"/>
    <s v="Criollo"/>
    <x v="18"/>
    <x v="1"/>
    <n v="5.9880239520958083E-4"/>
  </r>
  <r>
    <s v="Duffy's"/>
    <s v="Rico Rugoso, Xoco"/>
    <n v="1331"/>
    <n v="2014"/>
    <x v="22"/>
    <x v="12"/>
    <x v="0"/>
    <s v="Criollo"/>
    <x v="18"/>
    <x v="0"/>
    <n v="5.9880239520958083E-4"/>
  </r>
  <r>
    <s v="Duffy's"/>
    <s v="Ocumare"/>
    <n v="923"/>
    <n v="2012"/>
    <x v="5"/>
    <x v="12"/>
    <x v="0"/>
    <s v="Unspecified"/>
    <x v="3"/>
    <x v="0"/>
    <n v="5.9880239520958083E-4"/>
  </r>
  <r>
    <s v="Duffy's"/>
    <s v="Indio Rojo, Xoco"/>
    <n v="623"/>
    <n v="2011"/>
    <x v="5"/>
    <x v="12"/>
    <x v="0"/>
    <s v="Criollo"/>
    <x v="26"/>
    <x v="0"/>
    <n v="5.9880239520958083E-4"/>
  </r>
  <r>
    <s v="Duffy's"/>
    <s v="Dominican Republic"/>
    <n v="661"/>
    <n v="2011"/>
    <x v="8"/>
    <x v="12"/>
    <x v="1"/>
    <s v="Unspecified"/>
    <x v="20"/>
    <x v="1"/>
    <n v="5.9880239520958083E-4"/>
  </r>
  <r>
    <s v="Duffy's"/>
    <s v="Bocas del Toro, Tierra Oscura"/>
    <n v="697"/>
    <n v="2011"/>
    <x v="5"/>
    <x v="12"/>
    <x v="1"/>
    <s v="Unspecified"/>
    <x v="5"/>
    <x v="1"/>
    <n v="5.9880239520958083E-4"/>
  </r>
  <r>
    <s v="Duffy's"/>
    <s v="Nicaliso, Xoco"/>
    <n v="697"/>
    <n v="2011"/>
    <x v="18"/>
    <x v="12"/>
    <x v="1"/>
    <s v="Criollo"/>
    <x v="18"/>
    <x v="1"/>
    <n v="5.9880239520958083E-4"/>
  </r>
  <r>
    <s v="Duffy's"/>
    <s v="Ocumare"/>
    <n v="765"/>
    <n v="2011"/>
    <x v="18"/>
    <x v="12"/>
    <x v="1"/>
    <s v="Unspecified"/>
    <x v="3"/>
    <x v="1"/>
    <n v="5.9880239520958083E-4"/>
  </r>
  <r>
    <s v="Duffy's"/>
    <s v="Panama"/>
    <n v="516"/>
    <n v="2010"/>
    <x v="1"/>
    <x v="12"/>
    <x v="1"/>
    <s v="Unspecified"/>
    <x v="5"/>
    <x v="1"/>
    <n v="5.9880239520958083E-4"/>
  </r>
  <r>
    <s v="Duffy's"/>
    <s v="Corazon del Ecuador, Calceta beans"/>
    <n v="516"/>
    <n v="2010"/>
    <x v="5"/>
    <x v="12"/>
    <x v="0"/>
    <s v="Unspecified"/>
    <x v="8"/>
    <x v="0"/>
    <n v="5.9880239520958083E-4"/>
  </r>
  <r>
    <s v="Duffy's"/>
    <s v="Star of Ecuador"/>
    <n v="523"/>
    <n v="2010"/>
    <x v="1"/>
    <x v="12"/>
    <x v="3"/>
    <s v="Unspecified"/>
    <x v="8"/>
    <x v="3"/>
    <n v="5.9880239520958083E-4"/>
  </r>
  <r>
    <s v="Duffy's"/>
    <s v="Star of Peru"/>
    <n v="523"/>
    <n v="2010"/>
    <x v="1"/>
    <x v="12"/>
    <x v="0"/>
    <s v="Unspecified"/>
    <x v="2"/>
    <x v="0"/>
    <n v="5.9880239520958083E-4"/>
  </r>
  <r>
    <s v="Dulcinea"/>
    <s v="Dominican Republic"/>
    <n v="1506"/>
    <n v="2015"/>
    <x v="1"/>
    <x v="1"/>
    <x v="1"/>
    <s v="Unspecified"/>
    <x v="20"/>
    <x v="1"/>
    <n v="5.9880239520958083E-4"/>
  </r>
  <r>
    <s v="Durand"/>
    <s v="Madagascar"/>
    <n v="841"/>
    <n v="2012"/>
    <x v="24"/>
    <x v="0"/>
    <x v="1"/>
    <s v="Trinitario"/>
    <x v="6"/>
    <x v="1"/>
    <n v="5.9880239520958083E-4"/>
  </r>
  <r>
    <s v="Durci"/>
    <s v="Maranon, Joya Rara"/>
    <n v="1626"/>
    <n v="2015"/>
    <x v="1"/>
    <x v="1"/>
    <x v="1"/>
    <s v="Forastero (Nacional)"/>
    <x v="2"/>
    <x v="1"/>
    <n v="5.9880239520958083E-4"/>
  </r>
  <r>
    <s v="Durci"/>
    <s v="Rio Caribe, Tepui Treasure"/>
    <n v="1626"/>
    <n v="2015"/>
    <x v="1"/>
    <x v="1"/>
    <x v="1"/>
    <s v="Trinitario"/>
    <x v="3"/>
    <x v="1"/>
    <n v="5.9880239520958083E-4"/>
  </r>
  <r>
    <s v="Durci"/>
    <s v="Taino Secret"/>
    <n v="1630"/>
    <n v="2015"/>
    <x v="1"/>
    <x v="1"/>
    <x v="1"/>
    <s v="Unspecified"/>
    <x v="20"/>
    <x v="1"/>
    <n v="5.9880239520958083E-4"/>
  </r>
  <r>
    <s v="Durci"/>
    <s v="Carenero, Empyrean Sabor"/>
    <n v="1630"/>
    <n v="2015"/>
    <x v="1"/>
    <x v="1"/>
    <x v="1"/>
    <s v="Trinitario"/>
    <x v="3"/>
    <x v="1"/>
    <n v="5.9880239520958083E-4"/>
  </r>
  <r>
    <s v="Durci"/>
    <s v="Corona Arriba"/>
    <n v="1630"/>
    <n v="2015"/>
    <x v="1"/>
    <x v="1"/>
    <x v="2"/>
    <s v="Unspecified"/>
    <x v="8"/>
    <x v="2"/>
    <n v="5.9880239520958083E-4"/>
  </r>
  <r>
    <s v="East Van Roasters"/>
    <s v="Peru"/>
    <n v="1343"/>
    <n v="2014"/>
    <x v="1"/>
    <x v="9"/>
    <x v="1"/>
    <s v="Unspecified"/>
    <x v="2"/>
    <x v="1"/>
    <n v="5.9880239520958083E-4"/>
  </r>
  <r>
    <s v="East Van Roasters"/>
    <s v="Madagascar"/>
    <n v="1343"/>
    <n v="2014"/>
    <x v="1"/>
    <x v="9"/>
    <x v="1"/>
    <s v="Trinitario"/>
    <x v="6"/>
    <x v="1"/>
    <n v="5.9880239520958083E-4"/>
  </r>
  <r>
    <s v="East Van Roasters"/>
    <s v="Dominican Republic"/>
    <n v="1343"/>
    <n v="2014"/>
    <x v="1"/>
    <x v="9"/>
    <x v="0"/>
    <s v="Unspecified"/>
    <x v="20"/>
    <x v="0"/>
    <n v="5.9880239520958083E-4"/>
  </r>
  <r>
    <s v="Eau de Rose"/>
    <s v="Tumaco"/>
    <n v="1812"/>
    <n v="2016"/>
    <x v="1"/>
    <x v="9"/>
    <x v="1"/>
    <s v="Unspecified"/>
    <x v="9"/>
    <x v="1"/>
    <n v="5.9880239520958083E-4"/>
  </r>
  <r>
    <s v="Eau de Rose"/>
    <s v="Arauca"/>
    <n v="1812"/>
    <n v="2016"/>
    <x v="1"/>
    <x v="9"/>
    <x v="1"/>
    <s v="Unspecified"/>
    <x v="9"/>
    <x v="1"/>
    <n v="5.9880239520958083E-4"/>
  </r>
  <r>
    <s v="Eclat (Felchlin)"/>
    <s v="Maranon, Good &amp; Evil, w/ nibs"/>
    <n v="919"/>
    <n v="2012"/>
    <x v="5"/>
    <x v="1"/>
    <x v="1"/>
    <s v="Forastero (Nacional)"/>
    <x v="2"/>
    <x v="1"/>
    <n v="5.9880239520958083E-4"/>
  </r>
  <r>
    <s v="Edelmond"/>
    <s v="Porcelana"/>
    <n v="1876"/>
    <n v="2016"/>
    <x v="13"/>
    <x v="16"/>
    <x v="1"/>
    <s v="Criollo"/>
    <x v="3"/>
    <x v="1"/>
    <n v="5.9880239520958083E-4"/>
  </r>
  <r>
    <s v="El Ceibo"/>
    <s v="Alto Beni, Covendo Region"/>
    <n v="709"/>
    <n v="2011"/>
    <x v="7"/>
    <x v="31"/>
    <x v="0"/>
    <s v="Unspecified"/>
    <x v="12"/>
    <x v="0"/>
    <n v="5.9880239520958083E-4"/>
  </r>
  <r>
    <s v="El Ceibo"/>
    <s v="Alto Beni"/>
    <n v="252"/>
    <n v="2008"/>
    <x v="18"/>
    <x v="31"/>
    <x v="1"/>
    <s v="Unspecified"/>
    <x v="12"/>
    <x v="1"/>
    <n v="5.9880239520958083E-4"/>
  </r>
  <r>
    <s v="El Rey"/>
    <s v="San Joaquin"/>
    <n v="1662"/>
    <n v="2015"/>
    <x v="1"/>
    <x v="19"/>
    <x v="0"/>
    <s v="Unspecified"/>
    <x v="3"/>
    <x v="0"/>
    <n v="5.9880239520958083E-4"/>
  </r>
  <r>
    <s v="El Rey"/>
    <s v="Rio Caribe, Cariaco"/>
    <n v="439"/>
    <n v="2009"/>
    <x v="32"/>
    <x v="19"/>
    <x v="1"/>
    <s v="Trinitario"/>
    <x v="3"/>
    <x v="1"/>
    <n v="5.9880239520958083E-4"/>
  </r>
  <r>
    <s v="El Rey"/>
    <s v="Rio Caribe, Macuro"/>
    <n v="439"/>
    <n v="2009"/>
    <x v="1"/>
    <x v="19"/>
    <x v="1"/>
    <s v="Trinitario"/>
    <x v="3"/>
    <x v="1"/>
    <n v="5.9880239520958083E-4"/>
  </r>
  <r>
    <s v="El Rey"/>
    <s v="Carenero Superior, Apamate"/>
    <n v="206"/>
    <n v="2008"/>
    <x v="21"/>
    <x v="19"/>
    <x v="3"/>
    <s v="Criollo"/>
    <x v="3"/>
    <x v="3"/>
    <n v="5.9880239520958083E-4"/>
  </r>
  <r>
    <s v="El Rey"/>
    <s v="Carenero Superior, Bucare"/>
    <n v="206"/>
    <n v="2008"/>
    <x v="31"/>
    <x v="19"/>
    <x v="3"/>
    <s v="Criollo"/>
    <x v="3"/>
    <x v="3"/>
    <n v="5.9880239520958083E-4"/>
  </r>
  <r>
    <s v="El Rey"/>
    <s v="Carenero Superior, Mijao"/>
    <n v="206"/>
    <n v="2008"/>
    <x v="28"/>
    <x v="19"/>
    <x v="1"/>
    <s v="Criollo"/>
    <x v="3"/>
    <x v="1"/>
    <n v="5.9880239520958083E-4"/>
  </r>
  <r>
    <s v="El Rey"/>
    <s v="Carenero Superior, Gran Saman"/>
    <n v="32"/>
    <n v="2006"/>
    <x v="1"/>
    <x v="19"/>
    <x v="1"/>
    <s v="Criollo"/>
    <x v="3"/>
    <x v="1"/>
    <n v="5.9880239520958083E-4"/>
  </r>
  <r>
    <s v="Emerald Estate"/>
    <s v="Emerald Estate"/>
    <n v="1137"/>
    <n v="2013"/>
    <x v="2"/>
    <x v="32"/>
    <x v="1"/>
    <s v="Unspecified"/>
    <x v="44"/>
    <x v="1"/>
    <n v="5.9880239520958083E-4"/>
  </r>
  <r>
    <s v="Emerald Estate"/>
    <s v="Emerald Estate"/>
    <n v="1137"/>
    <n v="2013"/>
    <x v="1"/>
    <x v="32"/>
    <x v="1"/>
    <s v="Unspecified"/>
    <x v="44"/>
    <x v="1"/>
    <n v="5.9880239520958083E-4"/>
  </r>
  <r>
    <s v="Emily's"/>
    <s v="Patanemo"/>
    <n v="1450"/>
    <n v="2015"/>
    <x v="33"/>
    <x v="21"/>
    <x v="1"/>
    <s v="Unspecified"/>
    <x v="3"/>
    <x v="1"/>
    <n v="5.9880239520958083E-4"/>
  </r>
  <r>
    <s v="Emily's"/>
    <s v="Peru"/>
    <n v="1454"/>
    <n v="2015"/>
    <x v="20"/>
    <x v="21"/>
    <x v="1"/>
    <s v="Criollo"/>
    <x v="2"/>
    <x v="1"/>
    <n v="5.9880239520958083E-4"/>
  </r>
  <r>
    <s v="ENNA"/>
    <s v="Wampusirpi, batch 007"/>
    <n v="1916"/>
    <n v="2016"/>
    <x v="7"/>
    <x v="1"/>
    <x v="1"/>
    <s v="Unspecified"/>
    <x v="26"/>
    <x v="1"/>
    <n v="5.9880239520958083E-4"/>
  </r>
  <r>
    <s v="Erithaj (A. Morin)"/>
    <s v="Ben Tre"/>
    <n v="1205"/>
    <n v="2014"/>
    <x v="1"/>
    <x v="0"/>
    <x v="1"/>
    <s v="Trinitario"/>
    <x v="17"/>
    <x v="1"/>
    <n v="5.9880239520958083E-4"/>
  </r>
  <r>
    <s v="Erithaj (A. Morin)"/>
    <s v="Ham Luong"/>
    <n v="1209"/>
    <n v="2014"/>
    <x v="3"/>
    <x v="0"/>
    <x v="1"/>
    <s v="Trinitario"/>
    <x v="17"/>
    <x v="1"/>
    <n v="5.9880239520958083E-4"/>
  </r>
  <r>
    <s v="Erithaj (A. Morin)"/>
    <s v="Ba Lai"/>
    <n v="1209"/>
    <n v="2014"/>
    <x v="21"/>
    <x v="0"/>
    <x v="1"/>
    <s v="Trinitario"/>
    <x v="17"/>
    <x v="1"/>
    <n v="5.9880239520958083E-4"/>
  </r>
  <r>
    <s v="Escazu"/>
    <s v="Rio Caribe"/>
    <n v="903"/>
    <n v="2012"/>
    <x v="1"/>
    <x v="1"/>
    <x v="1"/>
    <s v="Trinitario"/>
    <x v="3"/>
    <x v="1"/>
    <n v="5.9880239520958083E-4"/>
  </r>
  <r>
    <s v="Escazu"/>
    <s v="Guapiles"/>
    <n v="414"/>
    <n v="2009"/>
    <x v="8"/>
    <x v="1"/>
    <x v="3"/>
    <s v="Unspecified"/>
    <x v="27"/>
    <x v="3"/>
    <n v="5.9880239520958083E-4"/>
  </r>
  <r>
    <s v="Escazu"/>
    <s v="Carenero Superior"/>
    <n v="423"/>
    <n v="2009"/>
    <x v="34"/>
    <x v="1"/>
    <x v="1"/>
    <s v="Criollo"/>
    <x v="3"/>
    <x v="1"/>
    <n v="5.9880239520958083E-4"/>
  </r>
  <r>
    <s v="Escazu"/>
    <s v="Carenero, Guapiles, Ocumare blend"/>
    <n v="431"/>
    <n v="2009"/>
    <x v="21"/>
    <x v="1"/>
    <x v="1"/>
    <s v="Unspecified"/>
    <x v="45"/>
    <x v="1"/>
    <n v="5.9880239520958083E-4"/>
  </r>
  <r>
    <s v="Escazu"/>
    <s v="Ocumare"/>
    <n v="252"/>
    <n v="2008"/>
    <x v="5"/>
    <x v="1"/>
    <x v="1"/>
    <s v="Criollo"/>
    <x v="3"/>
    <x v="1"/>
    <n v="5.9880239520958083E-4"/>
  </r>
  <r>
    <s v="Ethel's Artisan (Mars)"/>
    <s v="Trinidad"/>
    <n v="666"/>
    <n v="2011"/>
    <x v="6"/>
    <x v="1"/>
    <x v="3"/>
    <s v="Trinitario"/>
    <x v="16"/>
    <x v="3"/>
    <n v="5.9880239520958083E-4"/>
  </r>
  <r>
    <s v="Ethel's Artisan (Mars)"/>
    <s v="Porcelana"/>
    <n v="666"/>
    <n v="2011"/>
    <x v="1"/>
    <x v="1"/>
    <x v="3"/>
    <s v="Criollo (Porcelana)"/>
    <x v="3"/>
    <x v="3"/>
    <n v="5.9880239520958083E-4"/>
  </r>
  <r>
    <s v="Ethereal"/>
    <s v="Belize"/>
    <n v="1275"/>
    <n v="2014"/>
    <x v="3"/>
    <x v="1"/>
    <x v="1"/>
    <s v="Trinitario"/>
    <x v="22"/>
    <x v="1"/>
    <n v="5.9880239520958083E-4"/>
  </r>
  <r>
    <s v="Ethereal"/>
    <s v="Ecuador"/>
    <n v="1275"/>
    <n v="2014"/>
    <x v="3"/>
    <x v="1"/>
    <x v="1"/>
    <s v="Unspecified"/>
    <x v="8"/>
    <x v="1"/>
    <n v="5.9880239520958083E-4"/>
  </r>
  <r>
    <s v="Ethereal"/>
    <s v="Dominican Republic"/>
    <n v="1275"/>
    <n v="2014"/>
    <x v="3"/>
    <x v="1"/>
    <x v="0"/>
    <s v="Unspecified"/>
    <x v="20"/>
    <x v="0"/>
    <n v="5.9880239520958083E-4"/>
  </r>
  <r>
    <s v="Fearless (AMMA)"/>
    <s v="Monte Alegre, D. Badaro, Raw, Organic"/>
    <n v="565"/>
    <n v="2010"/>
    <x v="7"/>
    <x v="1"/>
    <x v="1"/>
    <s v="Unspecified"/>
    <x v="7"/>
    <x v="1"/>
    <n v="5.9880239520958083E-4"/>
  </r>
  <r>
    <s v="Feitoria Cacao"/>
    <s v="Blue Mountain"/>
    <n v="1732"/>
    <n v="2016"/>
    <x v="22"/>
    <x v="33"/>
    <x v="1"/>
    <s v="Unspecified"/>
    <x v="23"/>
    <x v="1"/>
    <n v="5.9880239520958083E-4"/>
  </r>
  <r>
    <s v="Feitoria Cacao"/>
    <s v="Cuyagua"/>
    <n v="1736"/>
    <n v="2016"/>
    <x v="22"/>
    <x v="33"/>
    <x v="3"/>
    <s v="Unspecified"/>
    <x v="3"/>
    <x v="3"/>
    <n v="5.9880239520958083E-4"/>
  </r>
  <r>
    <s v="Feitoria Cacao"/>
    <s v="Maya Mountain"/>
    <n v="1736"/>
    <n v="2016"/>
    <x v="22"/>
    <x v="33"/>
    <x v="1"/>
    <s v="Trinitario"/>
    <x v="22"/>
    <x v="1"/>
    <n v="5.9880239520958083E-4"/>
  </r>
  <r>
    <s v="Felchlin"/>
    <s v="Grenada"/>
    <n v="494"/>
    <n v="2010"/>
    <x v="31"/>
    <x v="5"/>
    <x v="1"/>
    <s v="Trinitario"/>
    <x v="24"/>
    <x v="1"/>
    <n v="5.9880239520958083E-4"/>
  </r>
  <r>
    <s v="Felchlin"/>
    <s v="Elvesia P."/>
    <n v="105"/>
    <n v="2006"/>
    <x v="21"/>
    <x v="5"/>
    <x v="1"/>
    <s v="Trinitario, Criollo"/>
    <x v="20"/>
    <x v="1"/>
    <n v="5.9880239520958083E-4"/>
  </r>
  <r>
    <s v="Felchlin"/>
    <s v="Madagascar, Grand Cru"/>
    <n v="48"/>
    <n v="2006"/>
    <x v="11"/>
    <x v="5"/>
    <x v="1"/>
    <s v="Criollo"/>
    <x v="6"/>
    <x v="1"/>
    <n v="5.9880239520958083E-4"/>
  </r>
  <r>
    <s v="Felchlin"/>
    <s v="Maracaibo Clasificado"/>
    <n v="48"/>
    <n v="2006"/>
    <x v="8"/>
    <x v="5"/>
    <x v="1"/>
    <s v="Criollo"/>
    <x v="3"/>
    <x v="1"/>
    <n v="5.9880239520958083E-4"/>
  </r>
  <r>
    <s v="Felchlin"/>
    <s v="Arriba"/>
    <n v="48"/>
    <n v="2006"/>
    <x v="5"/>
    <x v="5"/>
    <x v="1"/>
    <s v="Forastero (Arriba)"/>
    <x v="8"/>
    <x v="1"/>
    <n v="5.9880239520958083E-4"/>
  </r>
  <r>
    <s v="Felchlin"/>
    <s v="Alto Beni, Cru Savage"/>
    <n v="56"/>
    <n v="2006"/>
    <x v="13"/>
    <x v="5"/>
    <x v="2"/>
    <s v="Criollo (Wild)"/>
    <x v="12"/>
    <x v="2"/>
    <n v="5.9880239520958083E-4"/>
  </r>
  <r>
    <s v="Finca"/>
    <s v="Puerto Rico"/>
    <n v="1283"/>
    <n v="2014"/>
    <x v="8"/>
    <x v="1"/>
    <x v="3"/>
    <s v="Unspecified"/>
    <x v="36"/>
    <x v="3"/>
    <n v="5.9880239520958083E-4"/>
  </r>
  <r>
    <s v="Finca"/>
    <s v="Dominican Republic"/>
    <n v="1283"/>
    <n v="2014"/>
    <x v="3"/>
    <x v="1"/>
    <x v="1"/>
    <s v="Unspecified"/>
    <x v="20"/>
    <x v="1"/>
    <n v="5.9880239520958083E-4"/>
  </r>
  <r>
    <s v="Finca"/>
    <s v="Dominican Republic"/>
    <n v="1283"/>
    <n v="2014"/>
    <x v="1"/>
    <x v="1"/>
    <x v="1"/>
    <s v="Unspecified"/>
    <x v="20"/>
    <x v="1"/>
    <n v="5.9880239520958083E-4"/>
  </r>
  <r>
    <s v="Finca"/>
    <s v="Dominican Republic"/>
    <n v="1287"/>
    <n v="2014"/>
    <x v="9"/>
    <x v="1"/>
    <x v="3"/>
    <s v="Unspecified"/>
    <x v="20"/>
    <x v="3"/>
    <n v="5.9880239520958083E-4"/>
  </r>
  <r>
    <s v="Forever Cacao"/>
    <s v="Rio Eni"/>
    <n v="1267"/>
    <n v="2014"/>
    <x v="5"/>
    <x v="12"/>
    <x v="1"/>
    <s v="Criollo"/>
    <x v="2"/>
    <x v="1"/>
    <n v="5.9880239520958083E-4"/>
  </r>
  <r>
    <s v="Forteza (Cortes)"/>
    <s v="Dominican Republic"/>
    <n v="1776"/>
    <n v="2016"/>
    <x v="1"/>
    <x v="18"/>
    <x v="1"/>
    <s v="Unspecified"/>
    <x v="20"/>
    <x v="1"/>
    <n v="5.9880239520958083E-4"/>
  </r>
  <r>
    <s v="Forteza (Cortes)"/>
    <s v="Puerto Rico"/>
    <n v="1776"/>
    <n v="2016"/>
    <x v="3"/>
    <x v="18"/>
    <x v="1"/>
    <s v="Unspecified"/>
    <x v="20"/>
    <x v="1"/>
    <n v="5.9880239520958083E-4"/>
  </r>
  <r>
    <s v="Fossa"/>
    <s v="Akesson's E., Sambirano V."/>
    <n v="1772"/>
    <n v="2016"/>
    <x v="1"/>
    <x v="34"/>
    <x v="1"/>
    <s v="Unspecified"/>
    <x v="6"/>
    <x v="1"/>
    <n v="5.9880239520958083E-4"/>
  </r>
  <r>
    <s v="Fossa"/>
    <s v="Camino Verde P., Balao, Guayas"/>
    <n v="1776"/>
    <n v="2016"/>
    <x v="7"/>
    <x v="34"/>
    <x v="1"/>
    <s v="Unspecified"/>
    <x v="8"/>
    <x v="1"/>
    <n v="5.9880239520958083E-4"/>
  </r>
  <r>
    <s v="Fossa"/>
    <s v="Kokoa Kamili Coop, Kilombero"/>
    <n v="1776"/>
    <n v="2016"/>
    <x v="30"/>
    <x v="34"/>
    <x v="0"/>
    <s v="Trinitario"/>
    <x v="19"/>
    <x v="0"/>
    <n v="5.9880239520958083E-4"/>
  </r>
  <r>
    <s v="Franceschi"/>
    <s v="Choroni"/>
    <n v="1355"/>
    <n v="2014"/>
    <x v="1"/>
    <x v="19"/>
    <x v="1"/>
    <s v="Unspecified"/>
    <x v="3"/>
    <x v="1"/>
    <n v="5.9880239520958083E-4"/>
  </r>
  <r>
    <s v="Franceschi"/>
    <s v="Ocumare"/>
    <n v="1355"/>
    <n v="2014"/>
    <x v="1"/>
    <x v="19"/>
    <x v="0"/>
    <s v="Unspecified"/>
    <x v="3"/>
    <x v="0"/>
    <n v="5.9880239520958083E-4"/>
  </r>
  <r>
    <s v="Franceschi"/>
    <s v="Canoabo"/>
    <n v="911"/>
    <n v="2012"/>
    <x v="1"/>
    <x v="19"/>
    <x v="0"/>
    <s v="Unspecified"/>
    <x v="3"/>
    <x v="0"/>
    <n v="5.9880239520958083E-4"/>
  </r>
  <r>
    <s v="Franceschi"/>
    <s v="Sur del Lago"/>
    <n v="915"/>
    <n v="2012"/>
    <x v="2"/>
    <x v="19"/>
    <x v="1"/>
    <s v="Unspecified"/>
    <x v="3"/>
    <x v="1"/>
    <n v="5.9880239520958083E-4"/>
  </r>
  <r>
    <s v="Frederic Blondeel"/>
    <s v="Costa Rica"/>
    <n v="1538"/>
    <n v="2015"/>
    <x v="1"/>
    <x v="15"/>
    <x v="1"/>
    <s v="Unspecified"/>
    <x v="27"/>
    <x v="1"/>
    <n v="5.9880239520958083E-4"/>
  </r>
  <r>
    <s v="Frederic Blondeel"/>
    <s v="Peru Brutus"/>
    <n v="1538"/>
    <n v="2015"/>
    <x v="7"/>
    <x v="15"/>
    <x v="1"/>
    <s v="Unspecified"/>
    <x v="2"/>
    <x v="1"/>
    <n v="5.9880239520958083E-4"/>
  </r>
  <r>
    <s v="Frederic Blondeel"/>
    <s v="Vietnam"/>
    <n v="1542"/>
    <n v="2015"/>
    <x v="3"/>
    <x v="15"/>
    <x v="1"/>
    <s v="Trinitario"/>
    <x v="17"/>
    <x v="1"/>
    <n v="5.9880239520958083E-4"/>
  </r>
  <r>
    <s v="Frederic Blondeel"/>
    <s v="Ghana"/>
    <n v="1351"/>
    <n v="2014"/>
    <x v="2"/>
    <x v="15"/>
    <x v="1"/>
    <s v="Forastero"/>
    <x v="21"/>
    <x v="1"/>
    <n v="5.9880239520958083E-4"/>
  </r>
  <r>
    <s v="Frederic Blondeel"/>
    <s v="Madagascar"/>
    <n v="1351"/>
    <n v="2014"/>
    <x v="8"/>
    <x v="15"/>
    <x v="1"/>
    <s v="Trinitario"/>
    <x v="6"/>
    <x v="1"/>
    <n v="5.9880239520958083E-4"/>
  </r>
  <r>
    <s v="French Broad"/>
    <s v="Norandino, batch 161208"/>
    <n v="1940"/>
    <n v="2017"/>
    <x v="1"/>
    <x v="1"/>
    <x v="1"/>
    <s v="Unspecified"/>
    <x v="2"/>
    <x v="1"/>
    <n v="5.9880239520958083E-4"/>
  </r>
  <r>
    <s v="French Broad"/>
    <s v="Guatemala"/>
    <n v="1634"/>
    <n v="2015"/>
    <x v="10"/>
    <x v="1"/>
    <x v="1"/>
    <s v="Unspecified"/>
    <x v="25"/>
    <x v="1"/>
    <n v="5.9880239520958083E-4"/>
  </r>
  <r>
    <s v="French Broad"/>
    <s v="San Andres"/>
    <n v="1209"/>
    <n v="2014"/>
    <x v="3"/>
    <x v="1"/>
    <x v="1"/>
    <s v="Unspecified"/>
    <x v="27"/>
    <x v="1"/>
    <n v="5.9880239520958083E-4"/>
  </r>
  <r>
    <s v="French Broad"/>
    <s v="Matagalpa"/>
    <n v="1295"/>
    <n v="2014"/>
    <x v="13"/>
    <x v="1"/>
    <x v="1"/>
    <s v="Unspecified"/>
    <x v="18"/>
    <x v="1"/>
    <n v="5.9880239520958083E-4"/>
  </r>
  <r>
    <s v="French Broad"/>
    <s v="Palo Blanco, Chulucanas"/>
    <n v="1042"/>
    <n v="2013"/>
    <x v="12"/>
    <x v="1"/>
    <x v="1"/>
    <s v="Unspecified"/>
    <x v="2"/>
    <x v="1"/>
    <n v="5.9880239520958083E-4"/>
  </r>
  <r>
    <s v="French Broad"/>
    <s v="Tumbes Coop"/>
    <n v="883"/>
    <n v="2012"/>
    <x v="1"/>
    <x v="1"/>
    <x v="3"/>
    <s v="Criollo"/>
    <x v="2"/>
    <x v="3"/>
    <n v="5.9880239520958083E-4"/>
  </r>
  <r>
    <s v="French Broad"/>
    <s v="Palo Blanco, Chulucanas"/>
    <n v="883"/>
    <n v="2012"/>
    <x v="28"/>
    <x v="1"/>
    <x v="1"/>
    <s v="Unspecified"/>
    <x v="2"/>
    <x v="1"/>
    <n v="5.9880239520958083E-4"/>
  </r>
  <r>
    <s v="French Broad"/>
    <s v="Palo Blanco w/ panela, Chulucanas"/>
    <n v="887"/>
    <n v="2012"/>
    <x v="34"/>
    <x v="1"/>
    <x v="3"/>
    <s v="Unspecified"/>
    <x v="2"/>
    <x v="3"/>
    <n v="5.9880239520958083E-4"/>
  </r>
  <r>
    <s v="French Broad"/>
    <s v="Maranon Canyon, Fortunato No. 4"/>
    <n v="781"/>
    <n v="2011"/>
    <x v="1"/>
    <x v="1"/>
    <x v="1"/>
    <s v="Forastero (Nacional)"/>
    <x v="2"/>
    <x v="1"/>
    <n v="5.9880239520958083E-4"/>
  </r>
  <r>
    <s v="French Broad"/>
    <s v="La Red"/>
    <n v="785"/>
    <n v="2011"/>
    <x v="8"/>
    <x v="1"/>
    <x v="1"/>
    <s v="Unspecified"/>
    <x v="20"/>
    <x v="1"/>
    <n v="5.9880239520958083E-4"/>
  </r>
  <r>
    <s v="Fresco"/>
    <s v="Maranon, #228, MR, SC"/>
    <n v="1383"/>
    <n v="2014"/>
    <x v="1"/>
    <x v="1"/>
    <x v="1"/>
    <s v="Forastero (Nacional)"/>
    <x v="2"/>
    <x v="1"/>
    <n v="5.9880239520958083E-4"/>
  </r>
  <r>
    <s v="Fresco"/>
    <s v="Maranon, #227, LR, MC"/>
    <n v="1383"/>
    <n v="2014"/>
    <x v="1"/>
    <x v="1"/>
    <x v="1"/>
    <s v="Forastero (Nacional)"/>
    <x v="2"/>
    <x v="1"/>
    <n v="5.9880239520958083E-4"/>
  </r>
  <r>
    <s v="Fresco"/>
    <s v="Maranon, #229, MR, LC"/>
    <n v="1383"/>
    <n v="2014"/>
    <x v="1"/>
    <x v="1"/>
    <x v="1"/>
    <s v="Forastero (Nacional)"/>
    <x v="2"/>
    <x v="1"/>
    <n v="5.9880239520958083E-4"/>
  </r>
  <r>
    <s v="Fresco"/>
    <s v="Maranon, #230, DR, LC"/>
    <n v="1387"/>
    <n v="2014"/>
    <x v="1"/>
    <x v="1"/>
    <x v="1"/>
    <s v="Forastero (Nacional)"/>
    <x v="2"/>
    <x v="1"/>
    <n v="5.9880239520958083E-4"/>
  </r>
  <r>
    <s v="Fresco"/>
    <s v="Conacado, #223, MR, SC"/>
    <n v="1030"/>
    <n v="2013"/>
    <x v="5"/>
    <x v="1"/>
    <x v="1"/>
    <s v="Unspecified"/>
    <x v="20"/>
    <x v="1"/>
    <n v="5.9880239520958083E-4"/>
  </r>
  <r>
    <s v="Fresco"/>
    <s v="Conacado, #224, MR, MC"/>
    <n v="1081"/>
    <n v="2013"/>
    <x v="5"/>
    <x v="1"/>
    <x v="0"/>
    <s v="Unspecified"/>
    <x v="20"/>
    <x v="0"/>
    <n v="5.9880239520958083E-4"/>
  </r>
  <r>
    <s v="Fresco"/>
    <s v="San Martin, Bellavista Coop, #226, DR, MC"/>
    <n v="1117"/>
    <n v="2013"/>
    <x v="1"/>
    <x v="1"/>
    <x v="0"/>
    <s v="Unspecified"/>
    <x v="2"/>
    <x v="0"/>
    <n v="5.9880239520958083E-4"/>
  </r>
  <r>
    <s v="Fresco"/>
    <s v="Bellavista Coop, #225, LR, MC, CG Exclusive"/>
    <n v="1149"/>
    <n v="2013"/>
    <x v="1"/>
    <x v="1"/>
    <x v="2"/>
    <s v="Trinitario"/>
    <x v="2"/>
    <x v="2"/>
    <n v="5.9880239520958083E-4"/>
  </r>
  <r>
    <s v="Fresco"/>
    <s v="Markham Valley, #219, LR, MC"/>
    <n v="899"/>
    <n v="2012"/>
    <x v="25"/>
    <x v="1"/>
    <x v="1"/>
    <s v="Unspecified"/>
    <x v="11"/>
    <x v="1"/>
    <n v="5.9880239520958083E-4"/>
  </r>
  <r>
    <s v="Fresco"/>
    <s v="Markham Valley, #221, DR, MC"/>
    <n v="899"/>
    <n v="2012"/>
    <x v="25"/>
    <x v="1"/>
    <x v="1"/>
    <s v="Unspecified"/>
    <x v="11"/>
    <x v="1"/>
    <n v="5.9880239520958083E-4"/>
  </r>
  <r>
    <s v="Fresco"/>
    <s v="Sambirano Valley, #216, MR, LC"/>
    <n v="915"/>
    <n v="2012"/>
    <x v="21"/>
    <x v="1"/>
    <x v="2"/>
    <s v="Trinitario"/>
    <x v="6"/>
    <x v="2"/>
    <n v="5.9880239520958083E-4"/>
  </r>
  <r>
    <s v="Fresco"/>
    <s v="Markham Valley, #220, MR, MC"/>
    <n v="927"/>
    <n v="2012"/>
    <x v="25"/>
    <x v="1"/>
    <x v="2"/>
    <s v="Trinitario"/>
    <x v="11"/>
    <x v="2"/>
    <n v="5.9880239520958083E-4"/>
  </r>
  <r>
    <s v="Fresco"/>
    <s v="Markham Valley, #222, LR, 0C"/>
    <n v="931"/>
    <n v="2012"/>
    <x v="25"/>
    <x v="1"/>
    <x v="1"/>
    <s v="Trinitario"/>
    <x v="11"/>
    <x v="1"/>
    <n v="5.9880239520958083E-4"/>
  </r>
  <r>
    <s v="Fresco"/>
    <s v="Ghana, #211, MR, MC"/>
    <n v="636"/>
    <n v="2011"/>
    <x v="21"/>
    <x v="1"/>
    <x v="1"/>
    <s v="Forastero"/>
    <x v="21"/>
    <x v="1"/>
    <n v="5.9880239520958083E-4"/>
  </r>
  <r>
    <s v="Fresco"/>
    <s v="Jamaica, #209, DR, SC"/>
    <n v="642"/>
    <n v="2011"/>
    <x v="1"/>
    <x v="1"/>
    <x v="1"/>
    <s v="Trinitario"/>
    <x v="23"/>
    <x v="1"/>
    <n v="5.9880239520958083E-4"/>
  </r>
  <r>
    <s v="Fresco"/>
    <s v="Conacado, #212, LR, SC"/>
    <n v="642"/>
    <n v="2011"/>
    <x v="5"/>
    <x v="1"/>
    <x v="1"/>
    <s v="Unspecified"/>
    <x v="20"/>
    <x v="1"/>
    <n v="5.9880239520958083E-4"/>
  </r>
  <r>
    <s v="Fresco"/>
    <s v="Jamaica, #210, DR, MC"/>
    <n v="642"/>
    <n v="2011"/>
    <x v="1"/>
    <x v="1"/>
    <x v="1"/>
    <s v="Trinitario"/>
    <x v="23"/>
    <x v="1"/>
    <n v="5.9880239520958083E-4"/>
  </r>
  <r>
    <s v="Fresco"/>
    <s v="Sambirano Valley, #214, LR, MC"/>
    <n v="682"/>
    <n v="2011"/>
    <x v="21"/>
    <x v="1"/>
    <x v="1"/>
    <s v="Trinitario"/>
    <x v="6"/>
    <x v="1"/>
    <n v="5.9880239520958083E-4"/>
  </r>
  <r>
    <s v="Fresco"/>
    <s v="Conacado, #213, DR, -C"/>
    <n v="682"/>
    <n v="2011"/>
    <x v="5"/>
    <x v="1"/>
    <x v="1"/>
    <s v="Unspecified"/>
    <x v="20"/>
    <x v="1"/>
    <n v="5.9880239520958083E-4"/>
  </r>
  <r>
    <s v="Fresco"/>
    <s v="Sambirano Valley, #215, MR, MC"/>
    <n v="688"/>
    <n v="2011"/>
    <x v="21"/>
    <x v="1"/>
    <x v="1"/>
    <s v="Trinitario"/>
    <x v="6"/>
    <x v="1"/>
    <n v="5.9880239520958083E-4"/>
  </r>
  <r>
    <s v="Fresco"/>
    <s v="Chuao, #218, MR, MC"/>
    <n v="745"/>
    <n v="2011"/>
    <x v="22"/>
    <x v="1"/>
    <x v="1"/>
    <s v="Trinitario"/>
    <x v="3"/>
    <x v="1"/>
    <n v="5.9880239520958083E-4"/>
  </r>
  <r>
    <s v="Fresco"/>
    <s v="Chuao, #217, DR, MC"/>
    <n v="745"/>
    <n v="2011"/>
    <x v="1"/>
    <x v="1"/>
    <x v="2"/>
    <s v="Trinitario"/>
    <x v="3"/>
    <x v="2"/>
    <n v="5.9880239520958083E-4"/>
  </r>
  <r>
    <s v="Fresco"/>
    <s v="Jamaica, #204, DR, SC"/>
    <n v="370"/>
    <n v="2009"/>
    <x v="3"/>
    <x v="1"/>
    <x v="1"/>
    <s v="Trinitario"/>
    <x v="23"/>
    <x v="1"/>
    <n v="5.9880239520958083E-4"/>
  </r>
  <r>
    <s v="Fresco"/>
    <s v="Jamaica, #206, DR, LC"/>
    <n v="370"/>
    <n v="2009"/>
    <x v="1"/>
    <x v="1"/>
    <x v="1"/>
    <s v="Trinitario"/>
    <x v="23"/>
    <x v="1"/>
    <n v="5.9880239520958083E-4"/>
  </r>
  <r>
    <s v="Fresco"/>
    <s v="Jamaica, #205, DR, MC"/>
    <n v="370"/>
    <n v="2009"/>
    <x v="1"/>
    <x v="1"/>
    <x v="1"/>
    <s v="Trinitario"/>
    <x v="23"/>
    <x v="1"/>
    <n v="5.9880239520958083E-4"/>
  </r>
  <r>
    <s v="Fresco"/>
    <s v="Carenero Superior, #203, MR, SC"/>
    <n v="370"/>
    <n v="2009"/>
    <x v="8"/>
    <x v="1"/>
    <x v="1"/>
    <s v="Criollo"/>
    <x v="3"/>
    <x v="1"/>
    <n v="5.9880239520958083E-4"/>
  </r>
  <r>
    <s v="Friis Holm"/>
    <s v="Rugoso, Bad Fermentation"/>
    <n v="1912"/>
    <n v="2016"/>
    <x v="1"/>
    <x v="35"/>
    <x v="1"/>
    <s v="Unspecified"/>
    <x v="18"/>
    <x v="1"/>
    <n v="5.9880239520958083E-4"/>
  </r>
  <r>
    <s v="Friis Holm (Bonnat)"/>
    <s v="La Dalia"/>
    <n v="1680"/>
    <n v="2015"/>
    <x v="2"/>
    <x v="35"/>
    <x v="1"/>
    <s v="Unspecified"/>
    <x v="18"/>
    <x v="1"/>
    <n v="5.9880239520958083E-4"/>
  </r>
  <r>
    <s v="Friis Holm (Bonnat)"/>
    <s v="La Dalia"/>
    <n v="1680"/>
    <n v="2015"/>
    <x v="9"/>
    <x v="35"/>
    <x v="1"/>
    <s v="Unspecified"/>
    <x v="18"/>
    <x v="1"/>
    <n v="5.9880239520958083E-4"/>
  </r>
  <r>
    <s v="Friis Holm (Bonnat)"/>
    <s v="La Dalia"/>
    <n v="1259"/>
    <n v="2014"/>
    <x v="1"/>
    <x v="35"/>
    <x v="1"/>
    <s v="Unspecified"/>
    <x v="18"/>
    <x v="1"/>
    <n v="5.9880239520958083E-4"/>
  </r>
  <r>
    <s v="Friis Holm (Bonnat)"/>
    <s v="Barba, Xoco"/>
    <n v="1034"/>
    <n v="2013"/>
    <x v="1"/>
    <x v="35"/>
    <x v="1"/>
    <s v="Unspecified"/>
    <x v="18"/>
    <x v="1"/>
    <n v="5.9880239520958083E-4"/>
  </r>
  <r>
    <s v="Friis Holm (Bonnat)"/>
    <s v="Medagla, Xoco"/>
    <n v="1034"/>
    <n v="2013"/>
    <x v="1"/>
    <x v="35"/>
    <x v="1"/>
    <s v="Unspecified"/>
    <x v="18"/>
    <x v="1"/>
    <n v="5.9880239520958083E-4"/>
  </r>
  <r>
    <s v="Friis Holm (Bonnat)"/>
    <s v="Chuno, triple turned, Xoco"/>
    <n v="895"/>
    <n v="2012"/>
    <x v="1"/>
    <x v="35"/>
    <x v="1"/>
    <s v="Criollo, Trinitario"/>
    <x v="18"/>
    <x v="1"/>
    <n v="5.9880239520958083E-4"/>
  </r>
  <r>
    <s v="Friis Holm (Bonnat)"/>
    <s v="Red Mayan, Xoco"/>
    <n v="899"/>
    <n v="2012"/>
    <x v="1"/>
    <x v="35"/>
    <x v="1"/>
    <s v="Criollo, Trinitario"/>
    <x v="26"/>
    <x v="1"/>
    <n v="5.9880239520958083E-4"/>
  </r>
  <r>
    <s v="Friis Holm (Bonnat)"/>
    <s v="Chuno, double turned, Xoco"/>
    <n v="899"/>
    <n v="2012"/>
    <x v="1"/>
    <x v="35"/>
    <x v="1"/>
    <s v="Criollo, Trinitario"/>
    <x v="18"/>
    <x v="1"/>
    <n v="5.9880239520958083E-4"/>
  </r>
  <r>
    <s v="Friis Holm (Bonnat)"/>
    <s v="Rugoso, Xoco"/>
    <n v="923"/>
    <n v="2012"/>
    <x v="1"/>
    <x v="35"/>
    <x v="0"/>
    <s v="Unspecified"/>
    <x v="18"/>
    <x v="0"/>
    <n v="5.9880239520958083E-4"/>
  </r>
  <r>
    <s v="Friis Holm (Bonnat)"/>
    <s v="Johe, Xoco"/>
    <n v="623"/>
    <n v="2011"/>
    <x v="1"/>
    <x v="35"/>
    <x v="1"/>
    <s v="Criollo, Trinitario"/>
    <x v="18"/>
    <x v="1"/>
    <n v="5.9880239520958083E-4"/>
  </r>
  <r>
    <s v="Friis Holm (Bonnat)"/>
    <s v="Chuno, Xoco"/>
    <n v="623"/>
    <n v="2011"/>
    <x v="1"/>
    <x v="35"/>
    <x v="1"/>
    <s v="Criollo, Trinitario"/>
    <x v="18"/>
    <x v="1"/>
    <n v="5.9880239520958083E-4"/>
  </r>
  <r>
    <s v="Friis Holm (Bonnat)"/>
    <s v="Nicaliso, Xoco"/>
    <n v="623"/>
    <n v="2011"/>
    <x v="1"/>
    <x v="35"/>
    <x v="1"/>
    <s v="Criollo, Trinitario"/>
    <x v="18"/>
    <x v="1"/>
    <n v="5.9880239520958083E-4"/>
  </r>
  <r>
    <s v="Fruition"/>
    <s v="Wild Bolivian, Batch 2"/>
    <n v="1780"/>
    <n v="2016"/>
    <x v="21"/>
    <x v="1"/>
    <x v="0"/>
    <s v="Beniano"/>
    <x v="12"/>
    <x v="0"/>
    <n v="5.9880239520958083E-4"/>
  </r>
  <r>
    <s v="Fruition"/>
    <s v="Coto Brus, Heirloom, Batch 1"/>
    <n v="1780"/>
    <n v="2016"/>
    <x v="21"/>
    <x v="1"/>
    <x v="2"/>
    <s v="Amazon mix"/>
    <x v="27"/>
    <x v="2"/>
    <n v="5.9880239520958083E-4"/>
  </r>
  <r>
    <s v="Fruition"/>
    <s v="Gran Couva"/>
    <n v="1347"/>
    <n v="2014"/>
    <x v="1"/>
    <x v="1"/>
    <x v="0"/>
    <s v="Trinitario"/>
    <x v="16"/>
    <x v="0"/>
    <n v="5.9880239520958083E-4"/>
  </r>
  <r>
    <s v="Fruition"/>
    <s v="Maranon"/>
    <n v="1359"/>
    <n v="2014"/>
    <x v="22"/>
    <x v="1"/>
    <x v="1"/>
    <s v="Forastero (Nacional)"/>
    <x v="2"/>
    <x v="1"/>
    <n v="5.9880239520958083E-4"/>
  </r>
  <r>
    <s v="Fruition"/>
    <s v="La Red"/>
    <n v="1046"/>
    <n v="2013"/>
    <x v="1"/>
    <x v="1"/>
    <x v="0"/>
    <s v="Unspecified"/>
    <x v="20"/>
    <x v="0"/>
    <n v="5.9880239520958083E-4"/>
  </r>
  <r>
    <s v="Fruition"/>
    <s v="Camino Verde"/>
    <n v="1185"/>
    <n v="2013"/>
    <x v="7"/>
    <x v="1"/>
    <x v="1"/>
    <s v="Unspecified"/>
    <x v="8"/>
    <x v="1"/>
    <n v="5.9880239520958083E-4"/>
  </r>
  <r>
    <s v="Fruition"/>
    <s v="Peru"/>
    <n v="863"/>
    <n v="2012"/>
    <x v="1"/>
    <x v="1"/>
    <x v="3"/>
    <s v="Unspecified"/>
    <x v="2"/>
    <x v="3"/>
    <n v="5.9880239520958083E-4"/>
  </r>
  <r>
    <s v="Fruition"/>
    <s v="Signature Blend"/>
    <n v="753"/>
    <n v="2011"/>
    <x v="12"/>
    <x v="1"/>
    <x v="1"/>
    <s v="Trinitario"/>
    <x v="27"/>
    <x v="1"/>
    <n v="5.9880239520958083E-4"/>
  </r>
  <r>
    <s v="Fruition"/>
    <s v="Costa Rica"/>
    <n v="781"/>
    <n v="2011"/>
    <x v="1"/>
    <x v="1"/>
    <x v="1"/>
    <s v="Unspecified"/>
    <x v="27"/>
    <x v="1"/>
    <n v="5.9880239520958083E-4"/>
  </r>
  <r>
    <s v="Garden Island"/>
    <s v="Kaua'I, Alea Estate +world"/>
    <n v="1367"/>
    <n v="2014"/>
    <x v="9"/>
    <x v="1"/>
    <x v="3"/>
    <s v="Blend"/>
    <x v="43"/>
    <x v="3"/>
    <n v="5.9880239520958083E-4"/>
  </r>
  <r>
    <s v="Georgia Ramon"/>
    <s v="Akesson P."/>
    <n v="1642"/>
    <n v="2015"/>
    <x v="8"/>
    <x v="16"/>
    <x v="1"/>
    <s v="Trinitario"/>
    <x v="6"/>
    <x v="1"/>
    <n v="5.9880239520958083E-4"/>
  </r>
  <r>
    <s v="Georgia Ramon"/>
    <s v="ABOCFA Coop"/>
    <n v="1642"/>
    <n v="2015"/>
    <x v="1"/>
    <x v="16"/>
    <x v="2"/>
    <s v="Forastero"/>
    <x v="21"/>
    <x v="2"/>
    <n v="5.9880239520958083E-4"/>
  </r>
  <r>
    <s v="Georgia Ramon"/>
    <s v="Conacado Coop"/>
    <n v="1646"/>
    <n v="2015"/>
    <x v="1"/>
    <x v="16"/>
    <x v="1"/>
    <s v="Trinitario"/>
    <x v="20"/>
    <x v="1"/>
    <n v="5.9880239520958083E-4"/>
  </r>
  <r>
    <s v="Georgia Ramon"/>
    <s v="Conacado Coop"/>
    <n v="1646"/>
    <n v="2015"/>
    <x v="3"/>
    <x v="16"/>
    <x v="1"/>
    <s v="Trinitario"/>
    <x v="20"/>
    <x v="1"/>
    <n v="5.9880239520958083E-4"/>
  </r>
  <r>
    <s v="Georgia Ramon"/>
    <s v="Akesson P."/>
    <n v="1646"/>
    <n v="2015"/>
    <x v="7"/>
    <x v="16"/>
    <x v="1"/>
    <s v="Trinitario"/>
    <x v="6"/>
    <x v="1"/>
    <n v="5.9880239520958083E-4"/>
  </r>
  <r>
    <s v="Glennmade"/>
    <s v="Toledo District, 2015 Harvest"/>
    <n v="1848"/>
    <n v="2016"/>
    <x v="1"/>
    <x v="1"/>
    <x v="1"/>
    <s v="Unspecified"/>
    <x v="22"/>
    <x v="1"/>
    <n v="5.9880239520958083E-4"/>
  </r>
  <r>
    <s v="Glennmade"/>
    <s v="Bahia"/>
    <n v="1672"/>
    <n v="2015"/>
    <x v="12"/>
    <x v="1"/>
    <x v="1"/>
    <s v="Trinitario, Forastero"/>
    <x v="7"/>
    <x v="1"/>
    <n v="5.9880239520958083E-4"/>
  </r>
  <r>
    <s v="Goodnow Farms"/>
    <s v="Almendra Blanca, batch 1004"/>
    <n v="1924"/>
    <n v="2016"/>
    <x v="16"/>
    <x v="1"/>
    <x v="1"/>
    <s v="Unspecified"/>
    <x v="14"/>
    <x v="1"/>
    <n v="5.9880239520958083E-4"/>
  </r>
  <r>
    <s v="Goodnow Farms"/>
    <s v="El Carmen, batch 1003"/>
    <n v="1924"/>
    <n v="2016"/>
    <x v="16"/>
    <x v="1"/>
    <x v="1"/>
    <s v="Unspecified"/>
    <x v="18"/>
    <x v="1"/>
    <n v="5.9880239520958083E-4"/>
  </r>
  <r>
    <s v="Goodnow Farms"/>
    <s v="Asochivite, batch 1005"/>
    <n v="1924"/>
    <n v="2016"/>
    <x v="16"/>
    <x v="1"/>
    <x v="1"/>
    <s v="Unspecified"/>
    <x v="25"/>
    <x v="1"/>
    <n v="5.9880239520958083E-4"/>
  </r>
  <r>
    <s v="Grand Place"/>
    <s v="Ben Tre, Dong Nai"/>
    <n v="741"/>
    <n v="2011"/>
    <x v="5"/>
    <x v="36"/>
    <x v="1"/>
    <s v="Trinitario"/>
    <x v="17"/>
    <x v="1"/>
    <n v="5.9880239520958083E-4"/>
  </r>
  <r>
    <s v="Green Bean to Bar"/>
    <s v="Madagascar"/>
    <n v="1896"/>
    <n v="2016"/>
    <x v="1"/>
    <x v="21"/>
    <x v="1"/>
    <s v="Unspecified"/>
    <x v="6"/>
    <x v="1"/>
    <n v="5.9880239520958083E-4"/>
  </r>
  <r>
    <s v="Grenada Chocolate Co."/>
    <s v="Grenada"/>
    <n v="494"/>
    <n v="2010"/>
    <x v="24"/>
    <x v="37"/>
    <x v="1"/>
    <s v="Trinitario"/>
    <x v="24"/>
    <x v="1"/>
    <n v="5.9880239520958083E-4"/>
  </r>
  <r>
    <s v="Grenada Chocolate Co."/>
    <s v="Grenada"/>
    <n v="363"/>
    <n v="2009"/>
    <x v="2"/>
    <x v="37"/>
    <x v="1"/>
    <s v="Trinitario"/>
    <x v="24"/>
    <x v="1"/>
    <n v="5.9880239520958083E-4"/>
  </r>
  <r>
    <s v="Grenada Chocolate Co."/>
    <s v="Grenada"/>
    <n v="241"/>
    <n v="2008"/>
    <x v="18"/>
    <x v="37"/>
    <x v="3"/>
    <s v="Trinitario"/>
    <x v="24"/>
    <x v="3"/>
    <n v="5.9880239520958083E-4"/>
  </r>
  <r>
    <s v="Guido Castagna"/>
    <s v="Arriba"/>
    <n v="355"/>
    <n v="2009"/>
    <x v="11"/>
    <x v="10"/>
    <x v="1"/>
    <s v="Forastero (Arriba) ASS"/>
    <x v="8"/>
    <x v="1"/>
    <n v="5.9880239520958083E-4"/>
  </r>
  <r>
    <s v="Guido Castagna"/>
    <s v="Ghana"/>
    <n v="355"/>
    <n v="2009"/>
    <x v="11"/>
    <x v="10"/>
    <x v="1"/>
    <s v="Forastero"/>
    <x v="21"/>
    <x v="1"/>
    <n v="5.9880239520958083E-4"/>
  </r>
  <r>
    <s v="Guido Castagna"/>
    <s v="Lacri Blend"/>
    <n v="355"/>
    <n v="2009"/>
    <x v="22"/>
    <x v="10"/>
    <x v="1"/>
    <s v="Unspecified"/>
    <x v="3"/>
    <x v="1"/>
    <n v="5.9880239520958083E-4"/>
  </r>
  <r>
    <s v="Guittard"/>
    <s v="Haiti"/>
    <n v="1053"/>
    <n v="2013"/>
    <x v="8"/>
    <x v="1"/>
    <x v="1"/>
    <s v="Unspecified"/>
    <x v="28"/>
    <x v="1"/>
    <n v="5.9880239520958083E-4"/>
  </r>
  <r>
    <s v="Guittard"/>
    <s v="Nicaragua"/>
    <n v="1053"/>
    <n v="2013"/>
    <x v="8"/>
    <x v="1"/>
    <x v="1"/>
    <s v="Unspecified"/>
    <x v="18"/>
    <x v="1"/>
    <n v="5.9880239520958083E-4"/>
  </r>
  <r>
    <s v="Guittard"/>
    <s v="Jamaica"/>
    <n v="1053"/>
    <n v="2013"/>
    <x v="8"/>
    <x v="1"/>
    <x v="1"/>
    <s v="Trinitario"/>
    <x v="23"/>
    <x v="1"/>
    <n v="5.9880239520958083E-4"/>
  </r>
  <r>
    <s v="Guittard"/>
    <s v="Ecuador"/>
    <n v="1053"/>
    <n v="2013"/>
    <x v="8"/>
    <x v="1"/>
    <x v="1"/>
    <s v="Unspecified"/>
    <x v="8"/>
    <x v="1"/>
    <n v="5.9880239520958083E-4"/>
  </r>
  <r>
    <s v="Guittard"/>
    <s v="Trinidad"/>
    <n v="552"/>
    <n v="2010"/>
    <x v="8"/>
    <x v="1"/>
    <x v="1"/>
    <s v="Trinitario"/>
    <x v="16"/>
    <x v="1"/>
    <n v="5.9880239520958083E-4"/>
  </r>
  <r>
    <s v="Guittard"/>
    <s v="O'ahu, N. Shore, Waialua E., Kakoleka"/>
    <n v="316"/>
    <n v="2009"/>
    <x v="6"/>
    <x v="1"/>
    <x v="1"/>
    <s v="Unspecified"/>
    <x v="43"/>
    <x v="1"/>
    <n v="5.9880239520958083E-4"/>
  </r>
  <r>
    <s v="Guittard"/>
    <s v="Machu Pichu"/>
    <n v="259"/>
    <n v="2008"/>
    <x v="8"/>
    <x v="1"/>
    <x v="1"/>
    <s v="Unspecified"/>
    <x v="2"/>
    <x v="1"/>
    <n v="5.9880239520958083E-4"/>
  </r>
  <r>
    <s v="Guittard"/>
    <s v="Ocumare"/>
    <n v="276"/>
    <n v="2008"/>
    <x v="8"/>
    <x v="1"/>
    <x v="1"/>
    <s v="Unspecified"/>
    <x v="3"/>
    <x v="1"/>
    <n v="5.9880239520958083E-4"/>
  </r>
  <r>
    <s v="Guittard"/>
    <s v="Chucuri"/>
    <n v="15"/>
    <n v="2006"/>
    <x v="8"/>
    <x v="1"/>
    <x v="1"/>
    <s v="Trinitario"/>
    <x v="9"/>
    <x v="1"/>
    <n v="5.9880239520958083E-4"/>
  </r>
  <r>
    <s v="Guittard"/>
    <s v="Sur del Lago"/>
    <n v="87"/>
    <n v="2006"/>
    <x v="8"/>
    <x v="1"/>
    <x v="3"/>
    <s v="Trinitario, Criollo"/>
    <x v="3"/>
    <x v="3"/>
    <n v="5.9880239520958083E-4"/>
  </r>
  <r>
    <s v="Guittard"/>
    <s v="Sambirano, Ambanja"/>
    <n v="87"/>
    <n v="2006"/>
    <x v="8"/>
    <x v="1"/>
    <x v="1"/>
    <s v="Criollo, +"/>
    <x v="6"/>
    <x v="1"/>
    <n v="5.9880239520958083E-4"/>
  </r>
  <r>
    <s v="Guittard"/>
    <s v="Los Rios, Quevedo"/>
    <n v="93"/>
    <n v="2006"/>
    <x v="8"/>
    <x v="1"/>
    <x v="1"/>
    <s v="Forastero (Arriba)"/>
    <x v="8"/>
    <x v="1"/>
    <n v="5.9880239520958083E-4"/>
  </r>
  <r>
    <s v="Habitual"/>
    <s v="Papua New Guinea"/>
    <n v="1197"/>
    <n v="2014"/>
    <x v="3"/>
    <x v="9"/>
    <x v="1"/>
    <s v="Unspecified"/>
    <x v="11"/>
    <x v="1"/>
    <n v="5.9880239520958083E-4"/>
  </r>
  <r>
    <s v="Habitual"/>
    <s v="Dominican Republic"/>
    <n v="1197"/>
    <n v="2014"/>
    <x v="7"/>
    <x v="9"/>
    <x v="1"/>
    <s v="Unspecified"/>
    <x v="20"/>
    <x v="1"/>
    <n v="5.9880239520958083E-4"/>
  </r>
  <r>
    <s v="Habitual"/>
    <s v="Sharkey"/>
    <n v="1201"/>
    <n v="2014"/>
    <x v="12"/>
    <x v="9"/>
    <x v="1"/>
    <s v="Unspecified"/>
    <x v="43"/>
    <x v="1"/>
    <n v="5.9880239520958083E-4"/>
  </r>
  <r>
    <s v="Hachez"/>
    <s v="Arriba"/>
    <n v="166"/>
    <n v="2007"/>
    <x v="16"/>
    <x v="16"/>
    <x v="3"/>
    <s v="Forastero (Arriba)"/>
    <x v="8"/>
    <x v="3"/>
    <n v="5.9880239520958083E-4"/>
  </r>
  <r>
    <s v="Hacienda El Castillo"/>
    <s v="Don Homero- Cerecita Valley"/>
    <n v="1327"/>
    <n v="2014"/>
    <x v="6"/>
    <x v="3"/>
    <x v="1"/>
    <s v="Trinitario"/>
    <x v="8"/>
    <x v="1"/>
    <n v="5.9880239520958083E-4"/>
  </r>
  <r>
    <s v="Hacienda El Castillo"/>
    <s v="Don Homero- Cerecita Valley"/>
    <n v="1327"/>
    <n v="2014"/>
    <x v="1"/>
    <x v="3"/>
    <x v="1"/>
    <s v="Trinitario"/>
    <x v="8"/>
    <x v="1"/>
    <n v="5.9880239520958083E-4"/>
  </r>
  <r>
    <s v="Harper Macaw"/>
    <s v="Vale do Juliana, w/ nibs"/>
    <n v="1808"/>
    <n v="2016"/>
    <x v="9"/>
    <x v="1"/>
    <x v="1"/>
    <s v="Unspecified"/>
    <x v="7"/>
    <x v="1"/>
    <n v="5.9880239520958083E-4"/>
  </r>
  <r>
    <s v="Harper Macaw"/>
    <s v="Brazil Blend"/>
    <n v="1696"/>
    <n v="2015"/>
    <x v="30"/>
    <x v="1"/>
    <x v="1"/>
    <s v="Unspecified"/>
    <x v="7"/>
    <x v="1"/>
    <n v="5.9880239520958083E-4"/>
  </r>
  <r>
    <s v="Harper Macaw"/>
    <s v="Tome Acu E., Amazon Rainforest"/>
    <n v="1700"/>
    <n v="2015"/>
    <x v="16"/>
    <x v="1"/>
    <x v="1"/>
    <s v="Unspecified"/>
    <x v="7"/>
    <x v="1"/>
    <n v="5.9880239520958083E-4"/>
  </r>
  <r>
    <s v="Harper Macaw"/>
    <s v="Vale do Juliana E., Atlantic Forest"/>
    <n v="1700"/>
    <n v="2015"/>
    <x v="21"/>
    <x v="1"/>
    <x v="1"/>
    <s v="Unspecified"/>
    <x v="7"/>
    <x v="1"/>
    <n v="5.9880239520958083E-4"/>
  </r>
  <r>
    <s v="Heilemann"/>
    <s v="Peru"/>
    <n v="1876"/>
    <n v="2016"/>
    <x v="11"/>
    <x v="16"/>
    <x v="1"/>
    <s v="Unspecified"/>
    <x v="2"/>
    <x v="1"/>
    <n v="5.9880239520958083E-4"/>
  </r>
  <r>
    <s v="Heirloom Cacao Preservation (Brasstown)"/>
    <s v="Maya Mtn, Moho R., Toledo D., 2015"/>
    <n v="1748"/>
    <n v="2016"/>
    <x v="1"/>
    <x v="1"/>
    <x v="1"/>
    <s v="Amazon"/>
    <x v="22"/>
    <x v="1"/>
    <n v="5.9880239520958083E-4"/>
  </r>
  <r>
    <s v="Heirloom Cacao Preservation (Fruition)"/>
    <s v="Cota Brus, Terciopelo, 2015"/>
    <n v="1748"/>
    <n v="2016"/>
    <x v="21"/>
    <x v="1"/>
    <x v="1"/>
    <s v="Amazon mix"/>
    <x v="27"/>
    <x v="1"/>
    <n v="5.9880239520958083E-4"/>
  </r>
  <r>
    <s v="Heirloom Cacao Preservation (Guittard)"/>
    <s v="Alto Beni, Upper Rio Beni, 2014"/>
    <n v="1239"/>
    <n v="2014"/>
    <x v="30"/>
    <x v="1"/>
    <x v="1"/>
    <s v="Amazon, ICS"/>
    <x v="12"/>
    <x v="1"/>
    <n v="5.9880239520958083E-4"/>
  </r>
  <r>
    <s v="Heirloom Cacao Preservation (Guittard)"/>
    <s v="Wild Beni, Lower Rio Beni, Tranquilidad, 2014"/>
    <n v="1243"/>
    <n v="2014"/>
    <x v="30"/>
    <x v="1"/>
    <x v="1"/>
    <s v="Beniano"/>
    <x v="12"/>
    <x v="1"/>
    <n v="5.9880239520958083E-4"/>
  </r>
  <r>
    <s v="Heirloom Cacao Preservation (Guittard)"/>
    <s v="Los Rios, Hacienda Limon, Orecao, 2014"/>
    <n v="1243"/>
    <n v="2014"/>
    <x v="30"/>
    <x v="1"/>
    <x v="0"/>
    <s v="EET"/>
    <x v="8"/>
    <x v="0"/>
    <n v="5.9880239520958083E-4"/>
  </r>
  <r>
    <s v="Heirloom Cacao Preservation (Guittard)"/>
    <s v="Maunawili, O'ahu, Agri Research C., 2014"/>
    <n v="1243"/>
    <n v="2014"/>
    <x v="30"/>
    <x v="1"/>
    <x v="0"/>
    <s v="Unspecified"/>
    <x v="43"/>
    <x v="0"/>
    <n v="5.9880239520958083E-4"/>
  </r>
  <r>
    <s v="Heirloom Cacao Preservation (Manoa)"/>
    <s v="Maunawili, O'ahu, Agri Research C., 2015"/>
    <n v="1744"/>
    <n v="2016"/>
    <x v="5"/>
    <x v="1"/>
    <x v="1"/>
    <s v="Unspecified"/>
    <x v="43"/>
    <x v="1"/>
    <n v="5.9880239520958083E-4"/>
  </r>
  <r>
    <s v="Heirloom Cacao Preservation (Millcreek)"/>
    <s v="Los Rios, Hacienda Limon, Orecao, 2015"/>
    <n v="1744"/>
    <n v="2016"/>
    <x v="1"/>
    <x v="1"/>
    <x v="1"/>
    <s v="EET"/>
    <x v="8"/>
    <x v="1"/>
    <n v="5.9880239520958083E-4"/>
  </r>
  <r>
    <s v="Heirloom Cacao Preservation (Mindo)"/>
    <s v="Pinchincha, Mindo, Coop Nueva Esper., 2015"/>
    <n v="1748"/>
    <n v="2016"/>
    <x v="16"/>
    <x v="1"/>
    <x v="1"/>
    <s v="EET"/>
    <x v="8"/>
    <x v="1"/>
    <n v="5.9880239520958083E-4"/>
  </r>
  <r>
    <s v="Heirloom Cacao Preservation (Zokoko)"/>
    <s v="Alto Beni, Upper Rio Beni, 2015"/>
    <n v="1744"/>
    <n v="2016"/>
    <x v="13"/>
    <x v="1"/>
    <x v="0"/>
    <s v="Amazon, ICS"/>
    <x v="12"/>
    <x v="0"/>
    <n v="5.9880239520958083E-4"/>
  </r>
  <r>
    <s v="Heirloom Cacao Preservation (Zokoko)"/>
    <s v="Wild Beni, Lower Rio Beni, Tranquilidad, 2015"/>
    <n v="1744"/>
    <n v="2016"/>
    <x v="5"/>
    <x v="1"/>
    <x v="2"/>
    <s v="Beniano"/>
    <x v="12"/>
    <x v="2"/>
    <n v="5.9880239520958083E-4"/>
  </r>
  <r>
    <s v="hello cocoa"/>
    <s v="Uganda"/>
    <n v="1458"/>
    <n v="2015"/>
    <x v="35"/>
    <x v="1"/>
    <x v="1"/>
    <s v="Forastero"/>
    <x v="37"/>
    <x v="1"/>
    <n v="5.9880239520958083E-4"/>
  </r>
  <r>
    <s v="hello cocoa"/>
    <s v="Venezuela"/>
    <n v="1462"/>
    <n v="2015"/>
    <x v="21"/>
    <x v="1"/>
    <x v="1"/>
    <s v="Criollo"/>
    <x v="3"/>
    <x v="1"/>
    <n v="5.9880239520958083E-4"/>
  </r>
  <r>
    <s v="hexx"/>
    <s v="Tanzania"/>
    <n v="1546"/>
    <n v="2015"/>
    <x v="1"/>
    <x v="1"/>
    <x v="1"/>
    <s v="Unspecified"/>
    <x v="19"/>
    <x v="1"/>
    <n v="5.9880239520958083E-4"/>
  </r>
  <r>
    <s v="hexx"/>
    <s v="Madagascar"/>
    <n v="1546"/>
    <n v="2015"/>
    <x v="21"/>
    <x v="1"/>
    <x v="1"/>
    <s v="Trinitario"/>
    <x v="6"/>
    <x v="1"/>
    <n v="5.9880239520958083E-4"/>
  </r>
  <r>
    <s v="hexx"/>
    <s v="Venezuela"/>
    <n v="1546"/>
    <n v="2015"/>
    <x v="1"/>
    <x v="1"/>
    <x v="1"/>
    <s v="Unspecified"/>
    <x v="3"/>
    <x v="1"/>
    <n v="5.9880239520958083E-4"/>
  </r>
  <r>
    <s v="hexx"/>
    <s v="Ecuador"/>
    <n v="1550"/>
    <n v="2015"/>
    <x v="10"/>
    <x v="1"/>
    <x v="1"/>
    <s v="Unspecified"/>
    <x v="8"/>
    <x v="1"/>
    <n v="5.9880239520958083E-4"/>
  </r>
  <r>
    <s v="hexx"/>
    <s v="Peru"/>
    <n v="1550"/>
    <n v="2015"/>
    <x v="1"/>
    <x v="1"/>
    <x v="1"/>
    <s v="Unspecified"/>
    <x v="2"/>
    <x v="1"/>
    <n v="5.9880239520958083E-4"/>
  </r>
  <r>
    <s v="Hogarth"/>
    <s v="Akesson's Estate"/>
    <n v="1712"/>
    <n v="2016"/>
    <x v="1"/>
    <x v="22"/>
    <x v="1"/>
    <s v="Trinitario"/>
    <x v="6"/>
    <x v="1"/>
    <n v="5.9880239520958083E-4"/>
  </r>
  <r>
    <s v="Hogarth"/>
    <s v="Carenero Superior"/>
    <n v="1712"/>
    <n v="2016"/>
    <x v="5"/>
    <x v="22"/>
    <x v="1"/>
    <s v="Trinitario"/>
    <x v="3"/>
    <x v="1"/>
    <n v="5.9880239520958083E-4"/>
  </r>
  <r>
    <s v="Hogarth"/>
    <s v="Conacado"/>
    <n v="1712"/>
    <n v="2016"/>
    <x v="7"/>
    <x v="22"/>
    <x v="1"/>
    <s v="Trinitario"/>
    <x v="20"/>
    <x v="1"/>
    <n v="5.9880239520958083E-4"/>
  </r>
  <r>
    <s v="Hogarth"/>
    <s v="Gran Blanco"/>
    <n v="1712"/>
    <n v="2016"/>
    <x v="12"/>
    <x v="22"/>
    <x v="1"/>
    <s v="Criollo"/>
    <x v="2"/>
    <x v="1"/>
    <n v="5.9880239520958083E-4"/>
  </r>
  <r>
    <s v="Hoja Verde (Tulicorp)"/>
    <s v="Arriba"/>
    <n v="414"/>
    <n v="2009"/>
    <x v="3"/>
    <x v="3"/>
    <x v="3"/>
    <s v="Forastero (Arriba) ASS"/>
    <x v="8"/>
    <x v="3"/>
    <n v="5.9880239520958083E-4"/>
  </r>
  <r>
    <s v="Hoja Verde (Tulicorp)"/>
    <s v="Manabi"/>
    <n v="414"/>
    <n v="2009"/>
    <x v="3"/>
    <x v="3"/>
    <x v="3"/>
    <s v="Forastero (Arriba) ASS"/>
    <x v="8"/>
    <x v="3"/>
    <n v="5.9880239520958083E-4"/>
  </r>
  <r>
    <s v="Hoja Verde (Tulicorp)"/>
    <s v="Arriba"/>
    <n v="414"/>
    <n v="2009"/>
    <x v="5"/>
    <x v="3"/>
    <x v="1"/>
    <s v="Forastero (Arriba) ASS"/>
    <x v="8"/>
    <x v="1"/>
    <n v="5.9880239520958083E-4"/>
  </r>
  <r>
    <s v="Hoja Verde (Tulicorp)"/>
    <s v="Arriba"/>
    <n v="414"/>
    <n v="2009"/>
    <x v="31"/>
    <x v="3"/>
    <x v="1"/>
    <s v="Forastero (Arriba) ASS"/>
    <x v="8"/>
    <x v="1"/>
    <n v="5.9880239520958083E-4"/>
  </r>
  <r>
    <s v="Hoja Verde (Tulicorp)"/>
    <s v="Manabi"/>
    <n v="414"/>
    <n v="2009"/>
    <x v="31"/>
    <x v="3"/>
    <x v="1"/>
    <s v="Forastero (Arriba) ASS"/>
    <x v="8"/>
    <x v="1"/>
    <n v="5.9880239520958083E-4"/>
  </r>
  <r>
    <s v="Holy Cacao"/>
    <s v="Maranon"/>
    <n v="1872"/>
    <n v="2016"/>
    <x v="1"/>
    <x v="38"/>
    <x v="1"/>
    <s v="Unspecified"/>
    <x v="2"/>
    <x v="1"/>
    <n v="5.9880239520958083E-4"/>
  </r>
  <r>
    <s v="Holy Cacao"/>
    <s v="Camino Verde P., Balao, Guayas"/>
    <n v="1466"/>
    <n v="2015"/>
    <x v="1"/>
    <x v="38"/>
    <x v="1"/>
    <s v="Unspecified"/>
    <x v="8"/>
    <x v="1"/>
    <n v="5.9880239520958083E-4"/>
  </r>
  <r>
    <s v="Holy Cacao"/>
    <s v="Sambirano"/>
    <n v="1466"/>
    <n v="2015"/>
    <x v="1"/>
    <x v="38"/>
    <x v="1"/>
    <s v="Trinitario"/>
    <x v="6"/>
    <x v="1"/>
    <n v="5.9880239520958083E-4"/>
  </r>
  <r>
    <s v="Holy Cacao"/>
    <s v="Gran Couva"/>
    <n v="1466"/>
    <n v="2015"/>
    <x v="1"/>
    <x v="38"/>
    <x v="1"/>
    <s v="Trinitario"/>
    <x v="16"/>
    <x v="1"/>
    <n v="5.9880239520958083E-4"/>
  </r>
  <r>
    <s v="Holy Cacao"/>
    <s v="Mara"/>
    <n v="1466"/>
    <n v="2015"/>
    <x v="1"/>
    <x v="38"/>
    <x v="1"/>
    <s v="Unspecified"/>
    <x v="3"/>
    <x v="1"/>
    <n v="5.9880239520958083E-4"/>
  </r>
  <r>
    <s v="Holy Cacao"/>
    <s v="Ivory Coast"/>
    <n v="431"/>
    <n v="2009"/>
    <x v="1"/>
    <x v="38"/>
    <x v="3"/>
    <s v="Unspecified"/>
    <x v="33"/>
    <x v="3"/>
    <n v="5.9880239520958083E-4"/>
  </r>
  <r>
    <s v="Holy Cacao"/>
    <s v="Hispaniola"/>
    <n v="431"/>
    <n v="2009"/>
    <x v="1"/>
    <x v="38"/>
    <x v="1"/>
    <s v="Unspecified"/>
    <x v="20"/>
    <x v="1"/>
    <n v="5.9880239520958083E-4"/>
  </r>
  <r>
    <s v="Holy Cacao"/>
    <s v="San Martin"/>
    <n v="431"/>
    <n v="2009"/>
    <x v="1"/>
    <x v="38"/>
    <x v="1"/>
    <s v="Unspecified"/>
    <x v="2"/>
    <x v="1"/>
    <n v="5.9880239520958083E-4"/>
  </r>
  <r>
    <s v="Holy Cacao"/>
    <s v="Hispaniola w/ nibs"/>
    <n v="431"/>
    <n v="2009"/>
    <x v="7"/>
    <x v="38"/>
    <x v="0"/>
    <s v="Unspecified"/>
    <x v="20"/>
    <x v="0"/>
    <n v="5.9880239520958083E-4"/>
  </r>
  <r>
    <s v="Honest"/>
    <s v="Ecuador, w/ nibs"/>
    <n v="1327"/>
    <n v="2014"/>
    <x v="5"/>
    <x v="30"/>
    <x v="3"/>
    <s v="Unspecified"/>
    <x v="8"/>
    <x v="3"/>
    <n v="5.9880239520958083E-4"/>
  </r>
  <r>
    <s v="Hotel Chocolat"/>
    <s v="Pepiniere, single Cote"/>
    <n v="1654"/>
    <n v="2015"/>
    <x v="1"/>
    <x v="12"/>
    <x v="1"/>
    <s v="Unspecified"/>
    <x v="44"/>
    <x v="1"/>
    <n v="5.9880239520958083E-4"/>
  </r>
  <r>
    <s v="Hotel Chocolat"/>
    <s v="Marcial, single Cote, 2012"/>
    <n v="1030"/>
    <n v="2013"/>
    <x v="1"/>
    <x v="12"/>
    <x v="2"/>
    <s v="Trinitario"/>
    <x v="44"/>
    <x v="2"/>
    <n v="5.9880239520958083E-4"/>
  </r>
  <r>
    <s v="Hotel Chocolat"/>
    <s v="Island Growers, 2012, 120hr c."/>
    <n v="1113"/>
    <n v="2013"/>
    <x v="15"/>
    <x v="12"/>
    <x v="3"/>
    <s v="Trinitario"/>
    <x v="44"/>
    <x v="3"/>
    <n v="5.9880239520958083E-4"/>
  </r>
  <r>
    <s v="Hotel Chocolat (Coppeneur)"/>
    <s v="Trinidad"/>
    <n v="1038"/>
    <n v="2013"/>
    <x v="7"/>
    <x v="12"/>
    <x v="1"/>
    <s v="Trinitario"/>
    <x v="16"/>
    <x v="1"/>
    <n v="5.9880239520958083E-4"/>
  </r>
  <r>
    <s v="Hotel Chocolat (Coppeneur)"/>
    <s v="Mekong Delta &amp; Dong Nai"/>
    <n v="1038"/>
    <n v="2013"/>
    <x v="3"/>
    <x v="12"/>
    <x v="1"/>
    <s v="Trinitario"/>
    <x v="17"/>
    <x v="1"/>
    <n v="5.9880239520958083E-4"/>
  </r>
  <r>
    <s v="Hotel Chocolat (Coppeneur)"/>
    <s v="Los Rios, H. Iara"/>
    <n v="1065"/>
    <n v="2013"/>
    <x v="17"/>
    <x v="12"/>
    <x v="1"/>
    <s v="Forastero (Nacional)"/>
    <x v="8"/>
    <x v="1"/>
    <n v="5.9880239520958083E-4"/>
  </r>
  <r>
    <s v="Hotel Chocolat (Coppeneur)"/>
    <s v="Somia Plantation, Akesson, 2012"/>
    <n v="1065"/>
    <n v="2013"/>
    <x v="5"/>
    <x v="12"/>
    <x v="1"/>
    <s v="Trinitario"/>
    <x v="6"/>
    <x v="1"/>
    <n v="5.9880239520958083E-4"/>
  </r>
  <r>
    <s v="Hotel Chocolat (Coppeneur)"/>
    <s v="Los Rios, H. Iara, 2012"/>
    <n v="1065"/>
    <n v="2013"/>
    <x v="24"/>
    <x v="12"/>
    <x v="1"/>
    <s v="Forastero (Nacional)"/>
    <x v="8"/>
    <x v="1"/>
    <n v="5.9880239520958083E-4"/>
  </r>
  <r>
    <s v="Hotel Chocolat (Coppeneur)"/>
    <s v="Chanchamayo, Pichanadi, 2012, 60hr c."/>
    <n v="1109"/>
    <n v="2013"/>
    <x v="15"/>
    <x v="12"/>
    <x v="1"/>
    <s v="Unspecified"/>
    <x v="2"/>
    <x v="1"/>
    <n v="5.9880239520958083E-4"/>
  </r>
  <r>
    <s v="Hotel Chocolat (Coppeneur)"/>
    <s v="Los Rios, H. Iara, 2012, 120hr c."/>
    <n v="1113"/>
    <n v="2013"/>
    <x v="15"/>
    <x v="12"/>
    <x v="3"/>
    <s v="Forastero (Nacional)"/>
    <x v="8"/>
    <x v="3"/>
    <n v="5.9880239520958083E-4"/>
  </r>
  <r>
    <s v="Hotel Chocolat (Coppeneur)"/>
    <s v="Conacado, 2012, 120hr c."/>
    <n v="1113"/>
    <n v="2013"/>
    <x v="15"/>
    <x v="12"/>
    <x v="1"/>
    <s v="Unspecified"/>
    <x v="20"/>
    <x v="1"/>
    <n v="5.9880239520958083E-4"/>
  </r>
  <r>
    <s v="Hotel Chocolat (Coppeneur)"/>
    <s v="Sambirano"/>
    <n v="809"/>
    <n v="2012"/>
    <x v="12"/>
    <x v="12"/>
    <x v="1"/>
    <s v="Trinitario, Criollo"/>
    <x v="6"/>
    <x v="1"/>
    <n v="5.9880239520958083E-4"/>
  </r>
  <r>
    <s v="Hotel Chocolat (Coppeneur)"/>
    <s v="Los Rios, H. Iara, 96hr c."/>
    <n v="623"/>
    <n v="2011"/>
    <x v="3"/>
    <x v="12"/>
    <x v="1"/>
    <s v="Forastero (Nacional)"/>
    <x v="8"/>
    <x v="1"/>
    <n v="5.9880239520958083E-4"/>
  </r>
  <r>
    <s v="Hotel Chocolat (Coppeneur)"/>
    <s v="Island Growers, 120hr c."/>
    <n v="623"/>
    <n v="2011"/>
    <x v="8"/>
    <x v="12"/>
    <x v="1"/>
    <s v="Trinitario"/>
    <x v="44"/>
    <x v="1"/>
    <n v="5.9880239520958083E-4"/>
  </r>
  <r>
    <s v="Hotel Chocolat (Coppeneur)"/>
    <s v="Island Growers, 96hr c."/>
    <n v="623"/>
    <n v="2011"/>
    <x v="8"/>
    <x v="12"/>
    <x v="1"/>
    <s v="Trinitario"/>
    <x v="44"/>
    <x v="1"/>
    <n v="5.9880239520958083E-4"/>
  </r>
  <r>
    <s v="Hotel Chocolat (Coppeneur)"/>
    <s v="Ecuador"/>
    <n v="552"/>
    <n v="2010"/>
    <x v="1"/>
    <x v="12"/>
    <x v="1"/>
    <s v="Unspecified"/>
    <x v="8"/>
    <x v="1"/>
    <n v="5.9880239520958083E-4"/>
  </r>
  <r>
    <s v="Hotel Chocolat (Coppeneur)"/>
    <s v="Santo Domingo"/>
    <n v="552"/>
    <n v="2010"/>
    <x v="1"/>
    <x v="12"/>
    <x v="1"/>
    <s v="Unspecified"/>
    <x v="20"/>
    <x v="1"/>
    <n v="5.9880239520958083E-4"/>
  </r>
  <r>
    <s v="Hotel Chocolat (Coppeneur)"/>
    <s v="Chuao"/>
    <n v="600"/>
    <n v="2010"/>
    <x v="1"/>
    <x v="12"/>
    <x v="1"/>
    <s v="Trinitario"/>
    <x v="3"/>
    <x v="1"/>
    <n v="5.9880239520958083E-4"/>
  </r>
  <r>
    <s v="Hotel Chocolat (Coppeneur)"/>
    <s v="St. Lucia"/>
    <n v="245"/>
    <n v="2008"/>
    <x v="5"/>
    <x v="12"/>
    <x v="1"/>
    <s v="Unspecified"/>
    <x v="44"/>
    <x v="1"/>
    <n v="5.9880239520958083E-4"/>
  </r>
  <r>
    <s v="Hotel Chocolat (Coppeneur)"/>
    <s v="Uganda"/>
    <n v="296"/>
    <n v="2008"/>
    <x v="3"/>
    <x v="12"/>
    <x v="3"/>
    <s v="Forastero"/>
    <x v="37"/>
    <x v="3"/>
    <n v="5.9880239520958083E-4"/>
  </r>
  <r>
    <s v="Hotel Chocolat (Coppeneur)"/>
    <s v="Tanzania"/>
    <n v="296"/>
    <n v="2008"/>
    <x v="7"/>
    <x v="12"/>
    <x v="1"/>
    <s v="Unspecified"/>
    <x v="19"/>
    <x v="1"/>
    <n v="5.9880239520958083E-4"/>
  </r>
  <r>
    <s v="Hotel Chocolat (Coppeneur)"/>
    <s v="Uba Budo"/>
    <n v="300"/>
    <n v="2008"/>
    <x v="5"/>
    <x v="12"/>
    <x v="1"/>
    <s v="Forastero"/>
    <x v="0"/>
    <x v="1"/>
    <n v="5.9880239520958083E-4"/>
  </r>
  <r>
    <s v="Hummingbird"/>
    <s v="Lam Dong"/>
    <n v="1542"/>
    <n v="2015"/>
    <x v="1"/>
    <x v="9"/>
    <x v="1"/>
    <s v="Trinitario"/>
    <x v="17"/>
    <x v="1"/>
    <n v="5.9880239520958083E-4"/>
  </r>
  <r>
    <s v="Hummingbird"/>
    <s v="Bolivia"/>
    <n v="1307"/>
    <n v="2014"/>
    <x v="1"/>
    <x v="9"/>
    <x v="1"/>
    <s v="Criollo, Trinitario"/>
    <x v="12"/>
    <x v="1"/>
    <n v="5.9880239520958083E-4"/>
  </r>
  <r>
    <s v="Hummingbird"/>
    <s v="Bolivia, Bo-nib-ia, w/ nibs"/>
    <n v="1311"/>
    <n v="2014"/>
    <x v="1"/>
    <x v="9"/>
    <x v="1"/>
    <s v="Criollo, Trinitario"/>
    <x v="12"/>
    <x v="1"/>
    <n v="5.9880239520958083E-4"/>
  </r>
  <r>
    <s v="Hummingbird"/>
    <s v="Momotombo"/>
    <n v="1311"/>
    <n v="2014"/>
    <x v="1"/>
    <x v="9"/>
    <x v="1"/>
    <s v="Trinitario"/>
    <x v="18"/>
    <x v="1"/>
    <n v="5.9880239520958083E-4"/>
  </r>
  <r>
    <s v="Hummingbird"/>
    <s v="Hispaniola"/>
    <n v="1311"/>
    <n v="2014"/>
    <x v="1"/>
    <x v="9"/>
    <x v="0"/>
    <s v="Trinitario"/>
    <x v="20"/>
    <x v="0"/>
    <n v="5.9880239520958083E-4"/>
  </r>
  <r>
    <s v="Hummingbird"/>
    <s v="Zorzal Reserva w/ Charles Kerchner"/>
    <n v="1387"/>
    <n v="2014"/>
    <x v="1"/>
    <x v="9"/>
    <x v="1"/>
    <s v="Unspecified"/>
    <x v="20"/>
    <x v="1"/>
    <n v="5.9880239520958083E-4"/>
  </r>
  <r>
    <s v="Hummingbird"/>
    <s v="Ocumare, Cumboto"/>
    <n v="1097"/>
    <n v="2013"/>
    <x v="1"/>
    <x v="9"/>
    <x v="1"/>
    <s v="Trinitario, Criollo"/>
    <x v="3"/>
    <x v="1"/>
    <n v="5.9880239520958083E-4"/>
  </r>
  <r>
    <s v="Hummingbird"/>
    <s v="Amazonas"/>
    <n v="1097"/>
    <n v="2013"/>
    <x v="1"/>
    <x v="9"/>
    <x v="0"/>
    <s v="Forastero"/>
    <x v="3"/>
    <x v="0"/>
    <n v="5.9880239520958083E-4"/>
  </r>
  <r>
    <s v="Idilio (Felchlin)"/>
    <s v="Chuao, Venezuela"/>
    <n v="1085"/>
    <n v="2013"/>
    <x v="5"/>
    <x v="5"/>
    <x v="0"/>
    <s v="Trinitario"/>
    <x v="3"/>
    <x v="0"/>
    <n v="5.9880239520958083E-4"/>
  </r>
  <r>
    <s v="Idilio (Felchlin)"/>
    <s v="Coopertiva Amazona"/>
    <n v="725"/>
    <n v="2011"/>
    <x v="5"/>
    <x v="5"/>
    <x v="0"/>
    <s v="Criollo"/>
    <x v="3"/>
    <x v="0"/>
    <n v="5.9880239520958083E-4"/>
  </r>
  <r>
    <s v="Idilio (Felchlin)"/>
    <s v="Sur del Lago, Amiari Meridena, Zulia, 48hr c."/>
    <n v="725"/>
    <n v="2011"/>
    <x v="5"/>
    <x v="5"/>
    <x v="0"/>
    <s v="Unspecified"/>
    <x v="3"/>
    <x v="0"/>
    <n v="5.9880239520958083E-4"/>
  </r>
  <r>
    <s v="Idilio (Felchlin)"/>
    <s v="Choroni, Finca Torres, 48hr c."/>
    <n v="729"/>
    <n v="2011"/>
    <x v="5"/>
    <x v="5"/>
    <x v="1"/>
    <s v="Criollo"/>
    <x v="3"/>
    <x v="1"/>
    <n v="5.9880239520958083E-4"/>
  </r>
  <r>
    <s v="Idilio (Felchlin)"/>
    <s v="Ocumare, H. Cata, 48hr c."/>
    <n v="733"/>
    <n v="2011"/>
    <x v="5"/>
    <x v="5"/>
    <x v="0"/>
    <s v="Criollo"/>
    <x v="3"/>
    <x v="0"/>
    <n v="5.9880239520958083E-4"/>
  </r>
  <r>
    <s v="Idilio (Felchlin)"/>
    <s v="Porcelana, Zulia"/>
    <n v="733"/>
    <n v="2011"/>
    <x v="21"/>
    <x v="5"/>
    <x v="2"/>
    <s v="Criollo"/>
    <x v="3"/>
    <x v="2"/>
    <n v="5.9880239520958083E-4"/>
  </r>
  <r>
    <s v="Idilio (Felchlin)"/>
    <s v="Ocumare, H. Cata, w/ nibs"/>
    <n v="737"/>
    <n v="2011"/>
    <x v="5"/>
    <x v="5"/>
    <x v="1"/>
    <s v="Criollo"/>
    <x v="3"/>
    <x v="1"/>
    <n v="5.9880239520958083E-4"/>
  </r>
  <r>
    <s v="Idilio (Felchlin)"/>
    <s v="Carenero Superior, Urrutia, Barlovento"/>
    <n v="737"/>
    <n v="2011"/>
    <x v="1"/>
    <x v="5"/>
    <x v="2"/>
    <s v="Trinitario"/>
    <x v="3"/>
    <x v="2"/>
    <n v="5.9880239520958083E-4"/>
  </r>
  <r>
    <s v="Idilio (Felchlin)"/>
    <s v="Coopertiva Amazona w/ nibs"/>
    <n v="737"/>
    <n v="2011"/>
    <x v="5"/>
    <x v="5"/>
    <x v="2"/>
    <s v="Criollo"/>
    <x v="3"/>
    <x v="2"/>
    <n v="5.9880239520958083E-4"/>
  </r>
  <r>
    <s v="Idilio (Felchlin)"/>
    <s v="Sur del Lago, Amiari Meridena, Zulia, w/ nibs"/>
    <n v="737"/>
    <n v="2011"/>
    <x v="5"/>
    <x v="5"/>
    <x v="2"/>
    <s v="Unspecified"/>
    <x v="3"/>
    <x v="2"/>
    <n v="5.9880239520958083E-4"/>
  </r>
  <r>
    <s v="Indah"/>
    <s v="India (south)"/>
    <n v="1788"/>
    <n v="2016"/>
    <x v="28"/>
    <x v="39"/>
    <x v="3"/>
    <s v="Unspecified"/>
    <x v="46"/>
    <x v="3"/>
    <n v="5.9880239520958083E-4"/>
  </r>
  <r>
    <s v="Indaphoria"/>
    <s v="La Red"/>
    <n v="821"/>
    <n v="2012"/>
    <x v="1"/>
    <x v="1"/>
    <x v="1"/>
    <s v="Unspecified"/>
    <x v="20"/>
    <x v="1"/>
    <n v="5.9880239520958083E-4"/>
  </r>
  <r>
    <s v="Indaphoria"/>
    <s v="Conacado, Manifesto"/>
    <n v="907"/>
    <n v="2012"/>
    <x v="1"/>
    <x v="1"/>
    <x v="1"/>
    <s v="Unspecified"/>
    <x v="20"/>
    <x v="1"/>
    <n v="5.9880239520958083E-4"/>
  </r>
  <r>
    <s v="Indi"/>
    <s v="Honduras"/>
    <n v="1255"/>
    <n v="2014"/>
    <x v="16"/>
    <x v="1"/>
    <x v="1"/>
    <s v="Unspecified"/>
    <x v="26"/>
    <x v="1"/>
    <n v="5.9880239520958083E-4"/>
  </r>
  <r>
    <s v="iQ Chocolate"/>
    <s v="Satipo region, white label"/>
    <n v="943"/>
    <n v="2012"/>
    <x v="5"/>
    <x v="26"/>
    <x v="1"/>
    <s v="Criollo"/>
    <x v="2"/>
    <x v="1"/>
    <n v="5.9880239520958083E-4"/>
  </r>
  <r>
    <s v="iQ Chocolate"/>
    <s v="black label"/>
    <n v="943"/>
    <n v="2012"/>
    <x v="5"/>
    <x v="26"/>
    <x v="1"/>
    <s v="Unspecified"/>
    <x v="2"/>
    <x v="1"/>
    <n v="5.9880239520958083E-4"/>
  </r>
  <r>
    <s v="Isidro"/>
    <s v="Madagascar"/>
    <n v="1275"/>
    <n v="2014"/>
    <x v="5"/>
    <x v="1"/>
    <x v="1"/>
    <s v="Trinitario"/>
    <x v="6"/>
    <x v="1"/>
    <n v="5.9880239520958083E-4"/>
  </r>
  <r>
    <s v="Isidro"/>
    <s v="Peru"/>
    <n v="1279"/>
    <n v="2014"/>
    <x v="5"/>
    <x v="1"/>
    <x v="3"/>
    <s v="Unspecified"/>
    <x v="2"/>
    <x v="3"/>
    <n v="5.9880239520958083E-4"/>
  </r>
  <r>
    <s v="Isidro"/>
    <s v="Belize"/>
    <n v="1279"/>
    <n v="2014"/>
    <x v="5"/>
    <x v="1"/>
    <x v="1"/>
    <s v="Trinitario"/>
    <x v="22"/>
    <x v="1"/>
    <n v="5.9880239520958083E-4"/>
  </r>
  <r>
    <s v="Isidro"/>
    <s v="Dominican Republic"/>
    <n v="1279"/>
    <n v="2014"/>
    <x v="5"/>
    <x v="1"/>
    <x v="1"/>
    <s v="Unspecified"/>
    <x v="20"/>
    <x v="1"/>
    <n v="5.9880239520958083E-4"/>
  </r>
  <r>
    <s v="Izard"/>
    <s v="Maya Mountain, Toledo, Batch 29"/>
    <n v="1542"/>
    <n v="2015"/>
    <x v="1"/>
    <x v="1"/>
    <x v="1"/>
    <s v="Trinitario"/>
    <x v="22"/>
    <x v="1"/>
    <n v="5.9880239520958083E-4"/>
  </r>
  <r>
    <s v="Izard"/>
    <s v="Elvesia P., Batch 32"/>
    <n v="1546"/>
    <n v="2015"/>
    <x v="1"/>
    <x v="1"/>
    <x v="1"/>
    <s v="Unspecified"/>
    <x v="20"/>
    <x v="1"/>
    <n v="5.9880239520958083E-4"/>
  </r>
  <r>
    <s v="Jacque Torres"/>
    <s v="Trinatario Treasure"/>
    <n v="5"/>
    <n v="2006"/>
    <x v="18"/>
    <x v="1"/>
    <x v="3"/>
    <s v="Trinitario"/>
    <x v="21"/>
    <x v="3"/>
    <n v="5.9880239520958083E-4"/>
  </r>
  <r>
    <s v="Jordis"/>
    <s v="Madagascar"/>
    <n v="1534"/>
    <n v="2015"/>
    <x v="0"/>
    <x v="40"/>
    <x v="1"/>
    <s v="Trinitario"/>
    <x v="6"/>
    <x v="1"/>
    <n v="5.9880239520958083E-4"/>
  </r>
  <r>
    <s v="Just Good Chocolate"/>
    <s v="Belize"/>
    <n v="1375"/>
    <n v="2014"/>
    <x v="1"/>
    <x v="1"/>
    <x v="1"/>
    <s v="Trinitario"/>
    <x v="22"/>
    <x v="1"/>
    <n v="5.9880239520958083E-4"/>
  </r>
  <r>
    <s v="Just Good Chocolate"/>
    <s v="Madagascar"/>
    <n v="1375"/>
    <n v="2014"/>
    <x v="1"/>
    <x v="1"/>
    <x v="1"/>
    <s v="Trinitario"/>
    <x v="6"/>
    <x v="1"/>
    <n v="5.9880239520958083E-4"/>
  </r>
  <r>
    <s v="Just Good Chocolate"/>
    <s v="Peru"/>
    <n v="1375"/>
    <n v="2014"/>
    <x v="1"/>
    <x v="1"/>
    <x v="2"/>
    <s v="Unspecified"/>
    <x v="2"/>
    <x v="2"/>
    <n v="5.9880239520958083E-4"/>
  </r>
  <r>
    <s v="Kah Kow"/>
    <s v="Rizek Cacao, Cibao Valley, Domin. Rep."/>
    <n v="1061"/>
    <n v="2013"/>
    <x v="1"/>
    <x v="41"/>
    <x v="1"/>
    <s v="Unspecified"/>
    <x v="20"/>
    <x v="1"/>
    <n v="5.9880239520958083E-4"/>
  </r>
  <r>
    <s v="Kah Kow"/>
    <s v="Rizek Cacao, Domin. Rep."/>
    <n v="1069"/>
    <n v="2013"/>
    <x v="24"/>
    <x v="41"/>
    <x v="1"/>
    <s v="Unspecified"/>
    <x v="20"/>
    <x v="1"/>
    <n v="5.9880239520958083E-4"/>
  </r>
  <r>
    <s v="Kah Kow"/>
    <s v="Rizek Cacao, Domin. Rep."/>
    <n v="1069"/>
    <n v="2013"/>
    <x v="6"/>
    <x v="41"/>
    <x v="1"/>
    <s v="Unspecified"/>
    <x v="20"/>
    <x v="1"/>
    <n v="5.9880239520958083E-4"/>
  </r>
  <r>
    <s v="Kah Kow"/>
    <s v="Rizek Cacao, Domin. Rep."/>
    <n v="1073"/>
    <n v="2013"/>
    <x v="29"/>
    <x v="41"/>
    <x v="1"/>
    <s v="Unspecified"/>
    <x v="20"/>
    <x v="1"/>
    <n v="5.9880239520958083E-4"/>
  </r>
  <r>
    <s v="Kakao"/>
    <s v="Peru"/>
    <n v="837"/>
    <n v="2012"/>
    <x v="11"/>
    <x v="16"/>
    <x v="3"/>
    <s v="Unspecified"/>
    <x v="2"/>
    <x v="3"/>
    <n v="5.9880239520958083E-4"/>
  </r>
  <r>
    <s v="Kakao"/>
    <s v="Vanuatu"/>
    <n v="387"/>
    <n v="2009"/>
    <x v="8"/>
    <x v="16"/>
    <x v="0"/>
    <s v="Trinitario"/>
    <x v="39"/>
    <x v="0"/>
    <n v="5.9880239520958083E-4"/>
  </r>
  <r>
    <s v="Kallari (Ecuatoriana)"/>
    <s v="Sisa 36hr/ W. F. blend prototype"/>
    <n v="241"/>
    <n v="2008"/>
    <x v="1"/>
    <x v="3"/>
    <x v="1"/>
    <s v="Unspecified"/>
    <x v="8"/>
    <x v="1"/>
    <n v="5.9880239520958083E-4"/>
  </r>
  <r>
    <s v="Kallari (Ecuatoriana)"/>
    <s v="Sisa's Secret/ original micro"/>
    <n v="241"/>
    <n v="2008"/>
    <x v="1"/>
    <x v="3"/>
    <x v="1"/>
    <s v="Unspecified"/>
    <x v="8"/>
    <x v="1"/>
    <n v="5.9880239520958083E-4"/>
  </r>
  <r>
    <s v="Kallari (Ecuatoriana)"/>
    <s v="Roberto"/>
    <n v="245"/>
    <n v="2008"/>
    <x v="7"/>
    <x v="3"/>
    <x v="1"/>
    <s v="Unspecified"/>
    <x v="8"/>
    <x v="1"/>
    <n v="5.9880239520958083E-4"/>
  </r>
  <r>
    <s v="Kallari (Ecuatoriana)"/>
    <s v="Diego/ original micro"/>
    <n v="248"/>
    <n v="2008"/>
    <x v="9"/>
    <x v="3"/>
    <x v="3"/>
    <s v="Unspecified"/>
    <x v="8"/>
    <x v="3"/>
    <n v="5.9880239520958083E-4"/>
  </r>
  <r>
    <s v="Kallari (Ecuatoriana)"/>
    <s v="Diego 48hr/ W.F. blend prototype"/>
    <n v="248"/>
    <n v="2008"/>
    <x v="9"/>
    <x v="3"/>
    <x v="1"/>
    <s v="Unspecified"/>
    <x v="8"/>
    <x v="1"/>
    <n v="5.9880239520958083E-4"/>
  </r>
  <r>
    <s v="Kallari (Ecuatoriana)"/>
    <s v="Diego 60hr/ W.F. blend prototype"/>
    <n v="248"/>
    <n v="2008"/>
    <x v="9"/>
    <x v="3"/>
    <x v="1"/>
    <s v="Unspecified"/>
    <x v="8"/>
    <x v="1"/>
    <n v="5.9880239520958083E-4"/>
  </r>
  <r>
    <s v="Kallari (Ecuatoriana)"/>
    <s v="Cacao Nacional W.F."/>
    <n v="263"/>
    <n v="2008"/>
    <x v="7"/>
    <x v="3"/>
    <x v="3"/>
    <s v="Unspecified"/>
    <x v="8"/>
    <x v="3"/>
    <n v="5.9880239520958083E-4"/>
  </r>
  <r>
    <s v="Kallari (Ecuatoriana)"/>
    <s v="Cacao Nacional W.F."/>
    <n v="269"/>
    <n v="2008"/>
    <x v="9"/>
    <x v="3"/>
    <x v="1"/>
    <s v="Unspecified"/>
    <x v="8"/>
    <x v="1"/>
    <n v="5.9880239520958083E-4"/>
  </r>
  <r>
    <s v="Kaoka (Cemoi)"/>
    <s v="Ecuador"/>
    <n v="423"/>
    <n v="2009"/>
    <x v="3"/>
    <x v="0"/>
    <x v="1"/>
    <s v="Unspecified"/>
    <x v="8"/>
    <x v="1"/>
    <n v="5.9880239520958083E-4"/>
  </r>
  <r>
    <s v="Kerchner"/>
    <s v="La Red, Project Reserva, Guaconejo"/>
    <n v="1133"/>
    <n v="2013"/>
    <x v="1"/>
    <x v="1"/>
    <x v="0"/>
    <s v="Unspecified"/>
    <x v="20"/>
    <x v="0"/>
    <n v="5.9880239520958083E-4"/>
  </r>
  <r>
    <s v="Ki' Xocolatl"/>
    <s v="Dark"/>
    <n v="431"/>
    <n v="2009"/>
    <x v="5"/>
    <x v="4"/>
    <x v="3"/>
    <s v="Unspecified"/>
    <x v="14"/>
    <x v="3"/>
    <n v="5.9880239520958083E-4"/>
  </r>
  <r>
    <s v="Kiskadee"/>
    <s v="La Red, Guanconjeco"/>
    <n v="1251"/>
    <n v="2014"/>
    <x v="2"/>
    <x v="1"/>
    <x v="1"/>
    <s v="Trinitario"/>
    <x v="20"/>
    <x v="1"/>
    <n v="5.9880239520958083E-4"/>
  </r>
  <r>
    <s v="Kto"/>
    <s v="San Martin"/>
    <n v="1422"/>
    <n v="2014"/>
    <x v="5"/>
    <x v="1"/>
    <x v="3"/>
    <s v="Unspecified"/>
    <x v="2"/>
    <x v="3"/>
    <n v="5.9880239520958083E-4"/>
  </r>
  <r>
    <s v="Kto"/>
    <s v="Ocumare"/>
    <n v="1422"/>
    <n v="2014"/>
    <x v="5"/>
    <x v="1"/>
    <x v="1"/>
    <s v="Unspecified"/>
    <x v="3"/>
    <x v="1"/>
    <n v="5.9880239520958083E-4"/>
  </r>
  <r>
    <s v="Kto"/>
    <s v="Belize"/>
    <n v="1422"/>
    <n v="2014"/>
    <x v="5"/>
    <x v="1"/>
    <x v="1"/>
    <s v="Trinitario"/>
    <x v="22"/>
    <x v="1"/>
    <n v="5.9880239520958083E-4"/>
  </r>
  <r>
    <s v="Kto"/>
    <s v="Sambirano Valley"/>
    <n v="1422"/>
    <n v="2014"/>
    <x v="5"/>
    <x v="1"/>
    <x v="1"/>
    <s v="Trinitario"/>
    <x v="6"/>
    <x v="1"/>
    <n v="5.9880239520958083E-4"/>
  </r>
  <r>
    <s v="Kto"/>
    <s v="Belize"/>
    <n v="1426"/>
    <n v="2014"/>
    <x v="17"/>
    <x v="1"/>
    <x v="1"/>
    <s v="Trinitario"/>
    <x v="22"/>
    <x v="1"/>
    <n v="5.9880239520958083E-4"/>
  </r>
  <r>
    <s v="Kto"/>
    <s v="Elvesia"/>
    <n v="1426"/>
    <n v="2014"/>
    <x v="5"/>
    <x v="1"/>
    <x v="1"/>
    <s v="Unspecified"/>
    <x v="20"/>
    <x v="1"/>
    <n v="5.9880239520958083E-4"/>
  </r>
  <r>
    <s v="Kto"/>
    <s v="ROIG"/>
    <n v="1426"/>
    <n v="2014"/>
    <x v="5"/>
    <x v="1"/>
    <x v="1"/>
    <s v="Unspecified"/>
    <x v="20"/>
    <x v="1"/>
    <n v="5.9880239520958083E-4"/>
  </r>
  <r>
    <s v="K'ul"/>
    <s v="Kafupbo, Petit Bourg, De Borgnes"/>
    <n v="1840"/>
    <n v="2016"/>
    <x v="1"/>
    <x v="1"/>
    <x v="1"/>
    <s v="Unspecified"/>
    <x v="28"/>
    <x v="1"/>
    <n v="5.9880239520958083E-4"/>
  </r>
  <r>
    <s v="K'ul"/>
    <s v="Maranon, Fortunato No. 4"/>
    <n v="1852"/>
    <n v="2016"/>
    <x v="1"/>
    <x v="1"/>
    <x v="1"/>
    <s v="Forastero (Nacional)"/>
    <x v="2"/>
    <x v="1"/>
    <n v="5.9880239520958083E-4"/>
  </r>
  <r>
    <s v="K'ul"/>
    <s v="Los Rios, Hacienda Limon, Heirloom"/>
    <n v="1852"/>
    <n v="2016"/>
    <x v="1"/>
    <x v="1"/>
    <x v="0"/>
    <s v="Unspecified"/>
    <x v="8"/>
    <x v="0"/>
    <n v="5.9880239520958083E-4"/>
  </r>
  <r>
    <s v="K'ul"/>
    <s v="Bahia, Fazenda Camboa"/>
    <n v="1852"/>
    <n v="2016"/>
    <x v="1"/>
    <x v="1"/>
    <x v="0"/>
    <s v="Forastero"/>
    <x v="7"/>
    <x v="0"/>
    <n v="5.9880239520958083E-4"/>
  </r>
  <r>
    <s v="Kyya"/>
    <s v="Uganda"/>
    <n v="1359"/>
    <n v="2014"/>
    <x v="36"/>
    <x v="1"/>
    <x v="3"/>
    <s v="Forastero"/>
    <x v="37"/>
    <x v="3"/>
    <n v="5.9880239520958083E-4"/>
  </r>
  <r>
    <s v="Kyya"/>
    <s v="Hispaniola"/>
    <n v="1359"/>
    <n v="2014"/>
    <x v="36"/>
    <x v="1"/>
    <x v="1"/>
    <s v="Unspecified"/>
    <x v="20"/>
    <x v="1"/>
    <n v="5.9880239520958083E-4"/>
  </r>
  <r>
    <s v="Kyya"/>
    <s v="Ecuador"/>
    <n v="1363"/>
    <n v="2014"/>
    <x v="36"/>
    <x v="1"/>
    <x v="3"/>
    <s v="Unspecified"/>
    <x v="8"/>
    <x v="3"/>
    <n v="5.9880239520958083E-4"/>
  </r>
  <r>
    <s v="Kyya"/>
    <s v="Madagascar"/>
    <n v="1363"/>
    <n v="2014"/>
    <x v="36"/>
    <x v="1"/>
    <x v="1"/>
    <s v="Trinitario"/>
    <x v="6"/>
    <x v="1"/>
    <n v="5.9880239520958083E-4"/>
  </r>
  <r>
    <s v="L.A. Burdick (Felchlin)"/>
    <s v="Peru"/>
    <n v="891"/>
    <n v="2012"/>
    <x v="21"/>
    <x v="1"/>
    <x v="1"/>
    <s v="Unspecified"/>
    <x v="2"/>
    <x v="1"/>
    <n v="5.9880239520958083E-4"/>
  </r>
  <r>
    <s v="L.A. Burdick (Felchlin)"/>
    <s v="Brazil"/>
    <n v="891"/>
    <n v="2012"/>
    <x v="1"/>
    <x v="1"/>
    <x v="2"/>
    <s v="Unspecified"/>
    <x v="7"/>
    <x v="2"/>
    <n v="5.9880239520958083E-4"/>
  </r>
  <r>
    <s v="L.A. Burdick (Felchlin)"/>
    <s v="Chuao"/>
    <n v="927"/>
    <n v="2012"/>
    <x v="13"/>
    <x v="1"/>
    <x v="0"/>
    <s v="Trinitario"/>
    <x v="3"/>
    <x v="0"/>
    <n v="5.9880239520958083E-4"/>
  </r>
  <r>
    <s v="L.A. Burdick (Felchlin)"/>
    <s v="Quito"/>
    <n v="682"/>
    <n v="2011"/>
    <x v="21"/>
    <x v="1"/>
    <x v="0"/>
    <s v="Unspecified"/>
    <x v="8"/>
    <x v="0"/>
    <n v="5.9880239520958083E-4"/>
  </r>
  <r>
    <s v="L.A. Burdick (Felchlin)"/>
    <s v="Grenada"/>
    <n v="576"/>
    <n v="2010"/>
    <x v="7"/>
    <x v="1"/>
    <x v="1"/>
    <s v="Trinitario"/>
    <x v="24"/>
    <x v="1"/>
    <n v="5.9880239520958083E-4"/>
  </r>
  <r>
    <s v="L.A. Burdick (Felchlin)"/>
    <s v="Dominican Republic"/>
    <n v="576"/>
    <n v="2010"/>
    <x v="21"/>
    <x v="1"/>
    <x v="0"/>
    <s v="Unspecified"/>
    <x v="20"/>
    <x v="0"/>
    <n v="5.9880239520958083E-4"/>
  </r>
  <r>
    <s v="L.A. Burdick (Felchlin)"/>
    <s v="Venzuela"/>
    <n v="597"/>
    <n v="2010"/>
    <x v="18"/>
    <x v="1"/>
    <x v="1"/>
    <s v="Unspecified"/>
    <x v="3"/>
    <x v="1"/>
    <n v="5.9880239520958083E-4"/>
  </r>
  <r>
    <s v="L.A. Burdick (Felchlin)"/>
    <s v="Madagascar"/>
    <n v="431"/>
    <n v="2009"/>
    <x v="11"/>
    <x v="1"/>
    <x v="1"/>
    <s v="Trinitario"/>
    <x v="6"/>
    <x v="1"/>
    <n v="5.9880239520958083E-4"/>
  </r>
  <r>
    <s v="L.A. Burdick (Felchlin)"/>
    <s v="Bolivian"/>
    <n v="451"/>
    <n v="2009"/>
    <x v="13"/>
    <x v="1"/>
    <x v="1"/>
    <s v="Unspecified"/>
    <x v="12"/>
    <x v="1"/>
    <n v="5.9880239520958083E-4"/>
  </r>
  <r>
    <s v="La Chocolaterie Nanairo"/>
    <s v="Lumas, 2015 Harvest, Batch 6, brown sugar"/>
    <n v="1892"/>
    <n v="2016"/>
    <x v="1"/>
    <x v="21"/>
    <x v="3"/>
    <s v="Trinitario, Criollo"/>
    <x v="2"/>
    <x v="3"/>
    <n v="5.9880239520958083E-4"/>
  </r>
  <r>
    <s v="La Chocolaterie Nanairo"/>
    <s v="Lumas, 2015 Harvest, Batch 7"/>
    <n v="1892"/>
    <n v="2016"/>
    <x v="1"/>
    <x v="21"/>
    <x v="3"/>
    <s v="Trinitario, Criollo"/>
    <x v="2"/>
    <x v="3"/>
    <n v="5.9880239520958083E-4"/>
  </r>
  <r>
    <s v="La Chocolaterie Nanairo"/>
    <s v="Tumbes, 2013 Harvest, Batch 8"/>
    <n v="1892"/>
    <n v="2016"/>
    <x v="1"/>
    <x v="21"/>
    <x v="1"/>
    <s v="Criollo"/>
    <x v="2"/>
    <x v="1"/>
    <n v="5.9880239520958083E-4"/>
  </r>
  <r>
    <s v="La Chocolaterie Nanairo"/>
    <s v="Belize, 2014 Harvest, Batch 9"/>
    <n v="1892"/>
    <n v="2016"/>
    <x v="1"/>
    <x v="21"/>
    <x v="1"/>
    <s v="Trinitario, Criollo"/>
    <x v="22"/>
    <x v="1"/>
    <n v="5.9880239520958083E-4"/>
  </r>
  <r>
    <s v="La Maison du Chocolat (Valrhona)"/>
    <s v="Tobago"/>
    <n v="1145"/>
    <n v="2013"/>
    <x v="2"/>
    <x v="0"/>
    <x v="1"/>
    <s v="Unspecified"/>
    <x v="47"/>
    <x v="1"/>
    <n v="5.9880239520958083E-4"/>
  </r>
  <r>
    <s v="La Maison du Chocolat (Valrhona)"/>
    <s v="Acarigua, w/ nibs"/>
    <n v="1189"/>
    <n v="2013"/>
    <x v="37"/>
    <x v="0"/>
    <x v="1"/>
    <s v="Unspecified"/>
    <x v="8"/>
    <x v="1"/>
    <n v="5.9880239520958083E-4"/>
  </r>
  <r>
    <s v="La Maison du Chocolat (Valrhona)"/>
    <s v="Loma Sotavento"/>
    <n v="891"/>
    <n v="2012"/>
    <x v="12"/>
    <x v="0"/>
    <x v="1"/>
    <s v="Unspecified"/>
    <x v="20"/>
    <x v="1"/>
    <n v="5.9880239520958083E-4"/>
  </r>
  <r>
    <s v="La Maison du Chocolat (Valrhona)"/>
    <s v="Grenada"/>
    <n v="741"/>
    <n v="2011"/>
    <x v="13"/>
    <x v="0"/>
    <x v="1"/>
    <s v="Trinitario"/>
    <x v="24"/>
    <x v="1"/>
    <n v="5.9880239520958083E-4"/>
  </r>
  <r>
    <s v="La Maison du Chocolat (Valrhona)"/>
    <s v="Akosombo"/>
    <n v="346"/>
    <n v="2009"/>
    <x v="13"/>
    <x v="0"/>
    <x v="1"/>
    <s v="Forastero"/>
    <x v="21"/>
    <x v="1"/>
    <n v="5.9880239520958083E-4"/>
  </r>
  <r>
    <s v="La Maison du Chocolat (Valrhona)"/>
    <s v="Porcelana, Pariguan"/>
    <n v="346"/>
    <n v="2009"/>
    <x v="25"/>
    <x v="0"/>
    <x v="1"/>
    <s v="Criollo (Porcelana)"/>
    <x v="3"/>
    <x v="1"/>
    <n v="5.9880239520958083E-4"/>
  </r>
  <r>
    <s v="La Oroquidea"/>
    <s v="Peruvian Amazon"/>
    <n v="721"/>
    <n v="2011"/>
    <x v="5"/>
    <x v="8"/>
    <x v="3"/>
    <s v="Unspecified"/>
    <x v="2"/>
    <x v="3"/>
    <n v="5.9880239520958083E-4"/>
  </r>
  <r>
    <s v="La Pepa de Oro"/>
    <s v="Vinces"/>
    <n v="713"/>
    <n v="2011"/>
    <x v="2"/>
    <x v="3"/>
    <x v="1"/>
    <s v="Unspecified"/>
    <x v="8"/>
    <x v="1"/>
    <n v="5.9880239520958083E-4"/>
  </r>
  <r>
    <s v="Laia aka Chat-Noir"/>
    <s v="Madagascar, Batch 59/100"/>
    <n v="1590"/>
    <n v="2015"/>
    <x v="7"/>
    <x v="0"/>
    <x v="1"/>
    <s v="Trinitario"/>
    <x v="6"/>
    <x v="1"/>
    <n v="5.9880239520958083E-4"/>
  </r>
  <r>
    <s v="Laia aka Chat-Noir"/>
    <s v="Vietnam, Batch 50/100"/>
    <n v="1590"/>
    <n v="2015"/>
    <x v="7"/>
    <x v="0"/>
    <x v="1"/>
    <s v="Trinitario"/>
    <x v="17"/>
    <x v="1"/>
    <n v="5.9880239520958083E-4"/>
  </r>
  <r>
    <s v="Laia aka Chat-Noir"/>
    <s v="Cuba, Batch 59/100"/>
    <n v="1590"/>
    <n v="2015"/>
    <x v="7"/>
    <x v="0"/>
    <x v="1"/>
    <s v="Unspecified"/>
    <x v="4"/>
    <x v="1"/>
    <n v="5.9880239520958083E-4"/>
  </r>
  <r>
    <s v="Laia aka Chat-Noir"/>
    <s v="Peru, Batch 51/100"/>
    <n v="1590"/>
    <n v="2015"/>
    <x v="7"/>
    <x v="0"/>
    <x v="1"/>
    <s v="Unspecified"/>
    <x v="2"/>
    <x v="1"/>
    <n v="5.9880239520958083E-4"/>
  </r>
  <r>
    <s v="Laia aka Chat-Noir"/>
    <s v="Ivory Coast, Batch 56/100"/>
    <n v="1594"/>
    <n v="2015"/>
    <x v="7"/>
    <x v="0"/>
    <x v="1"/>
    <s v="Unspecified"/>
    <x v="33"/>
    <x v="1"/>
    <n v="5.9880239520958083E-4"/>
  </r>
  <r>
    <s v="Laia aka Chat-Noir"/>
    <s v="Sao Tome, Batch 151"/>
    <n v="1638"/>
    <n v="2015"/>
    <x v="7"/>
    <x v="0"/>
    <x v="1"/>
    <s v="Forastero"/>
    <x v="0"/>
    <x v="1"/>
    <n v="5.9880239520958083E-4"/>
  </r>
  <r>
    <s v="Laia aka Chat-Noir"/>
    <s v="Bahia, Batch 148"/>
    <n v="1642"/>
    <n v="2015"/>
    <x v="7"/>
    <x v="0"/>
    <x v="1"/>
    <s v="Unspecified"/>
    <x v="7"/>
    <x v="1"/>
    <n v="5.9880239520958083E-4"/>
  </r>
  <r>
    <s v="Laia aka Chat-Noir"/>
    <s v="Lam Dong, Batch 153"/>
    <n v="1642"/>
    <n v="2015"/>
    <x v="7"/>
    <x v="0"/>
    <x v="0"/>
    <s v="Trinitario"/>
    <x v="17"/>
    <x v="0"/>
    <n v="5.9880239520958083E-4"/>
  </r>
  <r>
    <s v="Laia aka Chat-Noir"/>
    <s v="Cuba"/>
    <n v="1434"/>
    <n v="2014"/>
    <x v="1"/>
    <x v="0"/>
    <x v="1"/>
    <s v="Unspecified"/>
    <x v="4"/>
    <x v="1"/>
    <n v="5.9880239520958083E-4"/>
  </r>
  <r>
    <s v="Lajedo do Ouro"/>
    <s v="Catongo"/>
    <n v="927"/>
    <n v="2012"/>
    <x v="1"/>
    <x v="11"/>
    <x v="1"/>
    <s v="Forastero (Catongo)"/>
    <x v="7"/>
    <x v="1"/>
    <n v="5.9880239520958083E-4"/>
  </r>
  <r>
    <s v="Lake Champlain (Callebaut)"/>
    <s v="Tanzania"/>
    <n v="327"/>
    <n v="2009"/>
    <x v="7"/>
    <x v="1"/>
    <x v="3"/>
    <s v="Unspecified"/>
    <x v="19"/>
    <x v="3"/>
    <n v="5.9880239520958083E-4"/>
  </r>
  <r>
    <s v="L'Amourette"/>
    <s v="Rugoso"/>
    <n v="1784"/>
    <n v="2016"/>
    <x v="3"/>
    <x v="1"/>
    <x v="1"/>
    <s v="Trinitario"/>
    <x v="18"/>
    <x v="1"/>
    <n v="5.9880239520958083E-4"/>
  </r>
  <r>
    <s v="L'Amourette"/>
    <s v="Carenero Superior"/>
    <n v="833"/>
    <n v="2012"/>
    <x v="7"/>
    <x v="1"/>
    <x v="1"/>
    <s v="Trinitario"/>
    <x v="3"/>
    <x v="1"/>
    <n v="5.9880239520958083E-4"/>
  </r>
  <r>
    <s v="L'Amourette"/>
    <s v="Rio Caribe"/>
    <n v="833"/>
    <n v="2012"/>
    <x v="7"/>
    <x v="1"/>
    <x v="1"/>
    <s v="Trinitario"/>
    <x v="3"/>
    <x v="1"/>
    <n v="5.9880239520958083E-4"/>
  </r>
  <r>
    <s v="Letterpress"/>
    <s v="La Masica, Batch 7, FHIA"/>
    <n v="1952"/>
    <n v="2017"/>
    <x v="1"/>
    <x v="1"/>
    <x v="1"/>
    <s v="Unspecified"/>
    <x v="26"/>
    <x v="1"/>
    <n v="5.9880239520958083E-4"/>
  </r>
  <r>
    <s v="Letterpress"/>
    <s v="Maya Mtn, Batch 18, Heirloom"/>
    <n v="1952"/>
    <n v="2017"/>
    <x v="1"/>
    <x v="1"/>
    <x v="1"/>
    <s v="Unspecified"/>
    <x v="22"/>
    <x v="1"/>
    <n v="5.9880239520958083E-4"/>
  </r>
  <r>
    <s v="Letterpress"/>
    <s v="Liberia"/>
    <n v="1728"/>
    <n v="2016"/>
    <x v="1"/>
    <x v="1"/>
    <x v="1"/>
    <s v="Unspecified"/>
    <x v="41"/>
    <x v="1"/>
    <n v="5.9880239520958083E-4"/>
  </r>
  <r>
    <s v="Letterpress"/>
    <s v="Beniamo"/>
    <n v="1562"/>
    <n v="2015"/>
    <x v="1"/>
    <x v="1"/>
    <x v="1"/>
    <s v="Unspecified"/>
    <x v="12"/>
    <x v="1"/>
    <n v="5.9880239520958083E-4"/>
  </r>
  <r>
    <s v="Letterpress"/>
    <s v="San Juan Estate, Gran Couva"/>
    <n v="1562"/>
    <n v="2015"/>
    <x v="1"/>
    <x v="1"/>
    <x v="1"/>
    <s v="Trinitario"/>
    <x v="16"/>
    <x v="1"/>
    <n v="5.9880239520958083E-4"/>
  </r>
  <r>
    <s v="Letterpress"/>
    <s v="San Andres"/>
    <n v="1566"/>
    <n v="2015"/>
    <x v="1"/>
    <x v="1"/>
    <x v="1"/>
    <s v="Unspecified"/>
    <x v="27"/>
    <x v="1"/>
    <n v="5.9880239520958083E-4"/>
  </r>
  <r>
    <s v="Letterpress"/>
    <s v="La Red, Guaconejo"/>
    <n v="1566"/>
    <n v="2015"/>
    <x v="1"/>
    <x v="1"/>
    <x v="1"/>
    <s v="Unspecified"/>
    <x v="20"/>
    <x v="1"/>
    <n v="5.9880239520958083E-4"/>
  </r>
  <r>
    <s v="Letterpress"/>
    <s v="Kokoa Kamili"/>
    <n v="1566"/>
    <n v="2015"/>
    <x v="1"/>
    <x v="1"/>
    <x v="1"/>
    <s v="Unspecified"/>
    <x v="19"/>
    <x v="1"/>
    <n v="5.9880239520958083E-4"/>
  </r>
  <r>
    <s v="Letterpress"/>
    <s v="Maranura"/>
    <n v="1371"/>
    <n v="2014"/>
    <x v="1"/>
    <x v="1"/>
    <x v="1"/>
    <s v="Forastero (Nacional)"/>
    <x v="2"/>
    <x v="1"/>
    <n v="5.9880239520958083E-4"/>
  </r>
  <r>
    <s v="Levy"/>
    <s v="Sambirano"/>
    <n v="1231"/>
    <n v="2014"/>
    <x v="18"/>
    <x v="42"/>
    <x v="1"/>
    <s v="Criollo"/>
    <x v="6"/>
    <x v="1"/>
    <n v="5.9880239520958083E-4"/>
  </r>
  <r>
    <s v="Lilla"/>
    <s v="Madagascar"/>
    <n v="1856"/>
    <n v="2016"/>
    <x v="1"/>
    <x v="42"/>
    <x v="1"/>
    <s v="Trinitario"/>
    <x v="6"/>
    <x v="1"/>
    <n v="5.9880239520958083E-4"/>
  </r>
  <r>
    <s v="Lillie Belle"/>
    <s v="Perfect Illusion"/>
    <n v="855"/>
    <n v="2012"/>
    <x v="8"/>
    <x v="1"/>
    <x v="1"/>
    <s v="Criollo"/>
    <x v="2"/>
    <x v="1"/>
    <n v="5.9880239520958083E-4"/>
  </r>
  <r>
    <s v="Lillie Belle"/>
    <s v="Bolivia, Wild Thing"/>
    <n v="903"/>
    <n v="2012"/>
    <x v="13"/>
    <x v="1"/>
    <x v="1"/>
    <s v="Criollo"/>
    <x v="12"/>
    <x v="1"/>
    <n v="5.9880239520958083E-4"/>
  </r>
  <r>
    <s v="Lillie Belle"/>
    <s v="La Selva"/>
    <n v="903"/>
    <n v="2012"/>
    <x v="13"/>
    <x v="1"/>
    <x v="0"/>
    <s v="Unspecified"/>
    <x v="2"/>
    <x v="0"/>
    <n v="5.9880239520958083E-4"/>
  </r>
  <r>
    <s v="Lillie Belle"/>
    <s v="The Other One, Grand Cru"/>
    <n v="947"/>
    <n v="2012"/>
    <x v="21"/>
    <x v="1"/>
    <x v="1"/>
    <s v="Unspecified"/>
    <x v="20"/>
    <x v="1"/>
    <n v="5.9880239520958083E-4"/>
  </r>
  <r>
    <s v="Lillie Belle"/>
    <s v="Wild Thing"/>
    <n v="947"/>
    <n v="2012"/>
    <x v="13"/>
    <x v="1"/>
    <x v="1"/>
    <s v="Criollo"/>
    <x v="12"/>
    <x v="1"/>
    <n v="5.9880239520958083E-4"/>
  </r>
  <r>
    <s v="Loiza"/>
    <s v="Puerto Rico"/>
    <n v="1049"/>
    <n v="2013"/>
    <x v="8"/>
    <x v="18"/>
    <x v="3"/>
    <s v="Unspecified"/>
    <x v="36"/>
    <x v="3"/>
    <n v="5.9880239520958083E-4"/>
  </r>
  <r>
    <s v="Lonohana"/>
    <s v="Haleiwa, O'ahu; Lonohana E., Kanahiku"/>
    <n v="1383"/>
    <n v="2014"/>
    <x v="1"/>
    <x v="1"/>
    <x v="0"/>
    <s v="Unspecified"/>
    <x v="43"/>
    <x v="0"/>
    <n v="5.9880239520958083E-4"/>
  </r>
  <r>
    <s v="Lonohana"/>
    <s v="Haleiwa E, O'ahu, 2014"/>
    <n v="1395"/>
    <n v="2014"/>
    <x v="8"/>
    <x v="1"/>
    <x v="1"/>
    <s v="Unspecified"/>
    <x v="43"/>
    <x v="1"/>
    <n v="5.9880239520958083E-4"/>
  </r>
  <r>
    <s v="Lonohana"/>
    <s v="Haleiwa E, O'ahu, 2014"/>
    <n v="1395"/>
    <n v="2014"/>
    <x v="7"/>
    <x v="1"/>
    <x v="0"/>
    <s v="Unspecified"/>
    <x v="43"/>
    <x v="0"/>
    <n v="5.9880239520958083E-4"/>
  </r>
  <r>
    <s v="Lonohana"/>
    <s v="Opaeula Estate, O'ahu, Nene, CG Exclusive"/>
    <n v="1093"/>
    <n v="2013"/>
    <x v="18"/>
    <x v="1"/>
    <x v="1"/>
    <s v="Unspecified"/>
    <x v="43"/>
    <x v="1"/>
    <n v="5.9880239520958083E-4"/>
  </r>
  <r>
    <s v="Lonohana"/>
    <s v="Opaeula Estate, O'ahu, Ele'ele"/>
    <n v="1097"/>
    <n v="2013"/>
    <x v="5"/>
    <x v="1"/>
    <x v="1"/>
    <s v="Unspecified"/>
    <x v="43"/>
    <x v="1"/>
    <n v="5.9880239520958083E-4"/>
  </r>
  <r>
    <s v="Lonohana"/>
    <s v="Hawaiian Crown, Kona Vanilla"/>
    <n v="1097"/>
    <n v="2013"/>
    <x v="1"/>
    <x v="1"/>
    <x v="1"/>
    <s v="Unspecified"/>
    <x v="43"/>
    <x v="1"/>
    <n v="5.9880239520958083E-4"/>
  </r>
  <r>
    <s v="Love Bar"/>
    <s v="Nicaragua"/>
    <n v="1502"/>
    <n v="2015"/>
    <x v="7"/>
    <x v="1"/>
    <x v="3"/>
    <s v="Unspecified"/>
    <x v="18"/>
    <x v="3"/>
    <n v="5.9880239520958083E-4"/>
  </r>
  <r>
    <s v="Luker"/>
    <s v="Santander"/>
    <n v="552"/>
    <n v="2010"/>
    <x v="8"/>
    <x v="20"/>
    <x v="1"/>
    <s v="Unspecified"/>
    <x v="9"/>
    <x v="1"/>
    <n v="5.9880239520958083E-4"/>
  </r>
  <r>
    <s v="Machu Picchu Trading Co."/>
    <s v="Peru"/>
    <n v="721"/>
    <n v="2011"/>
    <x v="1"/>
    <x v="8"/>
    <x v="5"/>
    <s v="Unspecified"/>
    <x v="2"/>
    <x v="5"/>
    <n v="5.9880239520958083E-4"/>
  </r>
  <r>
    <s v="Machu Picchu Trading Co."/>
    <s v="Peru"/>
    <n v="552"/>
    <n v="2010"/>
    <x v="6"/>
    <x v="8"/>
    <x v="3"/>
    <s v="Unspecified"/>
    <x v="2"/>
    <x v="3"/>
    <n v="5.9880239520958083E-4"/>
  </r>
  <r>
    <s v="Madecasse (Cinagra)"/>
    <s v="Madagascar"/>
    <n v="284"/>
    <n v="2008"/>
    <x v="30"/>
    <x v="43"/>
    <x v="1"/>
    <s v="Trinitario"/>
    <x v="6"/>
    <x v="1"/>
    <n v="5.9880239520958083E-4"/>
  </r>
  <r>
    <s v="Madecasse (Cinagra)"/>
    <s v="Madagascar"/>
    <n v="284"/>
    <n v="2008"/>
    <x v="1"/>
    <x v="43"/>
    <x v="0"/>
    <s v="Trinitario"/>
    <x v="6"/>
    <x v="0"/>
    <n v="5.9880239520958083E-4"/>
  </r>
  <r>
    <s v="Madecasse (Cinagra)"/>
    <s v="Madagascar"/>
    <n v="284"/>
    <n v="2008"/>
    <x v="0"/>
    <x v="43"/>
    <x v="2"/>
    <s v="Trinitario"/>
    <x v="6"/>
    <x v="2"/>
    <n v="5.9880239520958083E-4"/>
  </r>
  <r>
    <s v="Madecasse (Cinagra)"/>
    <s v="Madagascar"/>
    <n v="288"/>
    <n v="2008"/>
    <x v="7"/>
    <x v="43"/>
    <x v="1"/>
    <s v="Trinitario"/>
    <x v="6"/>
    <x v="1"/>
    <n v="5.9880239520958083E-4"/>
  </r>
  <r>
    <s v="Madre"/>
    <s v="Guadalcanal"/>
    <n v="1940"/>
    <n v="2017"/>
    <x v="10"/>
    <x v="1"/>
    <x v="1"/>
    <s v="Unspecified"/>
    <x v="48"/>
    <x v="1"/>
    <n v="5.9880239520958083E-4"/>
  </r>
  <r>
    <s v="Madre"/>
    <s v="Puerto Rico"/>
    <n v="1085"/>
    <n v="2013"/>
    <x v="1"/>
    <x v="1"/>
    <x v="1"/>
    <s v="Unspecified"/>
    <x v="36"/>
    <x v="1"/>
    <n v="5.9880239520958083E-4"/>
  </r>
  <r>
    <s v="Madre"/>
    <s v="Brazil"/>
    <n v="1085"/>
    <n v="2013"/>
    <x v="1"/>
    <x v="1"/>
    <x v="1"/>
    <s v="Unspecified"/>
    <x v="7"/>
    <x v="1"/>
    <n v="5.9880239520958083E-4"/>
  </r>
  <r>
    <s v="Madre"/>
    <s v="Choobua, Kona"/>
    <n v="1089"/>
    <n v="2013"/>
    <x v="1"/>
    <x v="1"/>
    <x v="1"/>
    <s v="Unspecified"/>
    <x v="43"/>
    <x v="1"/>
    <n v="5.9880239520958083E-4"/>
  </r>
  <r>
    <s v="Madre"/>
    <s v="Xocunusco, Chiapas, Pichucalco"/>
    <n v="1089"/>
    <n v="2013"/>
    <x v="1"/>
    <x v="1"/>
    <x v="1"/>
    <s v="Unspecified"/>
    <x v="14"/>
    <x v="1"/>
    <n v="5.9880239520958083E-4"/>
  </r>
  <r>
    <s v="Madre"/>
    <s v="Hamakua Coast, Kokoleka"/>
    <n v="991"/>
    <n v="2012"/>
    <x v="1"/>
    <x v="1"/>
    <x v="1"/>
    <s v="Unspecified"/>
    <x v="43"/>
    <x v="1"/>
    <n v="5.9880239520958083E-4"/>
  </r>
  <r>
    <s v="Madre"/>
    <s v="Criollo, Hawaii"/>
    <n v="995"/>
    <n v="2012"/>
    <x v="1"/>
    <x v="1"/>
    <x v="1"/>
    <s v="Criollo"/>
    <x v="43"/>
    <x v="1"/>
    <n v="5.9880239520958083E-4"/>
  </r>
  <r>
    <s v="Madre"/>
    <s v="Kaua'i"/>
    <n v="995"/>
    <n v="2012"/>
    <x v="1"/>
    <x v="1"/>
    <x v="1"/>
    <s v="Unspecified"/>
    <x v="43"/>
    <x v="1"/>
    <n v="5.9880239520958083E-4"/>
  </r>
  <r>
    <s v="Madre"/>
    <s v="Dominican"/>
    <n v="672"/>
    <n v="2011"/>
    <x v="1"/>
    <x v="1"/>
    <x v="3"/>
    <s v="Unspecified"/>
    <x v="20"/>
    <x v="3"/>
    <n v="5.9880239520958083E-4"/>
  </r>
  <r>
    <s v="Madre"/>
    <s v="Upala"/>
    <n v="693"/>
    <n v="2011"/>
    <x v="1"/>
    <x v="1"/>
    <x v="1"/>
    <s v="Unspecified"/>
    <x v="27"/>
    <x v="1"/>
    <n v="5.9880239520958083E-4"/>
  </r>
  <r>
    <s v="Madre"/>
    <s v="Chiapas, Triple Cacao"/>
    <n v="607"/>
    <n v="2010"/>
    <x v="5"/>
    <x v="1"/>
    <x v="1"/>
    <s v="Unspecified"/>
    <x v="14"/>
    <x v="1"/>
    <n v="5.9880239520958083E-4"/>
  </r>
  <r>
    <s v="Maglio"/>
    <s v="Africa"/>
    <n v="300"/>
    <n v="2008"/>
    <x v="7"/>
    <x v="10"/>
    <x v="3"/>
    <s v="Unspecified"/>
    <x v="19"/>
    <x v="3"/>
    <n v="5.9880239520958083E-4"/>
  </r>
  <r>
    <s v="Maglio"/>
    <s v="Ecuador"/>
    <n v="308"/>
    <n v="2008"/>
    <x v="1"/>
    <x v="10"/>
    <x v="1"/>
    <s v="Forastero (Nacional)"/>
    <x v="8"/>
    <x v="1"/>
    <n v="5.9880239520958083E-4"/>
  </r>
  <r>
    <s v="Maglio"/>
    <s v="Cuba"/>
    <n v="308"/>
    <n v="2008"/>
    <x v="1"/>
    <x v="10"/>
    <x v="1"/>
    <s v="Criollo"/>
    <x v="4"/>
    <x v="1"/>
    <n v="5.9880239520958083E-4"/>
  </r>
  <r>
    <s v="Maglio"/>
    <s v="Santo Domingo"/>
    <n v="308"/>
    <n v="2008"/>
    <x v="1"/>
    <x v="10"/>
    <x v="0"/>
    <s v="Blend-Forastero,Criollo"/>
    <x v="20"/>
    <x v="0"/>
    <n v="5.9880239520958083E-4"/>
  </r>
  <r>
    <s v="Majani"/>
    <s v="Ecuador"/>
    <n v="531"/>
    <n v="2010"/>
    <x v="1"/>
    <x v="10"/>
    <x v="3"/>
    <s v="Unspecified"/>
    <x v="8"/>
    <x v="3"/>
    <n v="5.9880239520958083E-4"/>
  </r>
  <r>
    <s v="Malagasy (Chocolaterie Robert)"/>
    <s v="Sambirano 2006"/>
    <n v="184"/>
    <n v="2007"/>
    <x v="7"/>
    <x v="43"/>
    <x v="1"/>
    <s v="Trinitario"/>
    <x v="6"/>
    <x v="1"/>
    <n v="5.9880239520958083E-4"/>
  </r>
  <r>
    <s v="Malagasy (Chocolaterie Robert)"/>
    <s v="Mora Mora 2006"/>
    <n v="184"/>
    <n v="2007"/>
    <x v="10"/>
    <x v="43"/>
    <x v="1"/>
    <s v="Trinitario"/>
    <x v="6"/>
    <x v="1"/>
    <n v="5.9880239520958083E-4"/>
  </r>
  <r>
    <s v="Malagos"/>
    <s v="Davao, Mt. Talamo foothills"/>
    <n v="1121"/>
    <n v="2013"/>
    <x v="8"/>
    <x v="44"/>
    <x v="1"/>
    <s v="Trinitario"/>
    <x v="30"/>
    <x v="1"/>
    <n v="5.9880239520958083E-4"/>
  </r>
  <r>
    <s v="Malie Kai (Guittard)"/>
    <s v="O'ahu, N. Shore, Waialua Estate w/ nibs"/>
    <n v="502"/>
    <n v="2010"/>
    <x v="6"/>
    <x v="1"/>
    <x v="1"/>
    <s v="Unspecified"/>
    <x v="43"/>
    <x v="1"/>
    <n v="5.9880239520958083E-4"/>
  </r>
  <r>
    <s v="Malie Kai (Guittard)"/>
    <s v="O'ahu, N. Shore, Waialua Estate"/>
    <n v="311"/>
    <n v="2009"/>
    <x v="6"/>
    <x v="1"/>
    <x v="1"/>
    <s v="Blend"/>
    <x v="43"/>
    <x v="1"/>
    <n v="5.9880239520958083E-4"/>
  </r>
  <r>
    <s v="Malmo"/>
    <s v="Chuao"/>
    <n v="1856"/>
    <n v="2016"/>
    <x v="1"/>
    <x v="45"/>
    <x v="1"/>
    <s v="Unspecified"/>
    <x v="3"/>
    <x v="1"/>
    <n v="5.9880239520958083E-4"/>
  </r>
  <r>
    <s v="Mana"/>
    <s v="Ecuador"/>
    <n v="1446"/>
    <n v="2015"/>
    <x v="21"/>
    <x v="1"/>
    <x v="3"/>
    <s v="Unspecified"/>
    <x v="8"/>
    <x v="3"/>
    <n v="5.9880239520958083E-4"/>
  </r>
  <r>
    <s v="Mana"/>
    <s v="Peru"/>
    <n v="1219"/>
    <n v="2014"/>
    <x v="21"/>
    <x v="1"/>
    <x v="3"/>
    <s v="Unspecified"/>
    <x v="2"/>
    <x v="3"/>
    <n v="5.9880239520958083E-4"/>
  </r>
  <r>
    <s v="Mana"/>
    <s v="Venezuela"/>
    <n v="1219"/>
    <n v="2014"/>
    <x v="21"/>
    <x v="1"/>
    <x v="1"/>
    <s v="Unspecified"/>
    <x v="3"/>
    <x v="1"/>
    <n v="5.9880239520958083E-4"/>
  </r>
  <r>
    <s v="Mana"/>
    <s v="Conacado"/>
    <n v="821"/>
    <n v="2012"/>
    <x v="21"/>
    <x v="1"/>
    <x v="0"/>
    <s v="Unspecified"/>
    <x v="20"/>
    <x v="0"/>
    <n v="5.9880239520958083E-4"/>
  </r>
  <r>
    <s v="Manifesto Cacao"/>
    <s v="Colombia"/>
    <n v="1331"/>
    <n v="2014"/>
    <x v="1"/>
    <x v="20"/>
    <x v="1"/>
    <s v="Unspecified"/>
    <x v="9"/>
    <x v="1"/>
    <n v="5.9880239520958083E-4"/>
  </r>
  <r>
    <s v="Manoa"/>
    <s v="Markham Valley"/>
    <n v="1522"/>
    <n v="2015"/>
    <x v="5"/>
    <x v="1"/>
    <x v="1"/>
    <s v="Unspecified"/>
    <x v="11"/>
    <x v="1"/>
    <n v="5.9880239520958083E-4"/>
  </r>
  <r>
    <s v="Manoa"/>
    <s v="Coto Brus"/>
    <n v="1522"/>
    <n v="2015"/>
    <x v="5"/>
    <x v="1"/>
    <x v="0"/>
    <s v="Unspecified"/>
    <x v="27"/>
    <x v="0"/>
    <n v="5.9880239520958083E-4"/>
  </r>
  <r>
    <s v="Manoa"/>
    <s v="Waiahole, O'ahu"/>
    <n v="1089"/>
    <n v="2013"/>
    <x v="5"/>
    <x v="1"/>
    <x v="0"/>
    <s v="Unspecified"/>
    <x v="43"/>
    <x v="0"/>
    <n v="5.9880239520958083E-4"/>
  </r>
  <r>
    <s v="Manoa"/>
    <s v="Liberia, #174"/>
    <n v="1003"/>
    <n v="2012"/>
    <x v="5"/>
    <x v="1"/>
    <x v="1"/>
    <s v="Unspecified"/>
    <x v="41"/>
    <x v="1"/>
    <n v="5.9880239520958083E-4"/>
  </r>
  <r>
    <s v="Manoa"/>
    <s v="Hamakua, Hawaiian Crown, #176"/>
    <n v="1007"/>
    <n v="2012"/>
    <x v="5"/>
    <x v="1"/>
    <x v="1"/>
    <s v="Unspecified"/>
    <x v="43"/>
    <x v="1"/>
    <n v="5.9880239520958083E-4"/>
  </r>
  <r>
    <s v="Manoa"/>
    <s v="Piura"/>
    <n v="1007"/>
    <n v="2012"/>
    <x v="5"/>
    <x v="1"/>
    <x v="1"/>
    <s v="Unspecified"/>
    <x v="2"/>
    <x v="1"/>
    <n v="5.9880239520958083E-4"/>
  </r>
  <r>
    <s v="Manoa"/>
    <s v="Oahu, Winward, #151, Maunawili district"/>
    <n v="1007"/>
    <n v="2012"/>
    <x v="5"/>
    <x v="1"/>
    <x v="1"/>
    <s v="Unspecified"/>
    <x v="43"/>
    <x v="1"/>
    <n v="5.9880239520958083E-4"/>
  </r>
  <r>
    <s v="Manufaktura Czekolady"/>
    <s v="Johe"/>
    <n v="1844"/>
    <n v="2016"/>
    <x v="1"/>
    <x v="46"/>
    <x v="0"/>
    <s v="Unspecified"/>
    <x v="18"/>
    <x v="0"/>
    <n v="5.9880239520958083E-4"/>
  </r>
  <r>
    <s v="Manufaktura Czekolady"/>
    <s v="Peru"/>
    <n v="1848"/>
    <n v="2016"/>
    <x v="1"/>
    <x v="46"/>
    <x v="1"/>
    <s v="Unspecified"/>
    <x v="2"/>
    <x v="1"/>
    <n v="5.9880239520958083E-4"/>
  </r>
  <r>
    <s v="Manufaktura Czekolady"/>
    <s v="Porcelana"/>
    <n v="1255"/>
    <n v="2014"/>
    <x v="1"/>
    <x v="46"/>
    <x v="0"/>
    <s v="Criollo"/>
    <x v="3"/>
    <x v="0"/>
    <n v="5.9880239520958083E-4"/>
  </r>
  <r>
    <s v="Manufaktura Czekolady"/>
    <s v="Kolumbia"/>
    <n v="1279"/>
    <n v="2014"/>
    <x v="9"/>
    <x v="46"/>
    <x v="1"/>
    <s v="Unspecified"/>
    <x v="9"/>
    <x v="1"/>
    <n v="5.9880239520958083E-4"/>
  </r>
  <r>
    <s v="Manufaktura Czekolady"/>
    <s v="Grand Cru Dominican Republic"/>
    <n v="871"/>
    <n v="2012"/>
    <x v="1"/>
    <x v="46"/>
    <x v="1"/>
    <s v="Unspecified"/>
    <x v="20"/>
    <x v="1"/>
    <n v="5.9880239520958083E-4"/>
  </r>
  <r>
    <s v="Manufaktura Czekolady"/>
    <s v="Grand Cru Ghana"/>
    <n v="871"/>
    <n v="2012"/>
    <x v="1"/>
    <x v="46"/>
    <x v="1"/>
    <s v="Forastero"/>
    <x v="21"/>
    <x v="1"/>
    <n v="5.9880239520958083E-4"/>
  </r>
  <r>
    <s v="Manufaktura Czekolady"/>
    <s v="Grand Cru Ecuador"/>
    <n v="875"/>
    <n v="2012"/>
    <x v="1"/>
    <x v="46"/>
    <x v="1"/>
    <s v="Unspecified"/>
    <x v="8"/>
    <x v="1"/>
    <n v="5.9880239520958083E-4"/>
  </r>
  <r>
    <s v="Map Chocolate"/>
    <s v="Ben Tre, Surprise Valley"/>
    <n v="1896"/>
    <n v="2016"/>
    <x v="7"/>
    <x v="1"/>
    <x v="1"/>
    <s v="Trinitario"/>
    <x v="17"/>
    <x v="1"/>
    <n v="5.9880239520958083E-4"/>
  </r>
  <r>
    <s v="Map Chocolate"/>
    <s v="ROIG, 2014"/>
    <n v="1474"/>
    <n v="2015"/>
    <x v="1"/>
    <x v="1"/>
    <x v="1"/>
    <s v="Criollo, Trinitario"/>
    <x v="20"/>
    <x v="1"/>
    <n v="5.9880239520958083E-4"/>
  </r>
  <r>
    <s v="Map Chocolate"/>
    <s v="Maranon, 2014"/>
    <n v="1474"/>
    <n v="2015"/>
    <x v="29"/>
    <x v="1"/>
    <x v="1"/>
    <s v="Forastero (Nacional)"/>
    <x v="2"/>
    <x v="1"/>
    <n v="5.9880239520958083E-4"/>
  </r>
  <r>
    <s v="Map Chocolate"/>
    <s v="Ecuador"/>
    <n v="1478"/>
    <n v="2015"/>
    <x v="1"/>
    <x v="1"/>
    <x v="1"/>
    <s v="Trinitario"/>
    <x v="8"/>
    <x v="1"/>
    <n v="5.9880239520958083E-4"/>
  </r>
  <r>
    <s v="Map Chocolate"/>
    <s v="San Juan Estate, Cherry Blossoms at Night"/>
    <n v="1606"/>
    <n v="2015"/>
    <x v="1"/>
    <x v="1"/>
    <x v="1"/>
    <s v="Trinitario"/>
    <x v="16"/>
    <x v="1"/>
    <n v="5.9880239520958083E-4"/>
  </r>
  <r>
    <s v="Map Chocolate"/>
    <s v="A case of the Xerces Blues, triple roast"/>
    <n v="1606"/>
    <n v="2015"/>
    <x v="1"/>
    <x v="1"/>
    <x v="1"/>
    <s v="Unspecified"/>
    <x v="18"/>
    <x v="1"/>
    <n v="5.9880239520958083E-4"/>
  </r>
  <r>
    <s v="Map Chocolate"/>
    <s v="Tumbes, Dear Mr. Finley, 2014"/>
    <n v="1606"/>
    <n v="2015"/>
    <x v="13"/>
    <x v="1"/>
    <x v="1"/>
    <s v="Criollo"/>
    <x v="2"/>
    <x v="1"/>
    <n v="5.9880239520958083E-4"/>
  </r>
  <r>
    <s v="Map Chocolate"/>
    <s v="Colombia"/>
    <n v="1610"/>
    <n v="2015"/>
    <x v="7"/>
    <x v="1"/>
    <x v="1"/>
    <s v="Unspecified"/>
    <x v="9"/>
    <x v="1"/>
    <n v="5.9880239520958083E-4"/>
  </r>
  <r>
    <s v="Map Chocolate"/>
    <s v="Kakoa Kamili, Both Man &amp; Bird &amp; Beast"/>
    <n v="1610"/>
    <n v="2015"/>
    <x v="5"/>
    <x v="1"/>
    <x v="1"/>
    <s v="Unspecified"/>
    <x v="19"/>
    <x v="1"/>
    <n v="5.9880239520958083E-4"/>
  </r>
  <r>
    <s v="Map Chocolate"/>
    <s v="Le Chocolat Chaud"/>
    <n v="1634"/>
    <n v="2015"/>
    <x v="20"/>
    <x v="1"/>
    <x v="1"/>
    <s v="Unspecified"/>
    <x v="26"/>
    <x v="1"/>
    <n v="5.9880239520958083E-4"/>
  </r>
  <r>
    <s v="Marana"/>
    <s v="Piura"/>
    <n v="1872"/>
    <n v="2016"/>
    <x v="1"/>
    <x v="8"/>
    <x v="1"/>
    <s v="Unspecified"/>
    <x v="2"/>
    <x v="1"/>
    <n v="5.9880239520958083E-4"/>
  </r>
  <r>
    <s v="Marana"/>
    <s v="Cusco"/>
    <n v="1884"/>
    <n v="2016"/>
    <x v="1"/>
    <x v="8"/>
    <x v="1"/>
    <s v="Unspecified"/>
    <x v="2"/>
    <x v="1"/>
    <n v="5.9880239520958083E-4"/>
  </r>
  <r>
    <s v="Marana"/>
    <s v="San Martin"/>
    <n v="1884"/>
    <n v="2016"/>
    <x v="1"/>
    <x v="8"/>
    <x v="1"/>
    <s v="Unspecified"/>
    <x v="2"/>
    <x v="1"/>
    <n v="5.9880239520958083E-4"/>
  </r>
  <r>
    <s v="Marou"/>
    <s v="Tan Phu Dong Island, Heart of Darkness"/>
    <n v="1650"/>
    <n v="2015"/>
    <x v="9"/>
    <x v="36"/>
    <x v="1"/>
    <s v="Trinitario"/>
    <x v="17"/>
    <x v="1"/>
    <n v="5.9880239520958083E-4"/>
  </r>
  <r>
    <s v="Marou"/>
    <s v="Ben Tre"/>
    <n v="1650"/>
    <n v="2015"/>
    <x v="13"/>
    <x v="36"/>
    <x v="1"/>
    <s v="Trinitario"/>
    <x v="17"/>
    <x v="1"/>
    <n v="5.9880239520958083E-4"/>
  </r>
  <r>
    <s v="Marou"/>
    <s v="Dak Lak, Batch 2451"/>
    <n v="1650"/>
    <n v="2015"/>
    <x v="1"/>
    <x v="36"/>
    <x v="0"/>
    <s v="Trinitario"/>
    <x v="17"/>
    <x v="0"/>
    <n v="5.9880239520958083E-4"/>
  </r>
  <r>
    <s v="Marou"/>
    <s v="Tan Phu Dong, Treasure Island"/>
    <n v="1149"/>
    <n v="2013"/>
    <x v="7"/>
    <x v="36"/>
    <x v="1"/>
    <s v="Trinitario"/>
    <x v="17"/>
    <x v="1"/>
    <n v="5.9880239520958083E-4"/>
  </r>
  <r>
    <s v="Marou"/>
    <s v="Ba Ria"/>
    <n v="845"/>
    <n v="2012"/>
    <x v="22"/>
    <x v="36"/>
    <x v="1"/>
    <s v="Trinitario"/>
    <x v="17"/>
    <x v="1"/>
    <n v="5.9880239520958083E-4"/>
  </r>
  <r>
    <s v="Marou"/>
    <s v="Dong Nai"/>
    <n v="845"/>
    <n v="2012"/>
    <x v="5"/>
    <x v="36"/>
    <x v="1"/>
    <s v="Trinitario"/>
    <x v="17"/>
    <x v="1"/>
    <n v="5.9880239520958083E-4"/>
  </r>
  <r>
    <s v="Marou"/>
    <s v="Tien Giang, Gao Co-op"/>
    <n v="845"/>
    <n v="2012"/>
    <x v="1"/>
    <x v="36"/>
    <x v="1"/>
    <s v="Trinitario"/>
    <x v="17"/>
    <x v="1"/>
    <n v="5.9880239520958083E-4"/>
  </r>
  <r>
    <s v="Marou"/>
    <s v="Ben Tre"/>
    <n v="849"/>
    <n v="2012"/>
    <x v="20"/>
    <x v="36"/>
    <x v="1"/>
    <s v="Trinitario"/>
    <x v="17"/>
    <x v="1"/>
    <n v="5.9880239520958083E-4"/>
  </r>
  <r>
    <s v="Marou"/>
    <s v="Tien Giang"/>
    <n v="895"/>
    <n v="2012"/>
    <x v="3"/>
    <x v="36"/>
    <x v="1"/>
    <s v="Trinitario"/>
    <x v="17"/>
    <x v="1"/>
    <n v="5.9880239520958083E-4"/>
  </r>
  <r>
    <s v="Marou"/>
    <s v="Lam Dong"/>
    <n v="955"/>
    <n v="2012"/>
    <x v="21"/>
    <x v="36"/>
    <x v="1"/>
    <s v="Trinitario"/>
    <x v="17"/>
    <x v="1"/>
    <n v="5.9880239520958083E-4"/>
  </r>
  <r>
    <s v="Mars"/>
    <s v="Matina 1-6, prototype"/>
    <n v="537"/>
    <n v="2010"/>
    <x v="8"/>
    <x v="1"/>
    <x v="1"/>
    <s v="Unspecified"/>
    <x v="27"/>
    <x v="1"/>
    <n v="5.9880239520958083E-4"/>
  </r>
  <r>
    <s v="Mars"/>
    <s v="Ivory Coast"/>
    <n v="544"/>
    <n v="2010"/>
    <x v="8"/>
    <x v="1"/>
    <x v="1"/>
    <s v="Unspecified"/>
    <x v="33"/>
    <x v="1"/>
    <n v="5.9880239520958083E-4"/>
  </r>
  <r>
    <s v="Mars"/>
    <s v="Nigeria"/>
    <n v="544"/>
    <n v="2010"/>
    <x v="8"/>
    <x v="1"/>
    <x v="1"/>
    <s v="Unspecified"/>
    <x v="49"/>
    <x v="1"/>
    <n v="5.9880239520958083E-4"/>
  </r>
  <r>
    <s v="Mars"/>
    <s v="Ghana, prototype"/>
    <n v="544"/>
    <n v="2010"/>
    <x v="8"/>
    <x v="1"/>
    <x v="1"/>
    <s v="Forastero"/>
    <x v="21"/>
    <x v="1"/>
    <n v="5.9880239520958083E-4"/>
  </r>
  <r>
    <s v="Marsatta"/>
    <s v="Dominican Republic"/>
    <n v="1189"/>
    <n v="2013"/>
    <x v="21"/>
    <x v="1"/>
    <x v="3"/>
    <s v="Unspecified"/>
    <x v="20"/>
    <x v="3"/>
    <n v="5.9880239520958083E-4"/>
  </r>
  <r>
    <s v="Marsatta"/>
    <s v="Dominican Republic"/>
    <n v="1189"/>
    <n v="2013"/>
    <x v="38"/>
    <x v="1"/>
    <x v="3"/>
    <s v="Unspecified"/>
    <x v="20"/>
    <x v="3"/>
    <n v="5.9880239520958083E-4"/>
  </r>
  <r>
    <s v="Martin Mayer"/>
    <s v="Alto Beni"/>
    <n v="1836"/>
    <n v="2016"/>
    <x v="22"/>
    <x v="47"/>
    <x v="1"/>
    <s v="Unspecified"/>
    <x v="12"/>
    <x v="1"/>
    <n v="5.9880239520958083E-4"/>
  </r>
  <r>
    <s v="Martin Mayer"/>
    <s v="Pisa"/>
    <n v="1836"/>
    <n v="2016"/>
    <x v="24"/>
    <x v="47"/>
    <x v="1"/>
    <s v="Unspecified"/>
    <x v="28"/>
    <x v="1"/>
    <n v="5.9880239520958083E-4"/>
  </r>
  <r>
    <s v="Martin Mayer"/>
    <s v="Tumaco"/>
    <n v="1836"/>
    <n v="2016"/>
    <x v="21"/>
    <x v="47"/>
    <x v="1"/>
    <s v="Unspecified"/>
    <x v="9"/>
    <x v="1"/>
    <n v="5.9880239520958083E-4"/>
  </r>
  <r>
    <s v="Mast Brothers"/>
    <s v="Guatemala"/>
    <n v="1450"/>
    <n v="2015"/>
    <x v="22"/>
    <x v="1"/>
    <x v="1"/>
    <s v="Unspecified"/>
    <x v="25"/>
    <x v="1"/>
    <n v="5.9880239520958083E-4"/>
  </r>
  <r>
    <s v="Mast Brothers"/>
    <s v="Tanzania"/>
    <n v="1450"/>
    <n v="2015"/>
    <x v="21"/>
    <x v="1"/>
    <x v="1"/>
    <s v="Unspecified"/>
    <x v="19"/>
    <x v="1"/>
    <n v="5.9880239520958083E-4"/>
  </r>
  <r>
    <s v="Mast Brothers"/>
    <s v="Chuao"/>
    <n v="999"/>
    <n v="2012"/>
    <x v="10"/>
    <x v="1"/>
    <x v="1"/>
    <s v="Trinitario"/>
    <x v="3"/>
    <x v="1"/>
    <n v="5.9880239520958083E-4"/>
  </r>
  <r>
    <s v="Mast Brothers"/>
    <s v="Chuao, Med. Roast"/>
    <n v="701"/>
    <n v="2011"/>
    <x v="22"/>
    <x v="1"/>
    <x v="1"/>
    <s v="Trinitario"/>
    <x v="3"/>
    <x v="1"/>
    <n v="5.9880239520958083E-4"/>
  </r>
  <r>
    <s v="Mast Brothers"/>
    <s v="Chuao, Dark Roast"/>
    <n v="709"/>
    <n v="2011"/>
    <x v="1"/>
    <x v="1"/>
    <x v="1"/>
    <s v="Trinitario"/>
    <x v="3"/>
    <x v="1"/>
    <n v="5.9880239520958083E-4"/>
  </r>
  <r>
    <s v="Mast Brothers"/>
    <s v="Chuao, Light Roast"/>
    <n v="713"/>
    <n v="2011"/>
    <x v="34"/>
    <x v="1"/>
    <x v="1"/>
    <s v="Trinitario"/>
    <x v="3"/>
    <x v="1"/>
    <n v="5.9880239520958083E-4"/>
  </r>
  <r>
    <s v="Mast Brothers"/>
    <s v="Moho River"/>
    <n v="773"/>
    <n v="2011"/>
    <x v="1"/>
    <x v="1"/>
    <x v="1"/>
    <s v="Trinitario"/>
    <x v="22"/>
    <x v="1"/>
    <n v="5.9880239520958083E-4"/>
  </r>
  <r>
    <s v="Mast Brothers"/>
    <s v="Papua New Guinea"/>
    <n v="777"/>
    <n v="2011"/>
    <x v="18"/>
    <x v="1"/>
    <x v="1"/>
    <s v="Unspecified"/>
    <x v="11"/>
    <x v="1"/>
    <n v="5.9880239520958083E-4"/>
  </r>
  <r>
    <s v="Mast Brothers"/>
    <s v="San Martin"/>
    <n v="777"/>
    <n v="2011"/>
    <x v="7"/>
    <x v="1"/>
    <x v="1"/>
    <s v="Unspecified"/>
    <x v="2"/>
    <x v="1"/>
    <n v="5.9880239520958083E-4"/>
  </r>
  <r>
    <s v="Mast Brothers"/>
    <s v="Conacado"/>
    <n v="777"/>
    <n v="2011"/>
    <x v="10"/>
    <x v="1"/>
    <x v="1"/>
    <s v="Unspecified"/>
    <x v="20"/>
    <x v="1"/>
    <n v="5.9880239520958083E-4"/>
  </r>
  <r>
    <s v="Mast Brothers"/>
    <s v="La Red de Guanconejo, N. Highlands coop"/>
    <n v="777"/>
    <n v="2011"/>
    <x v="21"/>
    <x v="1"/>
    <x v="0"/>
    <s v="Unspecified"/>
    <x v="20"/>
    <x v="0"/>
    <n v="5.9880239520958083E-4"/>
  </r>
  <r>
    <s v="Mast Brothers"/>
    <s v="Patanemo"/>
    <n v="572"/>
    <n v="2010"/>
    <x v="34"/>
    <x v="1"/>
    <x v="1"/>
    <s v="Criollo"/>
    <x v="3"/>
    <x v="1"/>
    <n v="5.9880239520958083E-4"/>
  </r>
  <r>
    <s v="Mast Brothers"/>
    <s v="Ocumare de la Costa"/>
    <n v="572"/>
    <n v="2010"/>
    <x v="7"/>
    <x v="1"/>
    <x v="1"/>
    <s v="Unspecified"/>
    <x v="3"/>
    <x v="1"/>
    <n v="5.9880239520958083E-4"/>
  </r>
  <r>
    <s v="Mast Brothers"/>
    <s v="Dominican Republic, Coop"/>
    <n v="572"/>
    <n v="2010"/>
    <x v="1"/>
    <x v="1"/>
    <x v="1"/>
    <s v="Unspecified"/>
    <x v="20"/>
    <x v="1"/>
    <n v="5.9880239520958083E-4"/>
  </r>
  <r>
    <s v="Matale"/>
    <s v="Malekula P., 2013"/>
    <n v="1177"/>
    <n v="2013"/>
    <x v="5"/>
    <x v="13"/>
    <x v="1"/>
    <s v="Trinitario"/>
    <x v="39"/>
    <x v="1"/>
    <n v="5.9880239520958083E-4"/>
  </r>
  <r>
    <s v="Matale"/>
    <s v="Somia, 2013"/>
    <n v="1177"/>
    <n v="2013"/>
    <x v="13"/>
    <x v="13"/>
    <x v="2"/>
    <s v="Trinitario"/>
    <x v="6"/>
    <x v="2"/>
    <n v="5.9880239520958083E-4"/>
  </r>
  <r>
    <s v="Matale"/>
    <s v="Kulili P., 2013"/>
    <n v="1177"/>
    <n v="2013"/>
    <x v="21"/>
    <x v="13"/>
    <x v="2"/>
    <s v="Trinitario"/>
    <x v="11"/>
    <x v="2"/>
    <n v="5.9880239520958083E-4"/>
  </r>
  <r>
    <s v="Maverick"/>
    <s v="Maya Mountain"/>
    <n v="1367"/>
    <n v="2014"/>
    <x v="1"/>
    <x v="1"/>
    <x v="1"/>
    <s v="Trinitario"/>
    <x v="22"/>
    <x v="1"/>
    <n v="5.9880239520958083E-4"/>
  </r>
  <r>
    <s v="Maverick"/>
    <s v="Elvesia"/>
    <n v="1367"/>
    <n v="2014"/>
    <x v="1"/>
    <x v="1"/>
    <x v="1"/>
    <s v="Unspecified"/>
    <x v="20"/>
    <x v="1"/>
    <n v="5.9880239520958083E-4"/>
  </r>
  <r>
    <s v="Maverick"/>
    <s v="Tumbes"/>
    <n v="1430"/>
    <n v="2014"/>
    <x v="24"/>
    <x v="1"/>
    <x v="1"/>
    <s v="Criollo"/>
    <x v="2"/>
    <x v="1"/>
    <n v="5.9880239520958083E-4"/>
  </r>
  <r>
    <s v="Maverick"/>
    <s v="Morropon, Norandiono Coop, Piura"/>
    <n v="1430"/>
    <n v="2014"/>
    <x v="0"/>
    <x v="1"/>
    <x v="1"/>
    <s v="Criollo"/>
    <x v="2"/>
    <x v="1"/>
    <n v="5.9880239520958083E-4"/>
  </r>
  <r>
    <s v="Mayacama"/>
    <s v="Hispaniola"/>
    <n v="1728"/>
    <n v="2016"/>
    <x v="5"/>
    <x v="1"/>
    <x v="1"/>
    <s v="Unspecified"/>
    <x v="20"/>
    <x v="1"/>
    <n v="5.9880239520958083E-4"/>
  </r>
  <r>
    <s v="Meadowlands"/>
    <s v="Bolivia"/>
    <n v="1287"/>
    <n v="2014"/>
    <x v="1"/>
    <x v="1"/>
    <x v="3"/>
    <s v="Unspecified"/>
    <x v="12"/>
    <x v="3"/>
    <n v="5.9880239520958083E-4"/>
  </r>
  <r>
    <s v="Meadowlands"/>
    <s v="Venezuela"/>
    <n v="1287"/>
    <n v="2014"/>
    <x v="1"/>
    <x v="1"/>
    <x v="1"/>
    <s v="Unspecified"/>
    <x v="3"/>
    <x v="1"/>
    <n v="5.9880239520958083E-4"/>
  </r>
  <r>
    <s v="Meadowlands"/>
    <s v="Belize"/>
    <n v="1287"/>
    <n v="2014"/>
    <x v="1"/>
    <x v="1"/>
    <x v="1"/>
    <s v="Trinitario"/>
    <x v="22"/>
    <x v="1"/>
    <n v="5.9880239520958083E-4"/>
  </r>
  <r>
    <s v="Meadowlands"/>
    <s v="Nicaragua, w/ inbs"/>
    <n v="1291"/>
    <n v="2014"/>
    <x v="1"/>
    <x v="1"/>
    <x v="1"/>
    <s v="Unspecified"/>
    <x v="18"/>
    <x v="1"/>
    <n v="5.9880239520958083E-4"/>
  </r>
  <r>
    <s v="Meadowlands"/>
    <s v="Dominican Republic"/>
    <n v="1291"/>
    <n v="2014"/>
    <x v="1"/>
    <x v="1"/>
    <x v="1"/>
    <s v="Unspecified"/>
    <x v="20"/>
    <x v="1"/>
    <n v="5.9880239520958083E-4"/>
  </r>
  <r>
    <s v="Menakao (aka Cinagra)"/>
    <s v="Madagascar"/>
    <n v="837"/>
    <n v="2012"/>
    <x v="3"/>
    <x v="43"/>
    <x v="3"/>
    <s v="Trinitario"/>
    <x v="6"/>
    <x v="3"/>
    <n v="5.9880239520958083E-4"/>
  </r>
  <r>
    <s v="Menakao (aka Cinagra)"/>
    <s v="Madagascar"/>
    <n v="841"/>
    <n v="2012"/>
    <x v="5"/>
    <x v="43"/>
    <x v="3"/>
    <s v="Trinitario"/>
    <x v="6"/>
    <x v="3"/>
    <n v="5.9880239520958083E-4"/>
  </r>
  <r>
    <s v="Mesocacao"/>
    <s v="El Salvador"/>
    <n v="1494"/>
    <n v="2015"/>
    <x v="3"/>
    <x v="48"/>
    <x v="1"/>
    <s v="Unspecified"/>
    <x v="50"/>
    <x v="1"/>
    <n v="5.9880239520958083E-4"/>
  </r>
  <r>
    <s v="Mesocacao"/>
    <s v="El Salvador"/>
    <n v="1494"/>
    <n v="2015"/>
    <x v="1"/>
    <x v="48"/>
    <x v="1"/>
    <s v="Unspecified"/>
    <x v="50"/>
    <x v="1"/>
    <n v="5.9880239520958083E-4"/>
  </r>
  <r>
    <s v="Mesocacao"/>
    <s v="Honduras"/>
    <n v="1347"/>
    <n v="2014"/>
    <x v="3"/>
    <x v="48"/>
    <x v="1"/>
    <s v="Unspecified"/>
    <x v="26"/>
    <x v="1"/>
    <n v="5.9880239520958083E-4"/>
  </r>
  <r>
    <s v="Mesocacao"/>
    <s v="Honduras"/>
    <n v="1347"/>
    <n v="2014"/>
    <x v="1"/>
    <x v="48"/>
    <x v="1"/>
    <s v="Unspecified"/>
    <x v="26"/>
    <x v="1"/>
    <n v="5.9880239520958083E-4"/>
  </r>
  <r>
    <s v="Mesocacao"/>
    <s v="La Tronca, Matagalpa"/>
    <n v="1351"/>
    <n v="2014"/>
    <x v="1"/>
    <x v="48"/>
    <x v="1"/>
    <s v="Unspecified"/>
    <x v="18"/>
    <x v="1"/>
    <n v="5.9880239520958083E-4"/>
  </r>
  <r>
    <s v="Mesocacao"/>
    <s v="La Tronca, Matagalpa"/>
    <n v="1351"/>
    <n v="2014"/>
    <x v="3"/>
    <x v="48"/>
    <x v="1"/>
    <s v="Unspecified"/>
    <x v="18"/>
    <x v="1"/>
    <n v="5.9880239520958083E-4"/>
  </r>
  <r>
    <s v="Metiisto"/>
    <s v="Fazenda Sempre Firme P., Bahia"/>
    <n v="1267"/>
    <n v="2014"/>
    <x v="1"/>
    <x v="45"/>
    <x v="1"/>
    <s v="Unspecified"/>
    <x v="7"/>
    <x v="1"/>
    <n v="5.9880239520958083E-4"/>
  </r>
  <r>
    <s v="Metiisto"/>
    <s v="Akesson Estate"/>
    <n v="1267"/>
    <n v="2014"/>
    <x v="5"/>
    <x v="45"/>
    <x v="1"/>
    <s v="Trinitario"/>
    <x v="6"/>
    <x v="1"/>
    <n v="5.9880239520958083E-4"/>
  </r>
  <r>
    <s v="Metropolitan"/>
    <s v="South America"/>
    <n v="1688"/>
    <n v="2015"/>
    <x v="1"/>
    <x v="25"/>
    <x v="1"/>
    <s v="Trinitario"/>
    <x v="51"/>
    <x v="1"/>
    <n v="5.9880239520958083E-4"/>
  </r>
  <r>
    <s v="Michel Cluizel"/>
    <s v="Chiapas, Mokaya P."/>
    <n v="963"/>
    <n v="2012"/>
    <x v="12"/>
    <x v="0"/>
    <x v="0"/>
    <s v="Unspecified"/>
    <x v="14"/>
    <x v="0"/>
    <n v="5.9880239520958083E-4"/>
  </r>
  <r>
    <s v="Michel Cluizel"/>
    <s v="Carenero Superior, Concepcion"/>
    <n v="117"/>
    <n v="2007"/>
    <x v="12"/>
    <x v="0"/>
    <x v="1"/>
    <s v="Trinitario"/>
    <x v="3"/>
    <x v="1"/>
    <n v="5.9880239520958083E-4"/>
  </r>
  <r>
    <s v="Michel Cluizel"/>
    <s v="Vila Gracinda"/>
    <n v="135"/>
    <n v="2007"/>
    <x v="30"/>
    <x v="0"/>
    <x v="1"/>
    <s v="Forastero"/>
    <x v="0"/>
    <x v="1"/>
    <n v="5.9880239520958083E-4"/>
  </r>
  <r>
    <s v="Michel Cluizel"/>
    <s v="Tamarina"/>
    <n v="24"/>
    <n v="2006"/>
    <x v="1"/>
    <x v="0"/>
    <x v="1"/>
    <s v="Forastero"/>
    <x v="0"/>
    <x v="1"/>
    <n v="5.9880239520958083E-4"/>
  </r>
  <r>
    <s v="Michel Cluizel"/>
    <s v="Los Ancones P."/>
    <n v="24"/>
    <n v="2006"/>
    <x v="30"/>
    <x v="0"/>
    <x v="2"/>
    <s v="Unspecified"/>
    <x v="20"/>
    <x v="2"/>
    <n v="5.9880239520958083E-4"/>
  </r>
  <r>
    <s v="Michel Cluizel"/>
    <s v="Mangaro P."/>
    <n v="24"/>
    <n v="2006"/>
    <x v="8"/>
    <x v="0"/>
    <x v="2"/>
    <s v="Trinitario"/>
    <x v="6"/>
    <x v="2"/>
    <n v="5.9880239520958083E-4"/>
  </r>
  <r>
    <s v="Michel Cluizel"/>
    <s v="Maralumi P."/>
    <n v="24"/>
    <n v="2006"/>
    <x v="11"/>
    <x v="0"/>
    <x v="2"/>
    <s v="Unspecified"/>
    <x v="11"/>
    <x v="2"/>
    <n v="5.9880239520958083E-4"/>
  </r>
  <r>
    <s v="Middlebury"/>
    <s v="Maya Mountain"/>
    <n v="1490"/>
    <n v="2015"/>
    <x v="3"/>
    <x v="1"/>
    <x v="1"/>
    <s v="Trinitario"/>
    <x v="22"/>
    <x v="1"/>
    <n v="5.9880239520958083E-4"/>
  </r>
  <r>
    <s v="Middlebury"/>
    <s v="San Juan Estate"/>
    <n v="1490"/>
    <n v="2015"/>
    <x v="1"/>
    <x v="1"/>
    <x v="1"/>
    <s v="Trinitario"/>
    <x v="16"/>
    <x v="1"/>
    <n v="5.9880239520958083E-4"/>
  </r>
  <r>
    <s v="Middlebury"/>
    <s v="Oko Caribe"/>
    <n v="1490"/>
    <n v="2015"/>
    <x v="7"/>
    <x v="1"/>
    <x v="0"/>
    <s v="Unspecified"/>
    <x v="20"/>
    <x v="0"/>
    <n v="5.9880239520958083E-4"/>
  </r>
  <r>
    <s v="Middlebury"/>
    <s v="Patanemo, Epoch, Donaldo"/>
    <n v="1490"/>
    <n v="2015"/>
    <x v="7"/>
    <x v="1"/>
    <x v="0"/>
    <s v="Unspecified"/>
    <x v="3"/>
    <x v="0"/>
    <n v="5.9880239520958083E-4"/>
  </r>
  <r>
    <s v="Middlebury"/>
    <s v="Kokoa Kamili"/>
    <n v="1538"/>
    <n v="2015"/>
    <x v="7"/>
    <x v="1"/>
    <x v="1"/>
    <s v="Unspecified"/>
    <x v="19"/>
    <x v="1"/>
    <n v="5.9880239520958083E-4"/>
  </r>
  <r>
    <s v="Middlebury"/>
    <s v="Matagalpa, Cacao Bisiesto"/>
    <n v="1538"/>
    <n v="2015"/>
    <x v="1"/>
    <x v="1"/>
    <x v="1"/>
    <s v="Unspecified"/>
    <x v="18"/>
    <x v="1"/>
    <n v="5.9880239520958083E-4"/>
  </r>
  <r>
    <s v="Middlebury"/>
    <s v="La Red"/>
    <n v="1117"/>
    <n v="2013"/>
    <x v="7"/>
    <x v="1"/>
    <x v="3"/>
    <s v="Unspecified"/>
    <x v="20"/>
    <x v="3"/>
    <n v="5.9880239520958083E-4"/>
  </r>
  <r>
    <s v="Middlebury"/>
    <s v="Belize"/>
    <n v="1117"/>
    <n v="2013"/>
    <x v="3"/>
    <x v="1"/>
    <x v="1"/>
    <s v="Trinitario"/>
    <x v="22"/>
    <x v="1"/>
    <n v="5.9880239520958083E-4"/>
  </r>
  <r>
    <s v="Middlebury"/>
    <s v="Alto Beni"/>
    <n v="887"/>
    <n v="2012"/>
    <x v="7"/>
    <x v="1"/>
    <x v="3"/>
    <s v="Criollo"/>
    <x v="12"/>
    <x v="3"/>
    <n v="5.9880239520958083E-4"/>
  </r>
  <r>
    <s v="Middlebury"/>
    <s v="Balinese, Java"/>
    <n v="887"/>
    <n v="2012"/>
    <x v="1"/>
    <x v="1"/>
    <x v="3"/>
    <s v="Criollo"/>
    <x v="15"/>
    <x v="3"/>
    <n v="5.9880239520958083E-4"/>
  </r>
  <r>
    <s v="Millcreek Cacao Roasters"/>
    <s v="Ecuador"/>
    <n v="1073"/>
    <n v="2013"/>
    <x v="1"/>
    <x v="1"/>
    <x v="3"/>
    <s v="Forastero (Nacional)"/>
    <x v="8"/>
    <x v="3"/>
    <n v="5.9880239520958083E-4"/>
  </r>
  <r>
    <s v="Millcreek Cacao Roasters"/>
    <s v="Ecuador"/>
    <n v="825"/>
    <n v="2012"/>
    <x v="1"/>
    <x v="1"/>
    <x v="1"/>
    <s v="Unspecified"/>
    <x v="8"/>
    <x v="1"/>
    <n v="5.9880239520958083E-4"/>
  </r>
  <r>
    <s v="Mindo"/>
    <s v="Ecuador"/>
    <n v="607"/>
    <n v="2010"/>
    <x v="30"/>
    <x v="1"/>
    <x v="1"/>
    <s v="Unspecified"/>
    <x v="8"/>
    <x v="1"/>
    <n v="5.9880239520958083E-4"/>
  </r>
  <r>
    <s v="Mindo"/>
    <s v="Ecuador"/>
    <n v="607"/>
    <n v="2010"/>
    <x v="16"/>
    <x v="1"/>
    <x v="1"/>
    <s v="Unspecified"/>
    <x v="8"/>
    <x v="1"/>
    <n v="5.9880239520958083E-4"/>
  </r>
  <r>
    <s v="Minimal"/>
    <s v="Acul-du-Nord, 2015"/>
    <n v="1920"/>
    <n v="2016"/>
    <x v="1"/>
    <x v="21"/>
    <x v="1"/>
    <s v="Criollo, Trinitario"/>
    <x v="28"/>
    <x v="1"/>
    <n v="5.9880239520958083E-4"/>
  </r>
  <r>
    <s v="Mission"/>
    <s v="Fazenda Camboa, Bahia"/>
    <n v="1880"/>
    <n v="2016"/>
    <x v="7"/>
    <x v="11"/>
    <x v="0"/>
    <s v="Unspecified"/>
    <x v="7"/>
    <x v="0"/>
    <n v="5.9880239520958083E-4"/>
  </r>
  <r>
    <s v="Mission"/>
    <s v="Bahia, Fazenda Venturosa"/>
    <n v="1626"/>
    <n v="2015"/>
    <x v="1"/>
    <x v="11"/>
    <x v="1"/>
    <s v="Forastero (Parazinho)"/>
    <x v="7"/>
    <x v="1"/>
    <n v="5.9880239520958083E-4"/>
  </r>
  <r>
    <s v="Mita"/>
    <s v="Tumaco"/>
    <n v="955"/>
    <n v="2012"/>
    <x v="8"/>
    <x v="20"/>
    <x v="3"/>
    <s v="Unspecified"/>
    <x v="9"/>
    <x v="3"/>
    <n v="5.9880239520958083E-4"/>
  </r>
  <r>
    <s v="Moho"/>
    <s v="Toledo District, w/ nibs"/>
    <n v="1026"/>
    <n v="2013"/>
    <x v="10"/>
    <x v="1"/>
    <x v="1"/>
    <s v="Trinitario"/>
    <x v="22"/>
    <x v="1"/>
    <n v="5.9880239520958083E-4"/>
  </r>
  <r>
    <s v="Moho"/>
    <s v="Toledo District"/>
    <n v="1030"/>
    <n v="2013"/>
    <x v="5"/>
    <x v="1"/>
    <x v="1"/>
    <s v="Trinitario"/>
    <x v="22"/>
    <x v="1"/>
    <n v="5.9880239520958083E-4"/>
  </r>
  <r>
    <s v="Moho"/>
    <s v="Umoho R., Toledo District, San Felipe"/>
    <n v="607"/>
    <n v="2010"/>
    <x v="30"/>
    <x v="1"/>
    <x v="1"/>
    <s v="Trinitario"/>
    <x v="22"/>
    <x v="1"/>
    <n v="5.9880239520958083E-4"/>
  </r>
  <r>
    <s v="Molucca"/>
    <s v="La Red"/>
    <n v="1614"/>
    <n v="2015"/>
    <x v="1"/>
    <x v="1"/>
    <x v="1"/>
    <s v="Unspecified"/>
    <x v="20"/>
    <x v="1"/>
    <n v="5.9880239520958083E-4"/>
  </r>
  <r>
    <s v="Molucca"/>
    <s v="Indonesia"/>
    <n v="1618"/>
    <n v="2015"/>
    <x v="1"/>
    <x v="1"/>
    <x v="1"/>
    <s v="Unspecified"/>
    <x v="15"/>
    <x v="1"/>
    <n v="5.9880239520958083E-4"/>
  </r>
  <r>
    <s v="Molucca"/>
    <s v="Peru"/>
    <n v="1618"/>
    <n v="2015"/>
    <x v="1"/>
    <x v="1"/>
    <x v="1"/>
    <s v="Unspecified"/>
    <x v="2"/>
    <x v="1"/>
    <n v="5.9880239520958083E-4"/>
  </r>
  <r>
    <s v="Momotombo"/>
    <s v="Matagalpa"/>
    <n v="661"/>
    <n v="2011"/>
    <x v="1"/>
    <x v="49"/>
    <x v="1"/>
    <s v="Unspecified"/>
    <x v="18"/>
    <x v="1"/>
    <n v="5.9880239520958083E-4"/>
  </r>
  <r>
    <s v="Momotombo"/>
    <s v="Mombacho"/>
    <n v="661"/>
    <n v="2011"/>
    <x v="1"/>
    <x v="49"/>
    <x v="1"/>
    <s v="Unspecified"/>
    <x v="18"/>
    <x v="1"/>
    <n v="5.9880239520958083E-4"/>
  </r>
  <r>
    <s v="Momotombo"/>
    <s v="Oscuro"/>
    <n v="772"/>
    <n v="2011"/>
    <x v="1"/>
    <x v="49"/>
    <x v="1"/>
    <s v="Unspecified"/>
    <x v="18"/>
    <x v="1"/>
    <n v="5.9880239520958083E-4"/>
  </r>
  <r>
    <s v="Monarque"/>
    <s v="Oko Caribe"/>
    <n v="1812"/>
    <n v="2016"/>
    <x v="5"/>
    <x v="9"/>
    <x v="1"/>
    <s v="Unspecified"/>
    <x v="20"/>
    <x v="1"/>
    <n v="5.9880239520958083E-4"/>
  </r>
  <r>
    <s v="Monsieur Truffe"/>
    <s v="Papaua New Guinea"/>
    <n v="1391"/>
    <n v="2014"/>
    <x v="1"/>
    <x v="13"/>
    <x v="1"/>
    <s v="Unspecified"/>
    <x v="11"/>
    <x v="1"/>
    <n v="5.9880239520958083E-4"/>
  </r>
  <r>
    <s v="Montecristi"/>
    <s v="Manabi"/>
    <n v="1654"/>
    <n v="2015"/>
    <x v="1"/>
    <x v="3"/>
    <x v="1"/>
    <s v="Unspecified"/>
    <x v="8"/>
    <x v="1"/>
    <n v="5.9880239520958083E-4"/>
  </r>
  <r>
    <s v="Montecristi"/>
    <s v="Manabi"/>
    <n v="1654"/>
    <n v="2015"/>
    <x v="0"/>
    <x v="3"/>
    <x v="1"/>
    <s v="Unspecified"/>
    <x v="8"/>
    <x v="1"/>
    <n v="5.9880239520958083E-4"/>
  </r>
  <r>
    <s v="Montecristi"/>
    <s v="Manabi"/>
    <n v="1658"/>
    <n v="2015"/>
    <x v="9"/>
    <x v="3"/>
    <x v="1"/>
    <s v="Unspecified"/>
    <x v="8"/>
    <x v="1"/>
    <n v="5.9880239520958083E-4"/>
  </r>
  <r>
    <s v="Muchomas (Mesocacao)"/>
    <s v="Nicaragua"/>
    <n v="1462"/>
    <n v="2015"/>
    <x v="1"/>
    <x v="1"/>
    <x v="1"/>
    <s v="Unspecified"/>
    <x v="18"/>
    <x v="1"/>
    <n v="5.9880239520958083E-4"/>
  </r>
  <r>
    <s v="Muchomas (Mesocacao)"/>
    <s v="Nicaragua"/>
    <n v="1462"/>
    <n v="2015"/>
    <x v="3"/>
    <x v="1"/>
    <x v="1"/>
    <s v="Unspecified"/>
    <x v="18"/>
    <x v="1"/>
    <n v="5.9880239520958083E-4"/>
  </r>
  <r>
    <s v="Mutari"/>
    <s v="Kokoa Kamili, batch 1 SRB"/>
    <n v="1896"/>
    <n v="2016"/>
    <x v="13"/>
    <x v="1"/>
    <x v="1"/>
    <s v="Unspecified"/>
    <x v="19"/>
    <x v="1"/>
    <n v="5.9880239520958083E-4"/>
  </r>
  <r>
    <s v="Mutari"/>
    <s v="Oko Caribe, batch 1 SRB"/>
    <n v="1896"/>
    <n v="2016"/>
    <x v="18"/>
    <x v="1"/>
    <x v="1"/>
    <s v="Unspecified"/>
    <x v="20"/>
    <x v="1"/>
    <n v="5.9880239520958083E-4"/>
  </r>
  <r>
    <s v="Mutari"/>
    <s v="Ambanja, batch 1 SRB"/>
    <n v="1900"/>
    <n v="2016"/>
    <x v="13"/>
    <x v="1"/>
    <x v="1"/>
    <s v="Unspecified"/>
    <x v="6"/>
    <x v="1"/>
    <n v="5.9880239520958083E-4"/>
  </r>
  <r>
    <s v="Mutari"/>
    <s v="Tien Giang, batch 1 SRB"/>
    <n v="1900"/>
    <n v="2016"/>
    <x v="3"/>
    <x v="1"/>
    <x v="1"/>
    <s v="Trinitario"/>
    <x v="17"/>
    <x v="1"/>
    <n v="5.9880239520958083E-4"/>
  </r>
  <r>
    <s v="Nahua"/>
    <s v="Costa Rica, Oscuro"/>
    <n v="1049"/>
    <n v="2013"/>
    <x v="31"/>
    <x v="23"/>
    <x v="3"/>
    <s v="Unspecified"/>
    <x v="27"/>
    <x v="3"/>
    <n v="5.9880239520958083E-4"/>
  </r>
  <r>
    <s v="Nahua"/>
    <s v="Costa Rica, Oscuro"/>
    <n v="1049"/>
    <n v="2013"/>
    <x v="1"/>
    <x v="23"/>
    <x v="1"/>
    <s v="Unspecified"/>
    <x v="27"/>
    <x v="1"/>
    <n v="5.9880239520958083E-4"/>
  </r>
  <r>
    <s v="Naive"/>
    <s v="Maranon Canyon, Fortunato No. 4"/>
    <n v="1133"/>
    <n v="2013"/>
    <x v="20"/>
    <x v="50"/>
    <x v="0"/>
    <s v="Forastero (Nacional)"/>
    <x v="2"/>
    <x v="0"/>
    <n v="5.9880239520958083E-4"/>
  </r>
  <r>
    <s v="Naive"/>
    <s v="Grenada"/>
    <n v="867"/>
    <n v="2012"/>
    <x v="18"/>
    <x v="50"/>
    <x v="3"/>
    <s v="Trinitario"/>
    <x v="24"/>
    <x v="3"/>
    <n v="5.9880239520958083E-4"/>
  </r>
  <r>
    <s v="Naï¿½ve"/>
    <s v="Nicaragua"/>
    <n v="1379"/>
    <n v="2014"/>
    <x v="1"/>
    <x v="50"/>
    <x v="1"/>
    <s v="Criollo"/>
    <x v="18"/>
    <x v="1"/>
    <n v="5.9880239520958083E-4"/>
  </r>
  <r>
    <s v="Naï¿½ve"/>
    <s v="Chuao"/>
    <n v="1399"/>
    <n v="2014"/>
    <x v="7"/>
    <x v="50"/>
    <x v="1"/>
    <s v="Trinitario"/>
    <x v="3"/>
    <x v="1"/>
    <n v="5.9880239520958083E-4"/>
  </r>
  <r>
    <s v="Naï¿½ve"/>
    <s v="Barinas"/>
    <n v="1399"/>
    <n v="2014"/>
    <x v="1"/>
    <x v="50"/>
    <x v="1"/>
    <s v="Unspecified"/>
    <x v="3"/>
    <x v="1"/>
    <n v="5.9880239520958083E-4"/>
  </r>
  <r>
    <s v="Nanea"/>
    <s v="Criollo Blend"/>
    <n v="1007"/>
    <n v="2013"/>
    <x v="9"/>
    <x v="1"/>
    <x v="1"/>
    <s v="Unspecified"/>
    <x v="43"/>
    <x v="1"/>
    <n v="5.9880239520958083E-4"/>
  </r>
  <r>
    <s v="Nathan Miller"/>
    <s v="Peru"/>
    <n v="1403"/>
    <n v="2014"/>
    <x v="5"/>
    <x v="1"/>
    <x v="3"/>
    <s v="Unspecified"/>
    <x v="2"/>
    <x v="3"/>
    <n v="5.9880239520958083E-4"/>
  </r>
  <r>
    <s v="Nathan Miller"/>
    <s v="Hispaniola"/>
    <n v="1403"/>
    <n v="2014"/>
    <x v="1"/>
    <x v="1"/>
    <x v="3"/>
    <s v="Unspecified"/>
    <x v="20"/>
    <x v="3"/>
    <n v="5.9880239520958083E-4"/>
  </r>
  <r>
    <s v="Nathan Miller"/>
    <s v="Madagascar"/>
    <n v="1403"/>
    <n v="2014"/>
    <x v="39"/>
    <x v="1"/>
    <x v="3"/>
    <s v="Trinitario"/>
    <x v="6"/>
    <x v="3"/>
    <n v="5.9880239520958083E-4"/>
  </r>
  <r>
    <s v="Nathan Miller"/>
    <s v="Ghana"/>
    <n v="1403"/>
    <n v="2014"/>
    <x v="1"/>
    <x v="1"/>
    <x v="1"/>
    <s v="Forastero"/>
    <x v="21"/>
    <x v="1"/>
    <n v="5.9880239520958083E-4"/>
  </r>
  <r>
    <s v="Neuhaus (Callebaut)"/>
    <s v="Papua New Guinea"/>
    <n v="531"/>
    <n v="2010"/>
    <x v="1"/>
    <x v="15"/>
    <x v="3"/>
    <s v="Criollo"/>
    <x v="11"/>
    <x v="3"/>
    <n v="5.9880239520958083E-4"/>
  </r>
  <r>
    <s v="Neuhaus (Callebaut)"/>
    <s v="Manickchand Estate"/>
    <n v="230"/>
    <n v="2008"/>
    <x v="30"/>
    <x v="15"/>
    <x v="0"/>
    <s v="Trinitario"/>
    <x v="16"/>
    <x v="0"/>
    <n v="5.9880239520958083E-4"/>
  </r>
  <r>
    <s v="Neuhaus (Callebaut)"/>
    <s v="West Africa"/>
    <n v="15"/>
    <n v="2006"/>
    <x v="10"/>
    <x v="15"/>
    <x v="3"/>
    <s v="Forastero"/>
    <x v="42"/>
    <x v="3"/>
    <n v="5.9880239520958083E-4"/>
  </r>
  <r>
    <s v="Neuhaus (Callebaut)"/>
    <s v="Sao Tome"/>
    <n v="15"/>
    <n v="2006"/>
    <x v="7"/>
    <x v="15"/>
    <x v="1"/>
    <s v="Forastero"/>
    <x v="0"/>
    <x v="1"/>
    <n v="5.9880239520958083E-4"/>
  </r>
  <r>
    <s v="Neuhaus (Callebaut)"/>
    <s v="Ocumare"/>
    <n v="24"/>
    <n v="2006"/>
    <x v="18"/>
    <x v="15"/>
    <x v="1"/>
    <s v="Criollo"/>
    <x v="3"/>
    <x v="1"/>
    <n v="5.9880239520958083E-4"/>
  </r>
  <r>
    <s v="Nibble"/>
    <s v="Patanemo"/>
    <n v="1526"/>
    <n v="2015"/>
    <x v="5"/>
    <x v="1"/>
    <x v="3"/>
    <s v="Criollo"/>
    <x v="3"/>
    <x v="3"/>
    <n v="5.9880239520958083E-4"/>
  </r>
  <r>
    <s v="Nibble"/>
    <s v="Elvesia P."/>
    <n v="1526"/>
    <n v="2015"/>
    <x v="5"/>
    <x v="1"/>
    <x v="1"/>
    <s v="Trinitario"/>
    <x v="20"/>
    <x v="1"/>
    <n v="5.9880239520958083E-4"/>
  </r>
  <r>
    <s v="Nibble"/>
    <s v="Ambanja, Sambirano Valley"/>
    <n v="1526"/>
    <n v="2015"/>
    <x v="5"/>
    <x v="1"/>
    <x v="1"/>
    <s v="Trinitario"/>
    <x v="6"/>
    <x v="1"/>
    <n v="5.9880239520958083E-4"/>
  </r>
  <r>
    <s v="Nibble"/>
    <s v="Tumbes"/>
    <n v="1526"/>
    <n v="2015"/>
    <x v="5"/>
    <x v="1"/>
    <x v="1"/>
    <s v="Criollo"/>
    <x v="2"/>
    <x v="1"/>
    <n v="5.9880239520958083E-4"/>
  </r>
  <r>
    <s v="Night Owl"/>
    <s v="Peru"/>
    <n v="1022"/>
    <n v="2013"/>
    <x v="7"/>
    <x v="1"/>
    <x v="1"/>
    <s v="Unspecified"/>
    <x v="2"/>
    <x v="1"/>
    <n v="5.9880239520958083E-4"/>
  </r>
  <r>
    <s v="Night Owl"/>
    <s v="Ecuador"/>
    <n v="1022"/>
    <n v="2013"/>
    <x v="7"/>
    <x v="1"/>
    <x v="1"/>
    <s v="Unspecified"/>
    <x v="8"/>
    <x v="1"/>
    <n v="5.9880239520958083E-4"/>
  </r>
  <r>
    <s v="Noble Bean aka Jerjobo"/>
    <s v="Ghana"/>
    <n v="1295"/>
    <n v="2014"/>
    <x v="7"/>
    <x v="1"/>
    <x v="1"/>
    <s v="Forastero"/>
    <x v="21"/>
    <x v="1"/>
    <n v="5.9880239520958083E-4"/>
  </r>
  <r>
    <s v="Noble Bean aka Jerjobo"/>
    <s v="Moho Valley"/>
    <n v="1299"/>
    <n v="2014"/>
    <x v="7"/>
    <x v="1"/>
    <x v="1"/>
    <s v="Trinitario"/>
    <x v="22"/>
    <x v="1"/>
    <n v="5.9880239520958083E-4"/>
  </r>
  <r>
    <s v="Noble Bean aka Jerjobo"/>
    <s v="Maranon Canyon"/>
    <n v="1299"/>
    <n v="2014"/>
    <x v="7"/>
    <x v="1"/>
    <x v="1"/>
    <s v="Forastero (Nacional)"/>
    <x v="2"/>
    <x v="1"/>
    <n v="5.9880239520958083E-4"/>
  </r>
  <r>
    <s v="Noir d' Ebine"/>
    <s v="Venezuela"/>
    <n v="837"/>
    <n v="2012"/>
    <x v="1"/>
    <x v="1"/>
    <x v="1"/>
    <s v="Unspecified"/>
    <x v="3"/>
    <x v="1"/>
    <n v="5.9880239520958083E-4"/>
  </r>
  <r>
    <s v="Noir d' Ebine"/>
    <s v="Ecuador"/>
    <n v="841"/>
    <n v="2012"/>
    <x v="1"/>
    <x v="1"/>
    <x v="1"/>
    <s v="Unspecified"/>
    <x v="8"/>
    <x v="1"/>
    <n v="5.9880239520958083E-4"/>
  </r>
  <r>
    <s v="Nova Monda"/>
    <s v="La Patriota, cacao Indio, purple label"/>
    <n v="931"/>
    <n v="2012"/>
    <x v="1"/>
    <x v="49"/>
    <x v="1"/>
    <s v="Unspecified"/>
    <x v="18"/>
    <x v="1"/>
    <n v="5.9880239520958083E-4"/>
  </r>
  <r>
    <s v="Nova Monda"/>
    <s v="La Dalia, Matagalpa,cacao Bisesto,green label"/>
    <n v="935"/>
    <n v="2012"/>
    <x v="7"/>
    <x v="51"/>
    <x v="1"/>
    <s v="Unspecified"/>
    <x v="18"/>
    <x v="1"/>
    <n v="5.9880239520958083E-4"/>
  </r>
  <r>
    <s v="Nova Monda"/>
    <s v="Punta Galera, cacao Nacional, gold label"/>
    <n v="935"/>
    <n v="2012"/>
    <x v="3"/>
    <x v="49"/>
    <x v="1"/>
    <s v="Forastero (Nacional)"/>
    <x v="8"/>
    <x v="1"/>
    <n v="5.9880239520958083E-4"/>
  </r>
  <r>
    <s v="Nuance"/>
    <s v="Ghana, 2013"/>
    <n v="1454"/>
    <n v="2015"/>
    <x v="1"/>
    <x v="1"/>
    <x v="0"/>
    <s v="Forastero"/>
    <x v="21"/>
    <x v="0"/>
    <n v="5.9880239520958083E-4"/>
  </r>
  <r>
    <s v="Nuance"/>
    <s v="Ecuador, 2013"/>
    <n v="1458"/>
    <n v="2015"/>
    <x v="1"/>
    <x v="1"/>
    <x v="1"/>
    <s v="Trinitario"/>
    <x v="8"/>
    <x v="1"/>
    <n v="5.9880239520958083E-4"/>
  </r>
  <r>
    <s v="Nuance"/>
    <s v="Canoabo, 2013"/>
    <n v="1458"/>
    <n v="2015"/>
    <x v="1"/>
    <x v="1"/>
    <x v="1"/>
    <s v="Criollo"/>
    <x v="3"/>
    <x v="1"/>
    <n v="5.9880239520958083E-4"/>
  </r>
  <r>
    <s v="Nuance"/>
    <s v="Sambirano Valley, 2012"/>
    <n v="1458"/>
    <n v="2015"/>
    <x v="1"/>
    <x v="1"/>
    <x v="1"/>
    <s v="Trinitario"/>
    <x v="6"/>
    <x v="1"/>
    <n v="5.9880239520958083E-4"/>
  </r>
  <r>
    <s v="Nuance"/>
    <s v="La Red"/>
    <n v="1470"/>
    <n v="2015"/>
    <x v="1"/>
    <x v="1"/>
    <x v="0"/>
    <s v="Unspecified"/>
    <x v="20"/>
    <x v="0"/>
    <n v="5.9880239520958083E-4"/>
  </r>
  <r>
    <s v="Nugali"/>
    <s v="Fazenda Leolinda"/>
    <n v="1876"/>
    <n v="2016"/>
    <x v="1"/>
    <x v="11"/>
    <x v="1"/>
    <s v="Trinitario (Scavina)"/>
    <x v="7"/>
    <x v="1"/>
    <n v="5.9880239520958083E-4"/>
  </r>
  <r>
    <s v="Oakland Chocolate Co."/>
    <s v="Jamaica"/>
    <n v="478"/>
    <n v="2010"/>
    <x v="1"/>
    <x v="1"/>
    <x v="3"/>
    <s v="Trinitario"/>
    <x v="23"/>
    <x v="3"/>
    <n v="5.9880239520958083E-4"/>
  </r>
  <r>
    <s v="Obolo"/>
    <s v="Pangoa"/>
    <n v="1638"/>
    <n v="2015"/>
    <x v="1"/>
    <x v="52"/>
    <x v="0"/>
    <s v="Criollo"/>
    <x v="2"/>
    <x v="0"/>
    <n v="5.9880239520958083E-4"/>
  </r>
  <r>
    <s v="Obolo"/>
    <s v="Pangoa, w/ nibs"/>
    <n v="1638"/>
    <n v="2015"/>
    <x v="1"/>
    <x v="52"/>
    <x v="0"/>
    <s v="Criollo"/>
    <x v="2"/>
    <x v="0"/>
    <n v="5.9880239520958083E-4"/>
  </r>
  <r>
    <s v="Ocelot"/>
    <s v="Virunga"/>
    <n v="1558"/>
    <n v="2015"/>
    <x v="1"/>
    <x v="26"/>
    <x v="0"/>
    <s v="Forastero"/>
    <x v="29"/>
    <x v="0"/>
    <n v="5.9880239520958083E-4"/>
  </r>
  <r>
    <s v="Ocelot"/>
    <s v="Piura"/>
    <n v="1558"/>
    <n v="2015"/>
    <x v="7"/>
    <x v="26"/>
    <x v="2"/>
    <s v="Criollo"/>
    <x v="2"/>
    <x v="2"/>
    <n v="5.9880239520958083E-4"/>
  </r>
  <r>
    <s v="Ocho"/>
    <s v="Sang Yum Coop"/>
    <n v="1760"/>
    <n v="2016"/>
    <x v="15"/>
    <x v="22"/>
    <x v="1"/>
    <s v="Unspecified"/>
    <x v="52"/>
    <x v="1"/>
    <n v="5.9880239520958083E-4"/>
  </r>
  <r>
    <s v="Ocho"/>
    <s v="Sang Yum Coop"/>
    <n v="1760"/>
    <n v="2016"/>
    <x v="1"/>
    <x v="22"/>
    <x v="1"/>
    <s v="Unspecified"/>
    <x v="52"/>
    <x v="1"/>
    <n v="5.9880239520958083E-4"/>
  </r>
  <r>
    <s v="Ocho"/>
    <s v="PNG, Devotion"/>
    <n v="1411"/>
    <n v="2014"/>
    <x v="12"/>
    <x v="22"/>
    <x v="1"/>
    <s v="Unspecified"/>
    <x v="11"/>
    <x v="1"/>
    <n v="5.9880239520958083E-4"/>
  </r>
  <r>
    <s v="Ocho"/>
    <s v="PNG, Revolution"/>
    <n v="1411"/>
    <n v="2014"/>
    <x v="1"/>
    <x v="22"/>
    <x v="1"/>
    <s v="Unspecified"/>
    <x v="11"/>
    <x v="1"/>
    <n v="5.9880239520958083E-4"/>
  </r>
  <r>
    <s v="Ocho"/>
    <s v="PNG, Voodoo"/>
    <n v="1411"/>
    <n v="2014"/>
    <x v="4"/>
    <x v="22"/>
    <x v="1"/>
    <s v="Unspecified"/>
    <x v="11"/>
    <x v="1"/>
    <n v="5.9880239520958083E-4"/>
  </r>
  <r>
    <s v="Ocho"/>
    <s v="PNG, Nib Bar"/>
    <n v="1411"/>
    <n v="2014"/>
    <x v="21"/>
    <x v="22"/>
    <x v="1"/>
    <s v="Unspecified"/>
    <x v="11"/>
    <x v="1"/>
    <n v="5.9880239520958083E-4"/>
  </r>
  <r>
    <s v="Ohiyo"/>
    <s v="San Juan Estate, Gran Couva"/>
    <n v="1594"/>
    <n v="2015"/>
    <x v="1"/>
    <x v="1"/>
    <x v="1"/>
    <s v="Trinitario"/>
    <x v="16"/>
    <x v="1"/>
    <n v="5.9880239520958083E-4"/>
  </r>
  <r>
    <s v="Ohiyo"/>
    <s v="Tanzania"/>
    <n v="1598"/>
    <n v="2015"/>
    <x v="1"/>
    <x v="1"/>
    <x v="1"/>
    <s v="Unspecified"/>
    <x v="19"/>
    <x v="1"/>
    <n v="5.9880239520958083E-4"/>
  </r>
  <r>
    <s v="Oialla by Bojessen (Malmo)"/>
    <s v="Sylvestre, Oialla"/>
    <n v="761"/>
    <n v="2011"/>
    <x v="1"/>
    <x v="16"/>
    <x v="1"/>
    <s v="Criollo"/>
    <x v="12"/>
    <x v="1"/>
    <n v="5.9880239520958083E-4"/>
  </r>
  <r>
    <s v="Olive and Sinclair"/>
    <s v="Dominican Republic prototype"/>
    <n v="486"/>
    <n v="2010"/>
    <x v="5"/>
    <x v="1"/>
    <x v="1"/>
    <s v="Unspecified"/>
    <x v="20"/>
    <x v="1"/>
    <n v="5.9880239520958083E-4"/>
  </r>
  <r>
    <s v="Olive and Sinclair"/>
    <s v="Ghana prototype"/>
    <n v="486"/>
    <n v="2010"/>
    <x v="5"/>
    <x v="1"/>
    <x v="1"/>
    <s v="Forastero"/>
    <x v="21"/>
    <x v="1"/>
    <n v="5.9880239520958083E-4"/>
  </r>
  <r>
    <s v="Olivia"/>
    <s v="Carribean-Raw"/>
    <n v="688"/>
    <n v="2011"/>
    <x v="22"/>
    <x v="9"/>
    <x v="3"/>
    <s v="Unspecified"/>
    <x v="34"/>
    <x v="3"/>
    <n v="5.9880239520958083E-4"/>
  </r>
  <r>
    <s v="Olivia"/>
    <s v="Carribean"/>
    <n v="688"/>
    <n v="2011"/>
    <x v="22"/>
    <x v="9"/>
    <x v="1"/>
    <s v="Unspecified"/>
    <x v="34"/>
    <x v="1"/>
    <n v="5.9880239520958083E-4"/>
  </r>
  <r>
    <s v="Olivia"/>
    <s v="Carribean"/>
    <n v="688"/>
    <n v="2011"/>
    <x v="9"/>
    <x v="9"/>
    <x v="1"/>
    <s v="Unspecified"/>
    <x v="34"/>
    <x v="1"/>
    <n v="5.9880239520958083E-4"/>
  </r>
  <r>
    <s v="Olivia"/>
    <s v="Carribean-Raw"/>
    <n v="688"/>
    <n v="2011"/>
    <x v="9"/>
    <x v="9"/>
    <x v="1"/>
    <s v="Unspecified"/>
    <x v="34"/>
    <x v="1"/>
    <n v="5.9880239520958083E-4"/>
  </r>
  <r>
    <s v="Omanhene"/>
    <s v="Ghana"/>
    <n v="693"/>
    <n v="2011"/>
    <x v="3"/>
    <x v="53"/>
    <x v="1"/>
    <s v="Forastero"/>
    <x v="21"/>
    <x v="1"/>
    <n v="5.9880239520958083E-4"/>
  </r>
  <r>
    <s v="Omnom"/>
    <s v="Kakao Kamili, Kilombero Valley"/>
    <n v="1816"/>
    <n v="2016"/>
    <x v="1"/>
    <x v="54"/>
    <x v="0"/>
    <s v="Trinitario"/>
    <x v="19"/>
    <x v="0"/>
    <n v="5.9880239520958083E-4"/>
  </r>
  <r>
    <s v="Omnom"/>
    <s v="Papua New Guinea"/>
    <n v="1247"/>
    <n v="2014"/>
    <x v="1"/>
    <x v="54"/>
    <x v="1"/>
    <s v="Unspecified"/>
    <x v="11"/>
    <x v="1"/>
    <n v="5.9880239520958083E-4"/>
  </r>
  <r>
    <s v="Omnom"/>
    <s v="Madagascar"/>
    <n v="1247"/>
    <n v="2014"/>
    <x v="12"/>
    <x v="54"/>
    <x v="1"/>
    <s v="Trinitario"/>
    <x v="6"/>
    <x v="1"/>
    <n v="5.9880239520958083E-4"/>
  </r>
  <r>
    <s v="organicfair"/>
    <s v="Maya Mountain"/>
    <n v="1161"/>
    <n v="2013"/>
    <x v="21"/>
    <x v="9"/>
    <x v="1"/>
    <s v="Trinitario"/>
    <x v="22"/>
    <x v="1"/>
    <n v="5.9880239520958083E-4"/>
  </r>
  <r>
    <s v="organicfair"/>
    <s v="La Red"/>
    <n v="1165"/>
    <n v="2013"/>
    <x v="5"/>
    <x v="9"/>
    <x v="1"/>
    <s v="Unspecified"/>
    <x v="20"/>
    <x v="1"/>
    <n v="5.9880239520958083E-4"/>
  </r>
  <r>
    <s v="organicfair"/>
    <s v="Nicaraqua"/>
    <n v="1165"/>
    <n v="2013"/>
    <x v="5"/>
    <x v="9"/>
    <x v="1"/>
    <s v="Trinitario"/>
    <x v="18"/>
    <x v="1"/>
    <n v="5.9880239520958083E-4"/>
  </r>
  <r>
    <s v="organicfair"/>
    <s v="Caribe"/>
    <n v="1165"/>
    <n v="2013"/>
    <x v="5"/>
    <x v="9"/>
    <x v="1"/>
    <s v="Unspecified"/>
    <x v="20"/>
    <x v="1"/>
    <n v="5.9880239520958083E-4"/>
  </r>
  <r>
    <s v="organicfair"/>
    <s v="Mindo"/>
    <n v="1165"/>
    <n v="2013"/>
    <x v="5"/>
    <x v="9"/>
    <x v="1"/>
    <s v="Trinitario"/>
    <x v="8"/>
    <x v="1"/>
    <n v="5.9880239520958083E-4"/>
  </r>
  <r>
    <s v="Original Beans (Felchlin)"/>
    <s v="Papua Kerafat"/>
    <n v="1438"/>
    <n v="2014"/>
    <x v="13"/>
    <x v="5"/>
    <x v="1"/>
    <s v="Unspecified"/>
    <x v="11"/>
    <x v="1"/>
    <n v="5.9880239520958083E-4"/>
  </r>
  <r>
    <s v="Original Beans (Felchlin)"/>
    <s v="Alto Beni, Wild Harvest, Itenez R. 24hr c."/>
    <n v="733"/>
    <n v="2011"/>
    <x v="12"/>
    <x v="5"/>
    <x v="0"/>
    <s v="Unspecified"/>
    <x v="12"/>
    <x v="0"/>
    <n v="5.9880239520958083E-4"/>
  </r>
  <r>
    <s v="Original Beans (Felchlin)"/>
    <s v="D.R. Congo, Cru Virunga"/>
    <n v="331"/>
    <n v="2009"/>
    <x v="1"/>
    <x v="5"/>
    <x v="1"/>
    <s v="Forastero"/>
    <x v="29"/>
    <x v="1"/>
    <n v="5.9880239520958083E-4"/>
  </r>
  <r>
    <s v="Original Beans (Felchlin)"/>
    <s v="Piura, Apotequil, &quot;Porcelana&quot; 72hr c."/>
    <n v="341"/>
    <n v="2009"/>
    <x v="7"/>
    <x v="5"/>
    <x v="1"/>
    <s v="Criollo"/>
    <x v="2"/>
    <x v="1"/>
    <n v="5.9880239520958083E-4"/>
  </r>
  <r>
    <s v="Original Beans (Felchlin)"/>
    <s v="Alto Beni, Wild Harvest, Itenez R., 60hr c."/>
    <n v="341"/>
    <n v="2009"/>
    <x v="13"/>
    <x v="5"/>
    <x v="1"/>
    <s v="Unspecified"/>
    <x v="12"/>
    <x v="1"/>
    <n v="5.9880239520958083E-4"/>
  </r>
  <r>
    <s v="Original Hawaiin Chocolate Factory"/>
    <s v="Hawai'i, Kona Grand Cru E."/>
    <n v="316"/>
    <n v="2009"/>
    <x v="2"/>
    <x v="1"/>
    <x v="1"/>
    <s v="Criollo"/>
    <x v="43"/>
    <x v="1"/>
    <n v="5.9880239520958083E-4"/>
  </r>
  <r>
    <s v="Original Hawaiin Chocolate Factory"/>
    <s v="Hawai'i, Kona Estate Grown"/>
    <n v="24"/>
    <n v="2006"/>
    <x v="2"/>
    <x v="1"/>
    <x v="1"/>
    <s v="Unspecified"/>
    <x v="43"/>
    <x v="1"/>
    <n v="5.9880239520958083E-4"/>
  </r>
  <r>
    <s v="Orquidea"/>
    <s v="Peru"/>
    <n v="859"/>
    <n v="2012"/>
    <x v="8"/>
    <x v="8"/>
    <x v="1"/>
    <s v="Unspecified"/>
    <x v="2"/>
    <x v="1"/>
    <n v="5.9880239520958083E-4"/>
  </r>
  <r>
    <s v="Orquidea"/>
    <s v="Peru"/>
    <n v="859"/>
    <n v="2012"/>
    <x v="5"/>
    <x v="8"/>
    <x v="1"/>
    <s v="Unspecified"/>
    <x v="2"/>
    <x v="1"/>
    <n v="5.9880239520958083E-4"/>
  </r>
  <r>
    <s v="Pacari"/>
    <s v="Sierra Nevada, Tutu Iku"/>
    <n v="1848"/>
    <n v="2016"/>
    <x v="1"/>
    <x v="3"/>
    <x v="2"/>
    <s v="Unspecified"/>
    <x v="9"/>
    <x v="2"/>
    <n v="5.9880239520958083E-4"/>
  </r>
  <r>
    <s v="Pacari"/>
    <s v="Garaua"/>
    <n v="1415"/>
    <n v="2014"/>
    <x v="1"/>
    <x v="3"/>
    <x v="1"/>
    <s v="Unspecified"/>
    <x v="8"/>
    <x v="1"/>
    <n v="5.9880239520958083E-4"/>
  </r>
  <r>
    <s v="Pacari"/>
    <s v="Cumbia"/>
    <n v="1415"/>
    <n v="2014"/>
    <x v="1"/>
    <x v="3"/>
    <x v="1"/>
    <s v="Unspecified"/>
    <x v="8"/>
    <x v="1"/>
    <n v="5.9880239520958083E-4"/>
  </r>
  <r>
    <s v="Pacari"/>
    <s v="Montubia"/>
    <n v="1415"/>
    <n v="2014"/>
    <x v="1"/>
    <x v="3"/>
    <x v="0"/>
    <s v="Unspecified"/>
    <x v="8"/>
    <x v="0"/>
    <n v="5.9880239520958083E-4"/>
  </r>
  <r>
    <s v="Pacari"/>
    <s v="Tangara"/>
    <n v="1415"/>
    <n v="2014"/>
    <x v="1"/>
    <x v="3"/>
    <x v="2"/>
    <s v="Unspecified"/>
    <x v="8"/>
    <x v="2"/>
    <n v="5.9880239520958083E-4"/>
  </r>
  <r>
    <s v="Pacari"/>
    <s v="Ecuador, raw"/>
    <n v="817"/>
    <n v="2012"/>
    <x v="9"/>
    <x v="3"/>
    <x v="1"/>
    <s v="Unspecified"/>
    <x v="8"/>
    <x v="1"/>
    <n v="5.9880239520958083E-4"/>
  </r>
  <r>
    <s v="Pacari"/>
    <s v="Piura"/>
    <n v="863"/>
    <n v="2012"/>
    <x v="1"/>
    <x v="3"/>
    <x v="2"/>
    <s v="Unspecified"/>
    <x v="2"/>
    <x v="2"/>
    <n v="5.9880239520958083E-4"/>
  </r>
  <r>
    <s v="Pacari"/>
    <s v="Nube- prototype"/>
    <n v="721"/>
    <n v="2011"/>
    <x v="1"/>
    <x v="3"/>
    <x v="1"/>
    <s v="Unspecified"/>
    <x v="8"/>
    <x v="1"/>
    <n v="5.9880239520958083E-4"/>
  </r>
  <r>
    <s v="Pacari"/>
    <s v="Esmeraldas"/>
    <n v="224"/>
    <n v="2008"/>
    <x v="2"/>
    <x v="3"/>
    <x v="3"/>
    <s v="Forastero (Arriba)"/>
    <x v="8"/>
    <x v="3"/>
    <n v="5.9880239520958083E-4"/>
  </r>
  <r>
    <s v="Pacari"/>
    <s v="Manabi"/>
    <n v="224"/>
    <n v="2008"/>
    <x v="8"/>
    <x v="3"/>
    <x v="1"/>
    <s v="Forastero (Arriba)"/>
    <x v="8"/>
    <x v="1"/>
    <n v="5.9880239520958083E-4"/>
  </r>
  <r>
    <s v="Pacari"/>
    <s v="Los Rios"/>
    <n v="224"/>
    <n v="2008"/>
    <x v="5"/>
    <x v="3"/>
    <x v="1"/>
    <s v="Forastero (Arriba)"/>
    <x v="8"/>
    <x v="1"/>
    <n v="5.9880239520958083E-4"/>
  </r>
  <r>
    <s v="Pacari"/>
    <s v="Raw"/>
    <n v="266"/>
    <n v="2008"/>
    <x v="15"/>
    <x v="3"/>
    <x v="3"/>
    <s v="Forastero (Arriba)"/>
    <x v="8"/>
    <x v="3"/>
    <n v="5.9880239520958083E-4"/>
  </r>
  <r>
    <s v="Pacari"/>
    <s v="Raw"/>
    <n v="266"/>
    <n v="2008"/>
    <x v="1"/>
    <x v="3"/>
    <x v="1"/>
    <s v="Forastero (Arriba)"/>
    <x v="8"/>
    <x v="1"/>
    <n v="5.9880239520958083E-4"/>
  </r>
  <r>
    <s v="Palette de Bine"/>
    <s v="Lachua"/>
    <n v="1720"/>
    <n v="2016"/>
    <x v="1"/>
    <x v="9"/>
    <x v="1"/>
    <s v="Unspecified"/>
    <x v="25"/>
    <x v="1"/>
    <n v="5.9880239520958083E-4"/>
  </r>
  <r>
    <s v="Palette de Bine"/>
    <s v="Maya Mtn"/>
    <n v="1720"/>
    <n v="2016"/>
    <x v="5"/>
    <x v="9"/>
    <x v="1"/>
    <s v="Trinitario"/>
    <x v="22"/>
    <x v="1"/>
    <n v="5.9880239520958083E-4"/>
  </r>
  <r>
    <s v="Palette de Bine"/>
    <s v="Silvestre, La Paz, Beni"/>
    <n v="1570"/>
    <n v="2015"/>
    <x v="1"/>
    <x v="9"/>
    <x v="1"/>
    <s v="Unspecified"/>
    <x v="12"/>
    <x v="1"/>
    <n v="5.9880239520958083E-4"/>
  </r>
  <r>
    <s v="Palette de Bine"/>
    <s v="San Juan Estate, Gran Couva"/>
    <n v="1570"/>
    <n v="2015"/>
    <x v="1"/>
    <x v="9"/>
    <x v="1"/>
    <s v="Trinitario"/>
    <x v="16"/>
    <x v="1"/>
    <n v="5.9880239520958083E-4"/>
  </r>
  <r>
    <s v="Palette de Bine"/>
    <s v="Kokoa Kamili"/>
    <n v="1574"/>
    <n v="2015"/>
    <x v="5"/>
    <x v="9"/>
    <x v="1"/>
    <s v="Unspecified"/>
    <x v="19"/>
    <x v="1"/>
    <n v="5.9880239520958083E-4"/>
  </r>
  <r>
    <s v="Palette de Bine"/>
    <s v="Lam Dong"/>
    <n v="1574"/>
    <n v="2015"/>
    <x v="5"/>
    <x v="9"/>
    <x v="0"/>
    <s v="Trinitario"/>
    <x v="17"/>
    <x v="0"/>
    <n v="5.9880239520958083E-4"/>
  </r>
  <r>
    <s v="Palette de Bine"/>
    <s v="Alto Beni, Palos Blancos"/>
    <n v="1239"/>
    <n v="2014"/>
    <x v="5"/>
    <x v="9"/>
    <x v="1"/>
    <s v="Unspecified"/>
    <x v="12"/>
    <x v="1"/>
    <n v="5.9880239520958083E-4"/>
  </r>
  <r>
    <s v="Palette de Bine"/>
    <s v="Sambirano"/>
    <n v="1239"/>
    <n v="2014"/>
    <x v="20"/>
    <x v="9"/>
    <x v="0"/>
    <s v="Trinitario"/>
    <x v="6"/>
    <x v="0"/>
    <n v="5.9880239520958083E-4"/>
  </r>
  <r>
    <s v="Palette de Bine"/>
    <s v="Camino Verde P., Balao, Guayas"/>
    <n v="1303"/>
    <n v="2014"/>
    <x v="7"/>
    <x v="9"/>
    <x v="1"/>
    <s v="Unspecified"/>
    <x v="8"/>
    <x v="1"/>
    <n v="5.9880239520958083E-4"/>
  </r>
  <r>
    <s v="Palette de Bine"/>
    <s v="Gran Couva"/>
    <n v="1399"/>
    <n v="2014"/>
    <x v="1"/>
    <x v="9"/>
    <x v="0"/>
    <s v="Trinitario"/>
    <x v="16"/>
    <x v="0"/>
    <n v="5.9880239520958083E-4"/>
  </r>
  <r>
    <s v="Pangea"/>
    <s v="Matasawalevu"/>
    <n v="1860"/>
    <n v="2016"/>
    <x v="22"/>
    <x v="7"/>
    <x v="1"/>
    <s v="Unspecified"/>
    <x v="13"/>
    <x v="1"/>
    <n v="5.9880239520958083E-4"/>
  </r>
  <r>
    <s v="Park 75"/>
    <s v="South America"/>
    <n v="1363"/>
    <n v="2014"/>
    <x v="8"/>
    <x v="1"/>
    <x v="1"/>
    <s v="Unspecified"/>
    <x v="51"/>
    <x v="1"/>
    <n v="5.9880239520958083E-4"/>
  </r>
  <r>
    <s v="Parliament"/>
    <s v="Kilombero Valley"/>
    <n v="1856"/>
    <n v="2016"/>
    <x v="1"/>
    <x v="1"/>
    <x v="1"/>
    <s v="Unspecified"/>
    <x v="19"/>
    <x v="1"/>
    <n v="5.9880239520958083E-4"/>
  </r>
  <r>
    <s v="Parliament"/>
    <s v="Lachua, Q'egchi families"/>
    <n v="1542"/>
    <n v="2015"/>
    <x v="1"/>
    <x v="1"/>
    <x v="1"/>
    <s v="Unspecified"/>
    <x v="25"/>
    <x v="1"/>
    <n v="5.9880239520958083E-4"/>
  </r>
  <r>
    <s v="Parliament"/>
    <s v="Alto Beni"/>
    <n v="1251"/>
    <n v="2014"/>
    <x v="1"/>
    <x v="1"/>
    <x v="1"/>
    <s v="Unspecified"/>
    <x v="12"/>
    <x v="1"/>
    <n v="5.9880239520958083E-4"/>
  </r>
  <r>
    <s v="Parliament"/>
    <s v="Oko Caribe"/>
    <n v="1255"/>
    <n v="2014"/>
    <x v="1"/>
    <x v="1"/>
    <x v="1"/>
    <s v="Unspecified"/>
    <x v="20"/>
    <x v="1"/>
    <n v="5.9880239520958083E-4"/>
  </r>
  <r>
    <s v="Pascha"/>
    <s v="Peru"/>
    <n v="1137"/>
    <n v="2013"/>
    <x v="6"/>
    <x v="8"/>
    <x v="3"/>
    <s v="Unspecified"/>
    <x v="2"/>
    <x v="3"/>
    <n v="5.9880239520958083E-4"/>
  </r>
  <r>
    <s v="Pascha"/>
    <s v="Peru"/>
    <n v="1137"/>
    <n v="2013"/>
    <x v="1"/>
    <x v="8"/>
    <x v="1"/>
    <s v="Unspecified"/>
    <x v="2"/>
    <x v="1"/>
    <n v="5.9880239520958083E-4"/>
  </r>
  <r>
    <s v="Patric"/>
    <s v="Madagascar"/>
    <n v="331"/>
    <n v="2009"/>
    <x v="7"/>
    <x v="1"/>
    <x v="2"/>
    <s v="Trinitario"/>
    <x v="6"/>
    <x v="2"/>
    <n v="5.9880239520958083E-4"/>
  </r>
  <r>
    <s v="Patric"/>
    <s v="Madagascar"/>
    <n v="439"/>
    <n v="2009"/>
    <x v="30"/>
    <x v="1"/>
    <x v="1"/>
    <s v="Trinitario"/>
    <x v="6"/>
    <x v="1"/>
    <n v="5.9880239520958083E-4"/>
  </r>
  <r>
    <s v="Patric"/>
    <s v="Rio Caribe, Paria Penninsula"/>
    <n v="439"/>
    <n v="2009"/>
    <x v="1"/>
    <x v="1"/>
    <x v="1"/>
    <s v="Trinitario"/>
    <x v="3"/>
    <x v="1"/>
    <n v="5.9880239520958083E-4"/>
  </r>
  <r>
    <s v="Patric"/>
    <s v="Madagascar"/>
    <n v="196"/>
    <n v="2007"/>
    <x v="1"/>
    <x v="1"/>
    <x v="2"/>
    <s v="Trinitario"/>
    <x v="6"/>
    <x v="2"/>
    <n v="5.9880239520958083E-4"/>
  </r>
  <r>
    <s v="Patric"/>
    <s v="Piura, Choc. Garage Exclusive"/>
    <n v="1034"/>
    <n v="2013"/>
    <x v="30"/>
    <x v="1"/>
    <x v="2"/>
    <s v="Unspecified"/>
    <x v="2"/>
    <x v="2"/>
    <n v="5.9880239520958083E-4"/>
  </r>
  <r>
    <s v="Paul Young"/>
    <s v="Madagascar, w/ shell"/>
    <n v="1271"/>
    <n v="2014"/>
    <x v="10"/>
    <x v="12"/>
    <x v="3"/>
    <s v="Trinitario"/>
    <x v="6"/>
    <x v="3"/>
    <n v="5.9880239520958083E-4"/>
  </r>
  <r>
    <s v="Paul Young"/>
    <s v="Madagascar, w/ shell"/>
    <n v="1271"/>
    <n v="2014"/>
    <x v="11"/>
    <x v="12"/>
    <x v="1"/>
    <s v="Trinitario"/>
    <x v="6"/>
    <x v="1"/>
    <n v="5.9880239520958083E-4"/>
  </r>
  <r>
    <s v="Peppalo"/>
    <s v="Dominican Republic"/>
    <n v="1454"/>
    <n v="2015"/>
    <x v="24"/>
    <x v="1"/>
    <x v="1"/>
    <s v="Unspecified"/>
    <x v="20"/>
    <x v="1"/>
    <n v="5.9880239520958083E-4"/>
  </r>
  <r>
    <s v="Pierre Marcolini"/>
    <s v="Haut Penja, w/ nibs"/>
    <n v="1658"/>
    <n v="2015"/>
    <x v="1"/>
    <x v="15"/>
    <x v="1"/>
    <s v="Forastero"/>
    <x v="53"/>
    <x v="1"/>
    <n v="5.9880239520958083E-4"/>
  </r>
  <r>
    <s v="Pierre Marcolini"/>
    <s v="Chuao"/>
    <n v="478"/>
    <n v="2010"/>
    <x v="7"/>
    <x v="15"/>
    <x v="1"/>
    <s v="Criollo"/>
    <x v="3"/>
    <x v="1"/>
    <n v="5.9880239520958083E-4"/>
  </r>
  <r>
    <s v="Pierre Marcolini"/>
    <s v="Trinite"/>
    <n v="478"/>
    <n v="2010"/>
    <x v="7"/>
    <x v="15"/>
    <x v="1"/>
    <s v="Trinitario"/>
    <x v="16"/>
    <x v="1"/>
    <n v="5.9880239520958083E-4"/>
  </r>
  <r>
    <s v="Pierre Marcolini"/>
    <s v="Baracoa, Cuba"/>
    <n v="516"/>
    <n v="2010"/>
    <x v="20"/>
    <x v="15"/>
    <x v="0"/>
    <s v="Criollo, Forastero"/>
    <x v="4"/>
    <x v="0"/>
    <n v="5.9880239520958083E-4"/>
  </r>
  <r>
    <s v="Pierre Marcolini"/>
    <s v="Peru, Las Pampas P."/>
    <n v="531"/>
    <n v="2010"/>
    <x v="9"/>
    <x v="15"/>
    <x v="1"/>
    <s v="Criollo"/>
    <x v="2"/>
    <x v="1"/>
    <n v="5.9880239520958083E-4"/>
  </r>
  <r>
    <s v="Pierre Marcolini"/>
    <s v="Bahia Brazil, Fazenda Sao Pedro"/>
    <n v="414"/>
    <n v="2009"/>
    <x v="5"/>
    <x v="15"/>
    <x v="1"/>
    <s v="Forastero"/>
    <x v="7"/>
    <x v="1"/>
    <n v="5.9880239520958083E-4"/>
  </r>
  <r>
    <s v="Pierre Marcolini"/>
    <s v="Porcelana, Tabasco, Finca La Joya"/>
    <n v="445"/>
    <n v="2009"/>
    <x v="5"/>
    <x v="15"/>
    <x v="1"/>
    <s v="Criollo"/>
    <x v="14"/>
    <x v="1"/>
    <n v="5.9880239520958083E-4"/>
  </r>
  <r>
    <s v="Pierre Marcolini"/>
    <s v="Los Rios, Puerto Romero, Equateur"/>
    <n v="129"/>
    <n v="2007"/>
    <x v="5"/>
    <x v="15"/>
    <x v="0"/>
    <s v="Forastero (Nacional)"/>
    <x v="8"/>
    <x v="0"/>
    <n v="5.9880239520958083E-4"/>
  </r>
  <r>
    <s v="Pierre Marcolini"/>
    <s v="Sambirano, Ambanja, Madagascar"/>
    <n v="141"/>
    <n v="2007"/>
    <x v="5"/>
    <x v="15"/>
    <x v="2"/>
    <s v="Trinitario"/>
    <x v="6"/>
    <x v="2"/>
    <n v="5.9880239520958083E-4"/>
  </r>
  <r>
    <s v="Pierre Marcolini"/>
    <s v="Porcelana, Tabasco, Limited Ed."/>
    <n v="81"/>
    <n v="2006"/>
    <x v="5"/>
    <x v="15"/>
    <x v="2"/>
    <s v="Criollo"/>
    <x v="14"/>
    <x v="2"/>
    <n v="5.9880239520958083E-4"/>
  </r>
  <r>
    <s v="Pierre Marcolini"/>
    <s v="Kendem Lembu, Java"/>
    <n v="93"/>
    <n v="2006"/>
    <x v="5"/>
    <x v="15"/>
    <x v="1"/>
    <s v="Criollo"/>
    <x v="15"/>
    <x v="1"/>
    <n v="5.9880239520958083E-4"/>
  </r>
  <r>
    <s v="Pierre Marcolini"/>
    <s v="Ocumare, Puerto Cabello, Venezuela"/>
    <n v="93"/>
    <n v="2006"/>
    <x v="5"/>
    <x v="15"/>
    <x v="2"/>
    <s v="Criollo"/>
    <x v="3"/>
    <x v="2"/>
    <n v="5.9880239520958083E-4"/>
  </r>
  <r>
    <s v="Pinellas"/>
    <s v="Wampusirpi Region"/>
    <n v="1772"/>
    <n v="2016"/>
    <x v="3"/>
    <x v="1"/>
    <x v="3"/>
    <s v="Unspecified"/>
    <x v="26"/>
    <x v="3"/>
    <n v="5.9880239520958083E-4"/>
  </r>
  <r>
    <s v="Pitch Dark"/>
    <s v="Tenor"/>
    <n v="1506"/>
    <n v="2015"/>
    <x v="29"/>
    <x v="1"/>
    <x v="3"/>
    <s v="Unspecified"/>
    <x v="18"/>
    <x v="3"/>
    <n v="5.9880239520958083E-4"/>
  </r>
  <r>
    <s v="Pitch Dark"/>
    <s v="Johe"/>
    <n v="1506"/>
    <n v="2015"/>
    <x v="3"/>
    <x v="1"/>
    <x v="1"/>
    <s v="Unspecified"/>
    <x v="18"/>
    <x v="1"/>
    <n v="5.9880239520958083E-4"/>
  </r>
  <r>
    <s v="Pitch Dark"/>
    <s v="Chuno"/>
    <n v="1510"/>
    <n v="2015"/>
    <x v="3"/>
    <x v="1"/>
    <x v="1"/>
    <s v="Criollo, Trinitario"/>
    <x v="18"/>
    <x v="1"/>
    <n v="5.9880239520958083E-4"/>
  </r>
  <r>
    <s v="Pitch Dark"/>
    <s v="Nicalizo"/>
    <n v="1510"/>
    <n v="2015"/>
    <x v="3"/>
    <x v="1"/>
    <x v="1"/>
    <s v="Trinitario"/>
    <x v="18"/>
    <x v="1"/>
    <n v="5.9880239520958083E-4"/>
  </r>
  <r>
    <s v="Pitch Dark"/>
    <s v="Rugoso"/>
    <n v="1510"/>
    <n v="2015"/>
    <x v="3"/>
    <x v="1"/>
    <x v="1"/>
    <s v="Unspecified"/>
    <x v="18"/>
    <x v="1"/>
    <n v="5.9880239520958083E-4"/>
  </r>
  <r>
    <s v="Pitch Dark"/>
    <s v="Akesson Estate"/>
    <n v="1311"/>
    <n v="2014"/>
    <x v="10"/>
    <x v="1"/>
    <x v="1"/>
    <s v="Trinitario"/>
    <x v="6"/>
    <x v="1"/>
    <n v="5.9880239520958083E-4"/>
  </r>
  <r>
    <s v="Pitch Dark"/>
    <s v="Namau Village"/>
    <n v="1315"/>
    <n v="2014"/>
    <x v="10"/>
    <x v="1"/>
    <x v="3"/>
    <s v="Trinitario"/>
    <x v="13"/>
    <x v="3"/>
    <n v="5.9880239520958083E-4"/>
  </r>
  <r>
    <s v="Pitch Dark"/>
    <s v="Camino Verde P., Balao, Guayas, &quot;Fruity&quot;"/>
    <n v="1319"/>
    <n v="2014"/>
    <x v="10"/>
    <x v="1"/>
    <x v="1"/>
    <s v="Unspecified"/>
    <x v="8"/>
    <x v="1"/>
    <n v="5.9880239520958083E-4"/>
  </r>
  <r>
    <s v="Pitch Dark"/>
    <s v="Camino Verde P., Balao, Guayas, &quot;Floral&quot;"/>
    <n v="1319"/>
    <n v="2014"/>
    <x v="10"/>
    <x v="1"/>
    <x v="1"/>
    <s v="Unspecified"/>
    <x v="8"/>
    <x v="1"/>
    <n v="5.9880239520958083E-4"/>
  </r>
  <r>
    <s v="Pomm (aka Dead Dog)"/>
    <s v="La Red, 2011"/>
    <n v="829"/>
    <n v="2012"/>
    <x v="22"/>
    <x v="1"/>
    <x v="3"/>
    <s v="Unspecified"/>
    <x v="20"/>
    <x v="3"/>
    <n v="5.9880239520958083E-4"/>
  </r>
  <r>
    <s v="Pomm (aka Dead Dog)"/>
    <s v="Peru"/>
    <n v="829"/>
    <n v="2012"/>
    <x v="24"/>
    <x v="1"/>
    <x v="1"/>
    <s v="Criollo"/>
    <x v="2"/>
    <x v="1"/>
    <n v="5.9880239520958083E-4"/>
  </r>
  <r>
    <s v="Potomac"/>
    <s v="Oko Caribe, Duarte Province, 2016 H."/>
    <n v="1820"/>
    <n v="2016"/>
    <x v="1"/>
    <x v="1"/>
    <x v="0"/>
    <s v="Unspecified"/>
    <x v="20"/>
    <x v="0"/>
    <n v="5.9880239520958083E-4"/>
  </r>
  <r>
    <s v="Potomac"/>
    <s v="Cuyagua, 2013"/>
    <n v="1387"/>
    <n v="2014"/>
    <x v="1"/>
    <x v="1"/>
    <x v="0"/>
    <s v="Unspecified"/>
    <x v="3"/>
    <x v="0"/>
    <n v="5.9880239520958083E-4"/>
  </r>
  <r>
    <s v="Potomac"/>
    <s v="Upala w/ nibs"/>
    <n v="647"/>
    <n v="2011"/>
    <x v="1"/>
    <x v="1"/>
    <x v="1"/>
    <s v="Matina"/>
    <x v="27"/>
    <x v="1"/>
    <n v="5.9880239520958083E-4"/>
  </r>
  <r>
    <s v="Potomac"/>
    <s v="Upala, Batch 18"/>
    <n v="654"/>
    <n v="2011"/>
    <x v="1"/>
    <x v="1"/>
    <x v="1"/>
    <s v="Matina"/>
    <x v="27"/>
    <x v="1"/>
    <n v="5.9880239520958083E-4"/>
  </r>
  <r>
    <s v="Potomac"/>
    <s v="San Martin, Amazonian Highlands"/>
    <n v="789"/>
    <n v="2011"/>
    <x v="1"/>
    <x v="1"/>
    <x v="1"/>
    <s v="Unspecified"/>
    <x v="2"/>
    <x v="1"/>
    <n v="5.9880239520958083E-4"/>
  </r>
  <r>
    <s v="Potomac"/>
    <s v="Bahia"/>
    <n v="789"/>
    <n v="2011"/>
    <x v="1"/>
    <x v="1"/>
    <x v="1"/>
    <s v="Unspecified"/>
    <x v="7"/>
    <x v="1"/>
    <n v="5.9880239520958083E-4"/>
  </r>
  <r>
    <s v="Potomac"/>
    <s v="Upala, Batch 12"/>
    <n v="607"/>
    <n v="2010"/>
    <x v="24"/>
    <x v="1"/>
    <x v="0"/>
    <s v="Matina"/>
    <x v="27"/>
    <x v="0"/>
    <n v="5.9880239520958083E-4"/>
  </r>
  <r>
    <s v="Pralus"/>
    <s v="Peru"/>
    <n v="1446"/>
    <n v="2015"/>
    <x v="7"/>
    <x v="0"/>
    <x v="1"/>
    <s v="Unspecified"/>
    <x v="2"/>
    <x v="1"/>
    <n v="5.9880239520958083E-4"/>
  </r>
  <r>
    <s v="Pralus"/>
    <s v="Porcelana, S. of Lake Maracaibo"/>
    <n v="717"/>
    <n v="2011"/>
    <x v="7"/>
    <x v="0"/>
    <x v="1"/>
    <s v="Criollo (Porcelana)"/>
    <x v="3"/>
    <x v="1"/>
    <n v="5.9880239520958083E-4"/>
  </r>
  <r>
    <s v="Pralus"/>
    <s v="Chuao"/>
    <n v="486"/>
    <n v="2010"/>
    <x v="7"/>
    <x v="0"/>
    <x v="1"/>
    <s v="Trinitario"/>
    <x v="3"/>
    <x v="1"/>
    <n v="5.9880239520958083E-4"/>
  </r>
  <r>
    <s v="Pralus"/>
    <s v="Cuyagua"/>
    <n v="451"/>
    <n v="2009"/>
    <x v="7"/>
    <x v="0"/>
    <x v="3"/>
    <s v="Unspecified"/>
    <x v="3"/>
    <x v="3"/>
    <n v="5.9880239520958083E-4"/>
  </r>
  <r>
    <s v="Pralus"/>
    <s v="Papouasie"/>
    <n v="199"/>
    <n v="2008"/>
    <x v="7"/>
    <x v="0"/>
    <x v="1"/>
    <s v="Trinitario"/>
    <x v="11"/>
    <x v="1"/>
    <n v="5.9880239520958083E-4"/>
  </r>
  <r>
    <s v="Pralus"/>
    <s v="Sambirano Valley, Le 100%"/>
    <n v="202"/>
    <n v="2008"/>
    <x v="15"/>
    <x v="0"/>
    <x v="1"/>
    <s v="Criollo"/>
    <x v="6"/>
    <x v="1"/>
    <n v="5.9880239520958083E-4"/>
  </r>
  <r>
    <s v="Pralus"/>
    <s v="Dominican Republic-Organic"/>
    <n v="280"/>
    <n v="2008"/>
    <x v="7"/>
    <x v="0"/>
    <x v="3"/>
    <s v="Unspecified"/>
    <x v="20"/>
    <x v="3"/>
    <n v="5.9880239520958083E-4"/>
  </r>
  <r>
    <s v="Pralus"/>
    <s v="Monte Alegre, Diego Badero"/>
    <n v="280"/>
    <n v="2008"/>
    <x v="7"/>
    <x v="0"/>
    <x v="1"/>
    <s v="Unspecified"/>
    <x v="7"/>
    <x v="1"/>
    <n v="5.9880239520958083E-4"/>
  </r>
  <r>
    <s v="Pralus"/>
    <s v="Claudio Corallo w/ nibs"/>
    <n v="162"/>
    <n v="2007"/>
    <x v="7"/>
    <x v="0"/>
    <x v="2"/>
    <s v="Forastero"/>
    <x v="0"/>
    <x v="2"/>
    <n v="5.9880239520958083E-4"/>
  </r>
  <r>
    <s v="Pralus"/>
    <s v="Monte Alegre (Itacare), Brazil"/>
    <n v="105"/>
    <n v="2006"/>
    <x v="7"/>
    <x v="0"/>
    <x v="1"/>
    <s v="Forastero"/>
    <x v="7"/>
    <x v="1"/>
    <n v="5.9880239520958083E-4"/>
  </r>
  <r>
    <s v="Pralus"/>
    <s v="Tanzania"/>
    <n v="105"/>
    <n v="2006"/>
    <x v="7"/>
    <x v="0"/>
    <x v="1"/>
    <s v="Criollo"/>
    <x v="19"/>
    <x v="1"/>
    <n v="5.9880239520958083E-4"/>
  </r>
  <r>
    <s v="Pralus"/>
    <s v="Trinidad"/>
    <n v="5"/>
    <n v="2006"/>
    <x v="7"/>
    <x v="0"/>
    <x v="1"/>
    <s v="Trinitario"/>
    <x v="16"/>
    <x v="1"/>
    <n v="5.9880239520958083E-4"/>
  </r>
  <r>
    <s v="Pralus"/>
    <s v="Madagascar, Nosy Be Isle."/>
    <n v="5"/>
    <n v="2006"/>
    <x v="7"/>
    <x v="0"/>
    <x v="0"/>
    <s v="Criollo"/>
    <x v="6"/>
    <x v="0"/>
    <n v="5.9880239520958083E-4"/>
  </r>
  <r>
    <s v="Pralus"/>
    <s v="Java, Indonesie"/>
    <n v="32"/>
    <n v="2006"/>
    <x v="7"/>
    <x v="0"/>
    <x v="1"/>
    <s v="Criollo"/>
    <x v="15"/>
    <x v="1"/>
    <n v="5.9880239520958083E-4"/>
  </r>
  <r>
    <s v="Pralus"/>
    <s v="Barlovento, Venezuela"/>
    <n v="32"/>
    <n v="2006"/>
    <x v="7"/>
    <x v="0"/>
    <x v="1"/>
    <s v="Trinitario"/>
    <x v="3"/>
    <x v="1"/>
    <n v="5.9880239520958083E-4"/>
  </r>
  <r>
    <s v="Pralus"/>
    <s v="Jamaique"/>
    <n v="32"/>
    <n v="2006"/>
    <x v="7"/>
    <x v="0"/>
    <x v="2"/>
    <s v="Trinitario"/>
    <x v="23"/>
    <x v="2"/>
    <n v="5.9880239520958083E-4"/>
  </r>
  <r>
    <s v="Pralus"/>
    <s v="Equateur"/>
    <n v="40"/>
    <n v="2006"/>
    <x v="7"/>
    <x v="0"/>
    <x v="1"/>
    <s v="Trinitario"/>
    <x v="8"/>
    <x v="1"/>
    <n v="5.9880239520958083E-4"/>
  </r>
  <r>
    <s v="Pralus"/>
    <s v="Vanuatu"/>
    <n v="40"/>
    <n v="2006"/>
    <x v="7"/>
    <x v="0"/>
    <x v="1"/>
    <s v="Trinitario"/>
    <x v="39"/>
    <x v="1"/>
    <n v="5.9880239520958083E-4"/>
  </r>
  <r>
    <s v="Pralus"/>
    <s v="Ghana"/>
    <n v="40"/>
    <n v="2006"/>
    <x v="7"/>
    <x v="0"/>
    <x v="1"/>
    <s v="Forastero"/>
    <x v="21"/>
    <x v="1"/>
    <n v="5.9880239520958083E-4"/>
  </r>
  <r>
    <s v="Pralus"/>
    <s v="Colombie"/>
    <n v="40"/>
    <n v="2006"/>
    <x v="7"/>
    <x v="0"/>
    <x v="1"/>
    <s v="Trinitario"/>
    <x v="9"/>
    <x v="1"/>
    <n v="5.9880239520958083E-4"/>
  </r>
  <r>
    <s v="Pralus"/>
    <s v="Fortissima"/>
    <n v="93"/>
    <n v="2006"/>
    <x v="3"/>
    <x v="0"/>
    <x v="2"/>
    <s v="Criollo, Trinitario"/>
    <x v="8"/>
    <x v="2"/>
    <n v="5.9880239520958083E-4"/>
  </r>
  <r>
    <s v="Pralus"/>
    <s v="Cuba"/>
    <n v="99"/>
    <n v="2006"/>
    <x v="7"/>
    <x v="0"/>
    <x v="1"/>
    <s v="Trinitario"/>
    <x v="4"/>
    <x v="1"/>
    <n v="5.9880239520958083E-4"/>
  </r>
  <r>
    <s v="Pump Street Bakery"/>
    <s v="Chocoan Rainforest, Teroro Escondido, ESM"/>
    <n v="1872"/>
    <n v="2016"/>
    <x v="16"/>
    <x v="12"/>
    <x v="1"/>
    <s v="Unspecified"/>
    <x v="8"/>
    <x v="1"/>
    <n v="5.9880239520958083E-4"/>
  </r>
  <r>
    <s v="Pump Street Bakery"/>
    <s v="Crayfish Bay Estate, 2014"/>
    <n v="1502"/>
    <n v="2015"/>
    <x v="1"/>
    <x v="12"/>
    <x v="1"/>
    <s v="Trinitario"/>
    <x v="24"/>
    <x v="1"/>
    <n v="5.9880239520958083E-4"/>
  </r>
  <r>
    <s v="Pump Street Bakery"/>
    <s v="Akesson's, batch 4411"/>
    <n v="1530"/>
    <n v="2015"/>
    <x v="21"/>
    <x v="12"/>
    <x v="1"/>
    <s v="Criollo"/>
    <x v="6"/>
    <x v="1"/>
    <n v="5.9880239520958083E-4"/>
  </r>
  <r>
    <s v="Pump Street Bakery"/>
    <s v="Honduras"/>
    <n v="1688"/>
    <n v="2015"/>
    <x v="3"/>
    <x v="12"/>
    <x v="1"/>
    <s v="Unspecified"/>
    <x v="26"/>
    <x v="1"/>
    <n v="5.9880239520958083E-4"/>
  </r>
  <r>
    <s v="Pump Street Bakery"/>
    <s v="Patanemo Vil., Carabobo State, Tisano family"/>
    <n v="1223"/>
    <n v="2014"/>
    <x v="7"/>
    <x v="12"/>
    <x v="1"/>
    <s v="Trinitario"/>
    <x v="3"/>
    <x v="1"/>
    <n v="5.9880239520958083E-4"/>
  </r>
  <r>
    <s v="Pump Street Bakery"/>
    <s v="Guantupi River"/>
    <n v="1223"/>
    <n v="2014"/>
    <x v="7"/>
    <x v="12"/>
    <x v="1"/>
    <s v="Forastero (Nacional)"/>
    <x v="8"/>
    <x v="1"/>
    <n v="5.9880239520958083E-4"/>
  </r>
  <r>
    <s v="Pump Street Bakery"/>
    <s v="Akessons Estate, Sambirano, Ambanja"/>
    <n v="1223"/>
    <n v="2014"/>
    <x v="5"/>
    <x v="12"/>
    <x v="1"/>
    <s v="Trinitario"/>
    <x v="6"/>
    <x v="1"/>
    <n v="5.9880239520958083E-4"/>
  </r>
  <r>
    <s v="Pump Street Bakery"/>
    <s v="Guantupi River"/>
    <n v="1227"/>
    <n v="2014"/>
    <x v="9"/>
    <x v="12"/>
    <x v="1"/>
    <s v="Forastero (Nacional)"/>
    <x v="8"/>
    <x v="1"/>
    <n v="5.9880239520958083E-4"/>
  </r>
  <r>
    <s v="Pura Delizia"/>
    <s v="Venezuela"/>
    <n v="931"/>
    <n v="2012"/>
    <x v="10"/>
    <x v="10"/>
    <x v="1"/>
    <s v="Unspecified"/>
    <x v="3"/>
    <x v="1"/>
    <n v="5.9880239520958083E-4"/>
  </r>
  <r>
    <s v="Q Chocolate"/>
    <s v="Brazil"/>
    <n v="1057"/>
    <n v="2013"/>
    <x v="7"/>
    <x v="11"/>
    <x v="1"/>
    <s v="Unspecified"/>
    <x v="7"/>
    <x v="1"/>
    <n v="5.9880239520958083E-4"/>
  </r>
  <r>
    <s v="Q Chocolate"/>
    <s v="Brazil"/>
    <n v="1057"/>
    <n v="2013"/>
    <x v="9"/>
    <x v="11"/>
    <x v="1"/>
    <s v="Unspecified"/>
    <x v="7"/>
    <x v="1"/>
    <n v="5.9880239520958083E-4"/>
  </r>
  <r>
    <s v="Q Chocolate"/>
    <s v="Brazil"/>
    <n v="1069"/>
    <n v="2013"/>
    <x v="6"/>
    <x v="11"/>
    <x v="1"/>
    <s v="Unspecified"/>
    <x v="7"/>
    <x v="1"/>
    <n v="5.9880239520958083E-4"/>
  </r>
  <r>
    <s v="Q Chocolate"/>
    <s v="Brazil"/>
    <n v="1069"/>
    <n v="2013"/>
    <x v="3"/>
    <x v="11"/>
    <x v="1"/>
    <s v="Unspecified"/>
    <x v="7"/>
    <x v="1"/>
    <n v="5.9880239520958083E-4"/>
  </r>
  <r>
    <s v="Q Chocolate"/>
    <s v="Brazil"/>
    <n v="935"/>
    <n v="2012"/>
    <x v="2"/>
    <x v="11"/>
    <x v="1"/>
    <s v="Unspecified"/>
    <x v="7"/>
    <x v="1"/>
    <n v="5.9880239520958083E-4"/>
  </r>
  <r>
    <s v="Q Chocolate"/>
    <s v="Brazil"/>
    <n v="935"/>
    <n v="2012"/>
    <x v="8"/>
    <x v="11"/>
    <x v="1"/>
    <s v="Unspecified"/>
    <x v="7"/>
    <x v="1"/>
    <n v="5.9880239520958083E-4"/>
  </r>
  <r>
    <s v="Quetzalli (Wolter)"/>
    <s v="Mexico, Lot 28022016"/>
    <n v="1796"/>
    <n v="2016"/>
    <x v="1"/>
    <x v="4"/>
    <x v="1"/>
    <s v="Criollo"/>
    <x v="14"/>
    <x v="1"/>
    <n v="5.9880239520958083E-4"/>
  </r>
  <r>
    <s v="Quetzalli (Wolter)"/>
    <s v="Uranga, Lot 22032016"/>
    <n v="1800"/>
    <n v="2016"/>
    <x v="21"/>
    <x v="4"/>
    <x v="1"/>
    <s v="Trinitario"/>
    <x v="14"/>
    <x v="1"/>
    <n v="5.9880239520958083E-4"/>
  </r>
  <r>
    <s v="Raaka"/>
    <s v="Virunga"/>
    <n v="1708"/>
    <n v="2015"/>
    <x v="7"/>
    <x v="1"/>
    <x v="1"/>
    <s v="Forastero"/>
    <x v="29"/>
    <x v="1"/>
    <n v="5.9880239520958083E-4"/>
  </r>
  <r>
    <s v="Raaka"/>
    <s v="Madagascar"/>
    <n v="959"/>
    <n v="2012"/>
    <x v="7"/>
    <x v="1"/>
    <x v="1"/>
    <s v="Trinitario"/>
    <x v="6"/>
    <x v="1"/>
    <n v="5.9880239520958083E-4"/>
  </r>
  <r>
    <s v="Raaka"/>
    <s v="La Red"/>
    <n v="785"/>
    <n v="2011"/>
    <x v="9"/>
    <x v="1"/>
    <x v="1"/>
    <s v="Unspecified"/>
    <x v="20"/>
    <x v="1"/>
    <n v="5.9880239520958083E-4"/>
  </r>
  <r>
    <s v="Rain Republic"/>
    <s v="Suchitepequez E."/>
    <n v="470"/>
    <n v="2010"/>
    <x v="1"/>
    <x v="29"/>
    <x v="1"/>
    <s v="Unspecified"/>
    <x v="25"/>
    <x v="1"/>
    <n v="5.9880239520958083E-4"/>
  </r>
  <r>
    <s v="Rancho San Jacinto"/>
    <s v="Ecuador"/>
    <n v="565"/>
    <n v="2010"/>
    <x v="7"/>
    <x v="55"/>
    <x v="1"/>
    <s v="Forastero(Arriba, CCN)"/>
    <x v="8"/>
    <x v="1"/>
    <n v="5.9880239520958083E-4"/>
  </r>
  <r>
    <s v="Ranger"/>
    <s v="San Martin, Batch 2"/>
    <n v="1558"/>
    <n v="2015"/>
    <x v="1"/>
    <x v="1"/>
    <x v="3"/>
    <s v="Unspecified"/>
    <x v="2"/>
    <x v="3"/>
    <n v="5.9880239520958083E-4"/>
  </r>
  <r>
    <s v="Ranger"/>
    <s v="Chulucanas, Batch 1"/>
    <n v="1562"/>
    <n v="2015"/>
    <x v="3"/>
    <x v="1"/>
    <x v="1"/>
    <s v="Unspecified"/>
    <x v="2"/>
    <x v="1"/>
    <n v="5.9880239520958083E-4"/>
  </r>
  <r>
    <s v="Ranger"/>
    <s v="Tumbes, Batch 2"/>
    <n v="1562"/>
    <n v="2015"/>
    <x v="10"/>
    <x v="1"/>
    <x v="1"/>
    <s v="Criollo"/>
    <x v="2"/>
    <x v="1"/>
    <n v="5.9880239520958083E-4"/>
  </r>
  <r>
    <s v="Raoul Boulanger"/>
    <s v="Piura"/>
    <n v="1872"/>
    <n v="2016"/>
    <x v="7"/>
    <x v="0"/>
    <x v="1"/>
    <s v="Criollo"/>
    <x v="2"/>
    <x v="1"/>
    <n v="5.9880239520958083E-4"/>
  </r>
  <r>
    <s v="Republica del Cacao (aka Confecta)"/>
    <s v="Esmeraldas"/>
    <n v="494"/>
    <n v="2010"/>
    <x v="7"/>
    <x v="3"/>
    <x v="1"/>
    <s v="Unspecified"/>
    <x v="8"/>
    <x v="1"/>
    <n v="5.9880239520958083E-4"/>
  </r>
  <r>
    <s v="Republica del Cacao (aka Confecta)"/>
    <s v="Los Rios, Vinces"/>
    <n v="439"/>
    <n v="2009"/>
    <x v="7"/>
    <x v="3"/>
    <x v="3"/>
    <s v="Forastero (Arriba)"/>
    <x v="8"/>
    <x v="3"/>
    <n v="5.9880239520958083E-4"/>
  </r>
  <r>
    <s v="Republica del Cacao (aka Confecta)"/>
    <s v="Manabi"/>
    <n v="147"/>
    <n v="2007"/>
    <x v="7"/>
    <x v="3"/>
    <x v="1"/>
    <s v="Forastero (Arriba)"/>
    <x v="8"/>
    <x v="1"/>
    <n v="5.9880239520958083E-4"/>
  </r>
  <r>
    <s v="Republica del Cacao (aka Confecta)"/>
    <s v="El Oro"/>
    <n v="147"/>
    <n v="2007"/>
    <x v="30"/>
    <x v="3"/>
    <x v="1"/>
    <s v="Forastero (Arriba)"/>
    <x v="8"/>
    <x v="1"/>
    <n v="5.9880239520958083E-4"/>
  </r>
  <r>
    <s v="Republica del Cacao (aka Confecta)"/>
    <s v="Los Rios"/>
    <n v="170"/>
    <n v="2007"/>
    <x v="7"/>
    <x v="3"/>
    <x v="0"/>
    <s v="Forastero (Arriba)"/>
    <x v="8"/>
    <x v="0"/>
    <n v="5.9880239520958083E-4"/>
  </r>
  <r>
    <s v="Ritual"/>
    <s v="Camino Verde P., Balao, 2015 harvest, batch8"/>
    <n v="1860"/>
    <n v="2016"/>
    <x v="7"/>
    <x v="1"/>
    <x v="0"/>
    <s v="Unspecified"/>
    <x v="8"/>
    <x v="0"/>
    <n v="5.9880239520958083E-4"/>
  </r>
  <r>
    <s v="Ritual"/>
    <s v="Camino Verde P., Balao, Guayas, 2014"/>
    <n v="1466"/>
    <n v="2015"/>
    <x v="9"/>
    <x v="1"/>
    <x v="1"/>
    <s v="Unspecified"/>
    <x v="8"/>
    <x v="1"/>
    <n v="5.9880239520958083E-4"/>
  </r>
  <r>
    <s v="Ritual"/>
    <s v="Toledo District, Maya"/>
    <n v="1089"/>
    <n v="2013"/>
    <x v="7"/>
    <x v="1"/>
    <x v="0"/>
    <s v="Trinitario"/>
    <x v="22"/>
    <x v="0"/>
    <n v="5.9880239520958083E-4"/>
  </r>
  <r>
    <s v="Ritual"/>
    <s v="Maranon, Cajamarca"/>
    <n v="1181"/>
    <n v="2013"/>
    <x v="7"/>
    <x v="1"/>
    <x v="1"/>
    <s v="Forastero (Nacional)"/>
    <x v="2"/>
    <x v="1"/>
    <n v="5.9880239520958083E-4"/>
  </r>
  <r>
    <s v="Ritual"/>
    <s v="Sambirano"/>
    <n v="891"/>
    <n v="2012"/>
    <x v="7"/>
    <x v="1"/>
    <x v="2"/>
    <s v="Trinitario"/>
    <x v="6"/>
    <x v="2"/>
    <n v="5.9880239520958083E-4"/>
  </r>
  <r>
    <s v="Ritual"/>
    <s v="Camino Verde P., 2012, Balao, Guayas"/>
    <n v="967"/>
    <n v="2012"/>
    <x v="7"/>
    <x v="1"/>
    <x v="1"/>
    <s v="Nacional (Arriba)"/>
    <x v="8"/>
    <x v="1"/>
    <n v="5.9880239520958083E-4"/>
  </r>
  <r>
    <s v="Ritual"/>
    <s v="Gran Couva"/>
    <n v="979"/>
    <n v="2012"/>
    <x v="7"/>
    <x v="1"/>
    <x v="1"/>
    <s v="Trinitario"/>
    <x v="16"/>
    <x v="1"/>
    <n v="5.9880239520958083E-4"/>
  </r>
  <r>
    <s v="Ritual"/>
    <s v="Costa Rica"/>
    <n v="745"/>
    <n v="2011"/>
    <x v="7"/>
    <x v="1"/>
    <x v="1"/>
    <s v="Unspecified"/>
    <x v="27"/>
    <x v="1"/>
    <n v="5.9880239520958083E-4"/>
  </r>
  <r>
    <s v="Roasting Masters"/>
    <s v="La Dorado, light roast"/>
    <n v="1844"/>
    <n v="2016"/>
    <x v="1"/>
    <x v="24"/>
    <x v="1"/>
    <s v="Unspecified"/>
    <x v="27"/>
    <x v="1"/>
    <n v="5.9880239520958083E-4"/>
  </r>
  <r>
    <s v="Roasting Masters"/>
    <s v="Tapanti, light roast"/>
    <n v="1844"/>
    <n v="2016"/>
    <x v="1"/>
    <x v="24"/>
    <x v="1"/>
    <s v="Unspecified"/>
    <x v="27"/>
    <x v="1"/>
    <n v="5.9880239520958083E-4"/>
  </r>
  <r>
    <s v="Roasting Masters"/>
    <s v="Maleku"/>
    <n v="1844"/>
    <n v="2016"/>
    <x v="1"/>
    <x v="24"/>
    <x v="1"/>
    <s v="Unspecified"/>
    <x v="27"/>
    <x v="1"/>
    <n v="5.9880239520958083E-4"/>
  </r>
  <r>
    <s v="Robert (aka Chocolaterie Robert)"/>
    <s v="Madagascar"/>
    <n v="1061"/>
    <n v="2013"/>
    <x v="7"/>
    <x v="43"/>
    <x v="1"/>
    <s v="Trinitario"/>
    <x v="6"/>
    <x v="1"/>
    <n v="5.9880239520958083E-4"/>
  </r>
  <r>
    <s v="Robert (aka Chocolaterie Robert)"/>
    <s v="Madagascar w/ nibs"/>
    <n v="1061"/>
    <n v="2013"/>
    <x v="13"/>
    <x v="43"/>
    <x v="1"/>
    <s v="Trinitario"/>
    <x v="6"/>
    <x v="1"/>
    <n v="5.9880239520958083E-4"/>
  </r>
  <r>
    <s v="Rococo (Grenada Chocolate Co.)"/>
    <s v="Gru Grococo, St. Andrews"/>
    <n v="923"/>
    <n v="2012"/>
    <x v="12"/>
    <x v="12"/>
    <x v="1"/>
    <s v="Trinitario"/>
    <x v="24"/>
    <x v="1"/>
    <n v="5.9880239520958083E-4"/>
  </r>
  <r>
    <s v="Rogue"/>
    <s v="La Masica, Batch 1, FHIA Research Center"/>
    <n v="1748"/>
    <n v="2016"/>
    <x v="7"/>
    <x v="1"/>
    <x v="0"/>
    <s v="Unspecified"/>
    <x v="26"/>
    <x v="0"/>
    <n v="5.9880239520958083E-4"/>
  </r>
  <r>
    <s v="Rogue"/>
    <s v="Caranero, Choc. Garage Exclusive"/>
    <n v="1446"/>
    <n v="2015"/>
    <x v="1"/>
    <x v="1"/>
    <x v="0"/>
    <s v="Unspecified"/>
    <x v="3"/>
    <x v="0"/>
    <n v="5.9880239520958083E-4"/>
  </r>
  <r>
    <s v="Rogue"/>
    <s v="Tranquilidad, Batch 1"/>
    <n v="1566"/>
    <n v="2015"/>
    <x v="7"/>
    <x v="1"/>
    <x v="1"/>
    <s v="Unspecified"/>
    <x v="12"/>
    <x v="1"/>
    <n v="5.9880239520958083E-4"/>
  </r>
  <r>
    <s v="Rogue"/>
    <s v="Porcelana"/>
    <n v="1209"/>
    <n v="2014"/>
    <x v="3"/>
    <x v="1"/>
    <x v="0"/>
    <s v="Criollo"/>
    <x v="3"/>
    <x v="0"/>
    <n v="5.9880239520958083E-4"/>
  </r>
  <r>
    <s v="Rogue"/>
    <s v="Akessons Estate, Sambirano, 2013"/>
    <n v="1038"/>
    <n v="2013"/>
    <x v="1"/>
    <x v="1"/>
    <x v="1"/>
    <s v="Trinitario"/>
    <x v="6"/>
    <x v="1"/>
    <n v="5.9880239520958083E-4"/>
  </r>
  <r>
    <s v="Rogue"/>
    <s v="Hispaniola, 2013"/>
    <n v="1081"/>
    <n v="2013"/>
    <x v="1"/>
    <x v="1"/>
    <x v="1"/>
    <s v="Unspecified"/>
    <x v="20"/>
    <x v="1"/>
    <n v="5.9880239520958083E-4"/>
  </r>
  <r>
    <s v="Rogue"/>
    <s v="Silvestre, Batch 7, 2013"/>
    <n v="1081"/>
    <n v="2013"/>
    <x v="7"/>
    <x v="1"/>
    <x v="2"/>
    <s v="Unspecified"/>
    <x v="12"/>
    <x v="2"/>
    <n v="5.9880239520958083E-4"/>
  </r>
  <r>
    <s v="Rogue"/>
    <s v="Bachelor's Hall E., St. Thomas Parish"/>
    <n v="1193"/>
    <n v="2013"/>
    <x v="7"/>
    <x v="1"/>
    <x v="0"/>
    <s v="Trinitario"/>
    <x v="23"/>
    <x v="0"/>
    <n v="5.9880239520958083E-4"/>
  </r>
  <r>
    <s v="Rogue"/>
    <s v="Camino Verde P., Balao, Guayas"/>
    <n v="979"/>
    <n v="2012"/>
    <x v="7"/>
    <x v="1"/>
    <x v="0"/>
    <s v="Nacional (Arriba)"/>
    <x v="8"/>
    <x v="0"/>
    <n v="5.9880239520958083E-4"/>
  </r>
  <r>
    <s v="Rogue"/>
    <s v="Silvestre, Batch 1, 2011"/>
    <n v="793"/>
    <n v="2011"/>
    <x v="7"/>
    <x v="1"/>
    <x v="1"/>
    <s v="Criollo"/>
    <x v="12"/>
    <x v="1"/>
    <n v="5.9880239520958083E-4"/>
  </r>
  <r>
    <s v="Rogue"/>
    <s v="Piura"/>
    <n v="565"/>
    <n v="2010"/>
    <x v="7"/>
    <x v="1"/>
    <x v="0"/>
    <s v="Unspecified"/>
    <x v="2"/>
    <x v="0"/>
    <n v="5.9880239520958083E-4"/>
  </r>
  <r>
    <s v="Rogue"/>
    <s v="Rio Caribe"/>
    <n v="327"/>
    <n v="2009"/>
    <x v="1"/>
    <x v="1"/>
    <x v="1"/>
    <s v="Trinitario"/>
    <x v="3"/>
    <x v="1"/>
    <n v="5.9880239520958083E-4"/>
  </r>
  <r>
    <s v="Rogue"/>
    <s v="Hispaniola, 2008"/>
    <n v="213"/>
    <n v="2008"/>
    <x v="1"/>
    <x v="1"/>
    <x v="1"/>
    <s v="Unspecified"/>
    <x v="20"/>
    <x v="1"/>
    <n v="5.9880239520958083E-4"/>
  </r>
  <r>
    <s v="Rogue"/>
    <s v="Jamaica"/>
    <n v="213"/>
    <n v="2008"/>
    <x v="1"/>
    <x v="1"/>
    <x v="1"/>
    <s v="Trinitario"/>
    <x v="23"/>
    <x v="1"/>
    <n v="5.9880239520958083E-4"/>
  </r>
  <r>
    <s v="Rogue"/>
    <s v="Sambirano, 2008"/>
    <n v="213"/>
    <n v="2008"/>
    <x v="1"/>
    <x v="1"/>
    <x v="1"/>
    <s v="Trinitario"/>
    <x v="6"/>
    <x v="1"/>
    <n v="5.9880239520958083E-4"/>
  </r>
  <r>
    <s v="Rogue"/>
    <s v="Trinidad"/>
    <n v="213"/>
    <n v="2008"/>
    <x v="1"/>
    <x v="1"/>
    <x v="1"/>
    <s v="Trinitario"/>
    <x v="16"/>
    <x v="1"/>
    <n v="5.9880239520958083E-4"/>
  </r>
  <r>
    <s v="Rozsavolgyi"/>
    <s v="Sur del Lago"/>
    <n v="809"/>
    <n v="2012"/>
    <x v="40"/>
    <x v="56"/>
    <x v="3"/>
    <s v="Unspecified"/>
    <x v="3"/>
    <x v="3"/>
    <n v="5.9880239520958083E-4"/>
  </r>
  <r>
    <s v="Rozsavolgyi"/>
    <s v="Rio Caribe Superior, Paria Penninsula"/>
    <n v="871"/>
    <n v="2012"/>
    <x v="22"/>
    <x v="56"/>
    <x v="3"/>
    <s v="Trinitario"/>
    <x v="3"/>
    <x v="3"/>
    <n v="5.9880239520958083E-4"/>
  </r>
  <r>
    <s v="Rozsavolgyi"/>
    <s v="Sambirano, Akesson Estate"/>
    <n v="871"/>
    <n v="2012"/>
    <x v="5"/>
    <x v="56"/>
    <x v="3"/>
    <s v="Trinitario"/>
    <x v="6"/>
    <x v="3"/>
    <n v="5.9880239520958083E-4"/>
  </r>
  <r>
    <s v="Rozsavolgyi"/>
    <s v="Carenero Superior"/>
    <n v="713"/>
    <n v="2011"/>
    <x v="10"/>
    <x v="56"/>
    <x v="1"/>
    <s v="Criollo"/>
    <x v="3"/>
    <x v="1"/>
    <n v="5.9880239520958083E-4"/>
  </r>
  <r>
    <s v="Rozsavolgyi"/>
    <s v="Porcelana"/>
    <n v="717"/>
    <n v="2011"/>
    <x v="18"/>
    <x v="56"/>
    <x v="3"/>
    <s v="Unspecified"/>
    <x v="3"/>
    <x v="3"/>
    <n v="5.9880239520958083E-4"/>
  </r>
  <r>
    <s v="Rozsavolgyi"/>
    <s v="Aragua, Trincheras"/>
    <n v="717"/>
    <n v="2011"/>
    <x v="1"/>
    <x v="56"/>
    <x v="1"/>
    <s v="Unspecified"/>
    <x v="3"/>
    <x v="1"/>
    <n v="5.9880239520958083E-4"/>
  </r>
  <r>
    <s v="Rozsavolgyi"/>
    <s v="Principe"/>
    <n v="765"/>
    <n v="2011"/>
    <x v="16"/>
    <x v="56"/>
    <x v="1"/>
    <s v="Forastero"/>
    <x v="54"/>
    <x v="1"/>
    <n v="5.9880239520958083E-4"/>
  </r>
  <r>
    <s v="S.A.I.D."/>
    <s v="Malgascio"/>
    <n v="607"/>
    <n v="2010"/>
    <x v="11"/>
    <x v="10"/>
    <x v="1"/>
    <s v="Trinitario"/>
    <x v="6"/>
    <x v="1"/>
    <n v="5.9880239520958083E-4"/>
  </r>
  <r>
    <s v="S.A.I.D."/>
    <s v="Samana"/>
    <n v="615"/>
    <n v="2010"/>
    <x v="1"/>
    <x v="10"/>
    <x v="1"/>
    <s v="Unspecified"/>
    <x v="20"/>
    <x v="1"/>
    <n v="5.9880239520958083E-4"/>
  </r>
  <r>
    <s v="S.A.I.D."/>
    <s v="Arawak"/>
    <n v="615"/>
    <n v="2010"/>
    <x v="5"/>
    <x v="10"/>
    <x v="1"/>
    <s v="Unspecified"/>
    <x v="34"/>
    <x v="1"/>
    <n v="5.9880239520958083E-4"/>
  </r>
  <r>
    <s v="Sacred"/>
    <s v="Midnight"/>
    <n v="813"/>
    <n v="2012"/>
    <x v="19"/>
    <x v="1"/>
    <x v="1"/>
    <s v="Unspecified"/>
    <x v="55"/>
    <x v="1"/>
    <n v="5.9880239520958083E-4"/>
  </r>
  <r>
    <s v="Sacred"/>
    <s v="Twilight"/>
    <n v="813"/>
    <n v="2012"/>
    <x v="25"/>
    <x v="1"/>
    <x v="1"/>
    <s v="Unspecified"/>
    <x v="55"/>
    <x v="1"/>
    <n v="5.9880239520958083E-4"/>
  </r>
  <r>
    <s v="Salgado"/>
    <s v="Bahia Superior"/>
    <n v="288"/>
    <n v="2008"/>
    <x v="1"/>
    <x v="28"/>
    <x v="1"/>
    <s v="Forastero"/>
    <x v="7"/>
    <x v="1"/>
    <n v="5.9880239520958083E-4"/>
  </r>
  <r>
    <s v="Salgado"/>
    <s v="Esmeraldas"/>
    <n v="288"/>
    <n v="2008"/>
    <x v="1"/>
    <x v="28"/>
    <x v="1"/>
    <s v="Forastero (Nacional)"/>
    <x v="8"/>
    <x v="1"/>
    <n v="5.9880239520958083E-4"/>
  </r>
  <r>
    <s v="Salgado"/>
    <s v="Carenero Superior"/>
    <n v="288"/>
    <n v="2008"/>
    <x v="1"/>
    <x v="28"/>
    <x v="1"/>
    <s v="Trinitario"/>
    <x v="3"/>
    <x v="1"/>
    <n v="5.9880239520958083E-4"/>
  </r>
  <r>
    <s v="Salgado"/>
    <s v="Rio Arriba"/>
    <n v="292"/>
    <n v="2008"/>
    <x v="1"/>
    <x v="28"/>
    <x v="1"/>
    <s v="Forastero (Arriba) ASSS"/>
    <x v="8"/>
    <x v="1"/>
    <n v="5.9880239520958083E-4"/>
  </r>
  <r>
    <s v="Santander (Compania Nacional)"/>
    <s v="Colombian 2008"/>
    <n v="404"/>
    <n v="2009"/>
    <x v="7"/>
    <x v="20"/>
    <x v="1"/>
    <s v="Forastero (Nacional)"/>
    <x v="9"/>
    <x v="1"/>
    <n v="5.9880239520958083E-4"/>
  </r>
  <r>
    <s v="Santander (Compania Nacional)"/>
    <s v="Colombian w/ nibs"/>
    <n v="414"/>
    <n v="2009"/>
    <x v="1"/>
    <x v="20"/>
    <x v="1"/>
    <s v="Forastero (Nacional)"/>
    <x v="9"/>
    <x v="1"/>
    <n v="5.9880239520958083E-4"/>
  </r>
  <r>
    <s v="Santander (Compania Nacional)"/>
    <s v="Colombian Semi Dark"/>
    <n v="32"/>
    <n v="2006"/>
    <x v="41"/>
    <x v="20"/>
    <x v="3"/>
    <s v="Forastero (Nacional)"/>
    <x v="9"/>
    <x v="3"/>
    <n v="5.9880239520958083E-4"/>
  </r>
  <r>
    <s v="Santander (Compania Nacional)"/>
    <s v="Colombian"/>
    <n v="32"/>
    <n v="2006"/>
    <x v="8"/>
    <x v="20"/>
    <x v="1"/>
    <s v="Forastero (Nacional)"/>
    <x v="9"/>
    <x v="1"/>
    <n v="5.9880239520958083E-4"/>
  </r>
  <r>
    <s v="Santander (Compania Nacional)"/>
    <s v="Colombian Dark"/>
    <n v="32"/>
    <n v="2006"/>
    <x v="1"/>
    <x v="20"/>
    <x v="2"/>
    <s v="Forastero (Nacional)"/>
    <x v="9"/>
    <x v="2"/>
    <n v="5.9880239520958083E-4"/>
  </r>
  <r>
    <s v="Santome"/>
    <s v="Sao Tome"/>
    <n v="761"/>
    <n v="2011"/>
    <x v="1"/>
    <x v="0"/>
    <x v="1"/>
    <s v="Forastero"/>
    <x v="0"/>
    <x v="1"/>
    <n v="5.9880239520958083E-4"/>
  </r>
  <r>
    <s v="Scharffen Berger"/>
    <s v="San Juan de Cheni"/>
    <n v="959"/>
    <n v="2012"/>
    <x v="20"/>
    <x v="1"/>
    <x v="2"/>
    <s v="Unspecified"/>
    <x v="2"/>
    <x v="2"/>
    <n v="5.9880239520958083E-4"/>
  </r>
  <r>
    <s v="Scharffen Berger"/>
    <s v="Markham Valley"/>
    <n v="781"/>
    <n v="2011"/>
    <x v="13"/>
    <x v="1"/>
    <x v="0"/>
    <s v="Unspecified"/>
    <x v="11"/>
    <x v="0"/>
    <n v="5.9880239520958083E-4"/>
  </r>
  <r>
    <s v="Scharffen Berger"/>
    <s v="Camahogne"/>
    <n v="464"/>
    <n v="2010"/>
    <x v="13"/>
    <x v="1"/>
    <x v="1"/>
    <s v="Trinitario"/>
    <x v="24"/>
    <x v="1"/>
    <n v="5.9880239520958083E-4"/>
  </r>
  <r>
    <s v="Scharffen Berger"/>
    <s v="Amina"/>
    <n v="464"/>
    <n v="2010"/>
    <x v="8"/>
    <x v="1"/>
    <x v="0"/>
    <s v="Trinitario, Criollo"/>
    <x v="6"/>
    <x v="0"/>
    <n v="5.9880239520958083E-4"/>
  </r>
  <r>
    <s v="Scharffen Berger"/>
    <s v="Tome Acu"/>
    <n v="336"/>
    <n v="2009"/>
    <x v="13"/>
    <x v="1"/>
    <x v="0"/>
    <s v="Unspecified"/>
    <x v="7"/>
    <x v="0"/>
    <n v="5.9880239520958083E-4"/>
  </r>
  <r>
    <s v="Scharffen Berger"/>
    <s v="Asante"/>
    <n v="336"/>
    <n v="2009"/>
    <x v="8"/>
    <x v="1"/>
    <x v="2"/>
    <s v="Forastero"/>
    <x v="21"/>
    <x v="2"/>
    <n v="5.9880239520958083E-4"/>
  </r>
  <r>
    <s v="Scharffen Berger"/>
    <s v="Ben Tre"/>
    <n v="445"/>
    <n v="2009"/>
    <x v="5"/>
    <x v="1"/>
    <x v="0"/>
    <s v="Trinitario"/>
    <x v="17"/>
    <x v="0"/>
    <n v="5.9880239520958083E-4"/>
  </r>
  <r>
    <s v="Scharffen Berger"/>
    <s v="Cuyagua"/>
    <n v="135"/>
    <n v="2007"/>
    <x v="7"/>
    <x v="1"/>
    <x v="0"/>
    <s v="Unspecified"/>
    <x v="3"/>
    <x v="0"/>
    <n v="5.9880239520958083E-4"/>
  </r>
  <r>
    <s v="Scharffen Berger"/>
    <s v="Antilles (Trin/Gren/DR/Ven)"/>
    <n v="188"/>
    <n v="2007"/>
    <x v="7"/>
    <x v="1"/>
    <x v="1"/>
    <s v="Blend"/>
    <x v="34"/>
    <x v="1"/>
    <n v="5.9880239520958083E-4"/>
  </r>
  <r>
    <s v="Scharffen Berger"/>
    <s v="Jamaica a l'ancienne"/>
    <n v="56"/>
    <n v="2006"/>
    <x v="1"/>
    <x v="1"/>
    <x v="3"/>
    <s v="Trinitario"/>
    <x v="23"/>
    <x v="3"/>
    <n v="5.9880239520958083E-4"/>
  </r>
  <r>
    <s v="Seaforth"/>
    <s v="Dominican Republic"/>
    <n v="1658"/>
    <n v="2015"/>
    <x v="1"/>
    <x v="12"/>
    <x v="1"/>
    <s v="Unspecified"/>
    <x v="20"/>
    <x v="1"/>
    <n v="5.9880239520958083E-4"/>
  </r>
  <r>
    <s v="Seaforth"/>
    <s v="Grenada"/>
    <n v="1658"/>
    <n v="2015"/>
    <x v="1"/>
    <x v="12"/>
    <x v="1"/>
    <s v="Unspecified"/>
    <x v="24"/>
    <x v="1"/>
    <n v="5.9880239520958083E-4"/>
  </r>
  <r>
    <s v="Shark Mountain"/>
    <s v="Jamaica"/>
    <n v="1450"/>
    <n v="2015"/>
    <x v="5"/>
    <x v="1"/>
    <x v="1"/>
    <s v="Trinitario"/>
    <x v="23"/>
    <x v="1"/>
    <n v="5.9880239520958083E-4"/>
  </r>
  <r>
    <s v="Shark Mountain"/>
    <s v="Papua New Guinea"/>
    <n v="1450"/>
    <n v="2015"/>
    <x v="10"/>
    <x v="1"/>
    <x v="1"/>
    <s v="Forastero"/>
    <x v="11"/>
    <x v="1"/>
    <n v="5.9880239520958083E-4"/>
  </r>
  <r>
    <s v="Shark Mountain"/>
    <s v="Cuyagua"/>
    <n v="1466"/>
    <n v="2015"/>
    <x v="16"/>
    <x v="1"/>
    <x v="1"/>
    <s v="Criollo"/>
    <x v="3"/>
    <x v="1"/>
    <n v="5.9880239520958083E-4"/>
  </r>
  <r>
    <s v="Shark Mountain"/>
    <s v="ROIG"/>
    <n v="1466"/>
    <n v="2015"/>
    <x v="21"/>
    <x v="1"/>
    <x v="1"/>
    <s v="Criollo, Trinitario"/>
    <x v="20"/>
    <x v="1"/>
    <n v="5.9880239520958083E-4"/>
  </r>
  <r>
    <s v="Shark Mountain"/>
    <s v="Ecuador"/>
    <n v="1335"/>
    <n v="2014"/>
    <x v="7"/>
    <x v="1"/>
    <x v="1"/>
    <s v="Trinitario"/>
    <x v="8"/>
    <x v="1"/>
    <n v="5.9880239520958083E-4"/>
  </r>
  <r>
    <s v="Shark Mountain"/>
    <s v="Belize, 2013"/>
    <n v="1335"/>
    <n v="2014"/>
    <x v="5"/>
    <x v="1"/>
    <x v="1"/>
    <s v="Criollo, Trinitario"/>
    <x v="22"/>
    <x v="1"/>
    <n v="5.9880239520958083E-4"/>
  </r>
  <r>
    <s v="Shark's"/>
    <s v="Hilo"/>
    <n v="713"/>
    <n v="2011"/>
    <x v="10"/>
    <x v="1"/>
    <x v="3"/>
    <s v="Unspecified"/>
    <x v="43"/>
    <x v="3"/>
    <n v="5.9880239520958083E-4"/>
  </r>
  <r>
    <s v="Shark's"/>
    <s v="Hilo, w/ added cocoa butter"/>
    <n v="721"/>
    <n v="2011"/>
    <x v="10"/>
    <x v="1"/>
    <x v="3"/>
    <s v="Unspecified"/>
    <x v="43"/>
    <x v="3"/>
    <n v="5.9880239520958083E-4"/>
  </r>
  <r>
    <s v="Shattel"/>
    <s v="Tingo Maria"/>
    <n v="1884"/>
    <n v="2016"/>
    <x v="1"/>
    <x v="8"/>
    <x v="1"/>
    <s v="Unspecified"/>
    <x v="2"/>
    <x v="1"/>
    <n v="5.9880239520958083E-4"/>
  </r>
  <r>
    <s v="Shattell"/>
    <s v="Porcelana"/>
    <n v="757"/>
    <n v="2011"/>
    <x v="7"/>
    <x v="8"/>
    <x v="1"/>
    <s v="Criollo"/>
    <x v="2"/>
    <x v="1"/>
    <n v="5.9880239520958083E-4"/>
  </r>
  <r>
    <s v="Sibu"/>
    <s v="Oro"/>
    <n v="1586"/>
    <n v="2015"/>
    <x v="24"/>
    <x v="23"/>
    <x v="1"/>
    <s v="Unspecified"/>
    <x v="27"/>
    <x v="1"/>
    <n v="5.9880239520958083E-4"/>
  </r>
  <r>
    <s v="Sibu"/>
    <s v="Oscuro"/>
    <n v="1586"/>
    <n v="2015"/>
    <x v="1"/>
    <x v="23"/>
    <x v="1"/>
    <s v="Unspecified"/>
    <x v="27"/>
    <x v="1"/>
    <n v="5.9880239520958083E-4"/>
  </r>
  <r>
    <s v="Sibu Sura"/>
    <s v="Peru"/>
    <n v="911"/>
    <n v="2012"/>
    <x v="1"/>
    <x v="1"/>
    <x v="3"/>
    <s v="Unspecified"/>
    <x v="2"/>
    <x v="3"/>
    <n v="5.9880239520958083E-4"/>
  </r>
  <r>
    <s v="Silvio Bessone"/>
    <s v="Maya Belize"/>
    <n v="717"/>
    <n v="2011"/>
    <x v="30"/>
    <x v="10"/>
    <x v="1"/>
    <s v="Criollo"/>
    <x v="22"/>
    <x v="1"/>
    <n v="5.9880239520958083E-4"/>
  </r>
  <r>
    <s v="Silvio Bessone"/>
    <s v="Trintade, Sao Tome"/>
    <n v="725"/>
    <n v="2011"/>
    <x v="8"/>
    <x v="10"/>
    <x v="1"/>
    <s v="Forastero"/>
    <x v="0"/>
    <x v="1"/>
    <n v="5.9880239520958083E-4"/>
  </r>
  <r>
    <s v="Silvio Bessone"/>
    <s v="Bahia, Scavina"/>
    <n v="729"/>
    <n v="2011"/>
    <x v="2"/>
    <x v="10"/>
    <x v="1"/>
    <s v="Trinitario"/>
    <x v="7"/>
    <x v="1"/>
    <n v="5.9880239520958083E-4"/>
  </r>
  <r>
    <s v="Silvio Bessone"/>
    <s v="Porcelana, Colombia, Amazonas"/>
    <n v="741"/>
    <n v="2011"/>
    <x v="13"/>
    <x v="10"/>
    <x v="1"/>
    <s v="Criollo, Trinitario"/>
    <x v="9"/>
    <x v="1"/>
    <n v="5.9880239520958083E-4"/>
  </r>
  <r>
    <s v="Sirene"/>
    <s v="Wild Bolivia"/>
    <n v="1788"/>
    <n v="2016"/>
    <x v="10"/>
    <x v="9"/>
    <x v="1"/>
    <s v="Unspecified"/>
    <x v="12"/>
    <x v="1"/>
    <n v="5.9880239520958083E-4"/>
  </r>
  <r>
    <s v="Sirene"/>
    <s v="Kokoa Kamili Coop"/>
    <n v="1856"/>
    <n v="2016"/>
    <x v="10"/>
    <x v="9"/>
    <x v="1"/>
    <s v="Unspecified"/>
    <x v="19"/>
    <x v="1"/>
    <n v="5.9880239520958083E-4"/>
  </r>
  <r>
    <s v="Sirene"/>
    <s v="Esmeraldas, Salazar Farm"/>
    <n v="1860"/>
    <n v="2016"/>
    <x v="10"/>
    <x v="9"/>
    <x v="0"/>
    <s v="Unspecified"/>
    <x v="8"/>
    <x v="0"/>
    <n v="5.9880239520958083E-4"/>
  </r>
  <r>
    <s v="Sirene"/>
    <s v="Somia Plantation, 2012"/>
    <n v="1502"/>
    <n v="2015"/>
    <x v="15"/>
    <x v="9"/>
    <x v="1"/>
    <s v="Trinitario"/>
    <x v="6"/>
    <x v="1"/>
    <n v="5.9880239520958083E-4"/>
  </r>
  <r>
    <s v="Sirene"/>
    <s v="Camino Verde P., Balao, Guayas, 2012"/>
    <n v="1506"/>
    <n v="2015"/>
    <x v="15"/>
    <x v="9"/>
    <x v="1"/>
    <s v="Unspecified"/>
    <x v="8"/>
    <x v="1"/>
    <n v="5.9880239520958083E-4"/>
  </r>
  <r>
    <s v="Sirene"/>
    <s v="Lachua w/ cane sugar"/>
    <n v="1614"/>
    <n v="2015"/>
    <x v="10"/>
    <x v="9"/>
    <x v="1"/>
    <s v="Unspecified"/>
    <x v="25"/>
    <x v="1"/>
    <n v="5.9880239520958083E-4"/>
  </r>
  <r>
    <s v="Sirene"/>
    <s v="Lachua w/ maple sugar, batch 5"/>
    <n v="1614"/>
    <n v="2015"/>
    <x v="10"/>
    <x v="9"/>
    <x v="1"/>
    <s v="Unspecified"/>
    <x v="25"/>
    <x v="1"/>
    <n v="5.9880239520958083E-4"/>
  </r>
  <r>
    <s v="Sirene"/>
    <s v="Pisa"/>
    <n v="1650"/>
    <n v="2015"/>
    <x v="10"/>
    <x v="9"/>
    <x v="1"/>
    <s v="Unspecified"/>
    <x v="28"/>
    <x v="1"/>
    <n v="5.9880239520958083E-4"/>
  </r>
  <r>
    <s v="Sirene"/>
    <s v="Somia Plantation, 2012"/>
    <n v="1339"/>
    <n v="2014"/>
    <x v="30"/>
    <x v="9"/>
    <x v="0"/>
    <s v="Trinitario"/>
    <x v="6"/>
    <x v="0"/>
    <n v="5.9880239520958083E-4"/>
  </r>
  <r>
    <s v="Sirene"/>
    <s v="Somia Plantation, 2012"/>
    <n v="1339"/>
    <n v="2014"/>
    <x v="10"/>
    <x v="9"/>
    <x v="0"/>
    <s v="Trinitario"/>
    <x v="6"/>
    <x v="0"/>
    <n v="5.9880239520958083E-4"/>
  </r>
  <r>
    <s v="Sirene"/>
    <s v="Camino Verde P., Balao, Guayas"/>
    <n v="1343"/>
    <n v="2014"/>
    <x v="10"/>
    <x v="9"/>
    <x v="0"/>
    <s v="Unspecified"/>
    <x v="8"/>
    <x v="0"/>
    <n v="5.9880239520958083E-4"/>
  </r>
  <r>
    <s v="Sjolinds"/>
    <s v="Ghana"/>
    <n v="1454"/>
    <n v="2015"/>
    <x v="1"/>
    <x v="1"/>
    <x v="1"/>
    <s v="Forastero"/>
    <x v="21"/>
    <x v="1"/>
    <n v="5.9880239520958083E-4"/>
  </r>
  <r>
    <s v="Sjolinds"/>
    <s v="Nicaragua"/>
    <n v="1462"/>
    <n v="2015"/>
    <x v="5"/>
    <x v="1"/>
    <x v="1"/>
    <s v="Unspecified"/>
    <x v="18"/>
    <x v="1"/>
    <n v="5.9880239520958083E-4"/>
  </r>
  <r>
    <s v="Smooth Chocolator, The"/>
    <s v="Oko Caribe, DOR005"/>
    <n v="1940"/>
    <n v="2017"/>
    <x v="1"/>
    <x v="13"/>
    <x v="1"/>
    <s v="Unspecified"/>
    <x v="20"/>
    <x v="1"/>
    <n v="5.9880239520958083E-4"/>
  </r>
  <r>
    <s v="Smooth Chocolator, The"/>
    <s v="Guasare, La Sierra de Perija, batch gua001"/>
    <n v="1740"/>
    <n v="2016"/>
    <x v="1"/>
    <x v="13"/>
    <x v="0"/>
    <s v="Criollo"/>
    <x v="3"/>
    <x v="0"/>
    <n v="5.9880239520958083E-4"/>
  </r>
  <r>
    <s v="Smooth Chocolator, The"/>
    <s v="Porcelana, Sorotaima,Machiques,batch pcl001"/>
    <n v="1740"/>
    <n v="2016"/>
    <x v="1"/>
    <x v="13"/>
    <x v="2"/>
    <s v="Criollo"/>
    <x v="8"/>
    <x v="2"/>
    <n v="5.9880239520958083E-4"/>
  </r>
  <r>
    <s v="Smooth Chocolator, The"/>
    <s v="Maya Mtn, Moho R., Toledo D."/>
    <n v="1756"/>
    <n v="2016"/>
    <x v="1"/>
    <x v="13"/>
    <x v="0"/>
    <s v="Unspecified"/>
    <x v="22"/>
    <x v="0"/>
    <n v="5.9880239520958083E-4"/>
  </r>
  <r>
    <s v="Smooth Chocolator, The"/>
    <s v="Tien Giang"/>
    <n v="1864"/>
    <n v="2016"/>
    <x v="1"/>
    <x v="13"/>
    <x v="1"/>
    <s v="Trinitario"/>
    <x v="17"/>
    <x v="1"/>
    <n v="5.9880239520958083E-4"/>
  </r>
  <r>
    <s v="Smooth Chocolator, The"/>
    <s v="Australia"/>
    <n v="1864"/>
    <n v="2016"/>
    <x v="30"/>
    <x v="13"/>
    <x v="0"/>
    <s v="Unspecified"/>
    <x v="40"/>
    <x v="0"/>
    <n v="5.9880239520958083E-4"/>
  </r>
  <r>
    <s v="Smooth Chocolator, The"/>
    <s v="Chimelb, Lanquin, Alta Verapaz, b-GUA001"/>
    <n v="1908"/>
    <n v="2016"/>
    <x v="1"/>
    <x v="13"/>
    <x v="1"/>
    <s v="Unspecified"/>
    <x v="25"/>
    <x v="1"/>
    <n v="5.9880239520958083E-4"/>
  </r>
  <r>
    <s v="Smooth Chocolator, The"/>
    <s v="Akesson's Estate"/>
    <n v="1618"/>
    <n v="2015"/>
    <x v="8"/>
    <x v="13"/>
    <x v="1"/>
    <s v="Trinitario"/>
    <x v="6"/>
    <x v="1"/>
    <n v="5.9880239520958083E-4"/>
  </r>
  <r>
    <s v="Smooth Chocolator, The"/>
    <s v="Akesson's Estate"/>
    <n v="1622"/>
    <n v="2015"/>
    <x v="1"/>
    <x v="13"/>
    <x v="1"/>
    <s v="Trinitario"/>
    <x v="6"/>
    <x v="1"/>
    <n v="5.9880239520958083E-4"/>
  </r>
  <r>
    <s v="Smooth Chocolator, The"/>
    <s v="Kokoa Kamili"/>
    <n v="1622"/>
    <n v="2015"/>
    <x v="30"/>
    <x v="13"/>
    <x v="0"/>
    <s v="Unspecified"/>
    <x v="19"/>
    <x v="0"/>
    <n v="5.9880239520958083E-4"/>
  </r>
  <r>
    <s v="Smooth Chocolator, The"/>
    <s v="San Juan Estate"/>
    <n v="1622"/>
    <n v="2015"/>
    <x v="1"/>
    <x v="13"/>
    <x v="0"/>
    <s v="Trinitario"/>
    <x v="16"/>
    <x v="0"/>
    <n v="5.9880239520958083E-4"/>
  </r>
  <r>
    <s v="Smooth Chocolator, The"/>
    <s v="Camino Verde"/>
    <n v="1622"/>
    <n v="2015"/>
    <x v="5"/>
    <x v="13"/>
    <x v="2"/>
    <s v="Unspecified"/>
    <x v="8"/>
    <x v="2"/>
    <n v="5.9880239520958083E-4"/>
  </r>
  <r>
    <s v="Smooth Chocolator, The"/>
    <s v="Bolivia"/>
    <n v="1626"/>
    <n v="2015"/>
    <x v="5"/>
    <x v="13"/>
    <x v="1"/>
    <s v="Unspecified"/>
    <x v="12"/>
    <x v="1"/>
    <n v="5.9880239520958083E-4"/>
  </r>
  <r>
    <s v="Smooth Chocolator, The"/>
    <s v="Papua New Guinea, triple roast, batch 1"/>
    <n v="1662"/>
    <n v="2015"/>
    <x v="8"/>
    <x v="13"/>
    <x v="1"/>
    <s v="Unspecified"/>
    <x v="11"/>
    <x v="1"/>
    <n v="5.9880239520958083E-4"/>
  </r>
  <r>
    <s v="Smooth Chocolator, The"/>
    <s v="Maranon, batch 2"/>
    <n v="1666"/>
    <n v="2015"/>
    <x v="30"/>
    <x v="13"/>
    <x v="1"/>
    <s v="Forastero (Nacional)"/>
    <x v="2"/>
    <x v="1"/>
    <n v="5.9880239520958083E-4"/>
  </r>
  <r>
    <s v="Smooth Chocolator, The"/>
    <s v="Chuao, batch 3"/>
    <n v="1666"/>
    <n v="2015"/>
    <x v="1"/>
    <x v="13"/>
    <x v="0"/>
    <s v="Trinitario"/>
    <x v="3"/>
    <x v="0"/>
    <n v="5.9880239520958083E-4"/>
  </r>
  <r>
    <s v="Snake &amp; Butterfly"/>
    <s v="Ghana"/>
    <n v="693"/>
    <n v="2011"/>
    <x v="30"/>
    <x v="1"/>
    <x v="5"/>
    <s v="Forastero"/>
    <x v="21"/>
    <x v="5"/>
    <n v="5.9880239520958083E-4"/>
  </r>
  <r>
    <s v="Snake &amp; Butterfly"/>
    <s v="Madagascar"/>
    <n v="502"/>
    <n v="2010"/>
    <x v="13"/>
    <x v="1"/>
    <x v="1"/>
    <s v="Trinitario"/>
    <x v="6"/>
    <x v="1"/>
    <n v="5.9880239520958083E-4"/>
  </r>
  <r>
    <s v="Snake &amp; Butterfly"/>
    <s v="Ecuador"/>
    <n v="502"/>
    <n v="2010"/>
    <x v="13"/>
    <x v="1"/>
    <x v="1"/>
    <s v="Unspecified"/>
    <x v="8"/>
    <x v="1"/>
    <n v="5.9880239520958083E-4"/>
  </r>
  <r>
    <s v="Sol Cacao"/>
    <s v="Ecuador, Batch 1"/>
    <n v="1812"/>
    <n v="2016"/>
    <x v="1"/>
    <x v="1"/>
    <x v="1"/>
    <s v="Unspecified"/>
    <x v="8"/>
    <x v="1"/>
    <n v="5.9880239520958083E-4"/>
  </r>
  <r>
    <s v="Sol Cacao"/>
    <s v="Madagascar"/>
    <n v="1518"/>
    <n v="2015"/>
    <x v="5"/>
    <x v="1"/>
    <x v="1"/>
    <s v="Trinitario"/>
    <x v="6"/>
    <x v="1"/>
    <n v="5.9880239520958083E-4"/>
  </r>
  <r>
    <s v="Solkiki"/>
    <s v="Maranon, Fortunato No. 4"/>
    <n v="1840"/>
    <n v="2016"/>
    <x v="13"/>
    <x v="12"/>
    <x v="1"/>
    <s v="Forastero (Nacional)"/>
    <x v="2"/>
    <x v="1"/>
    <n v="5.9880239520958083E-4"/>
  </r>
  <r>
    <s v="Solkiki"/>
    <s v="Castillo, Hispaniola, unroasted"/>
    <n v="1840"/>
    <n v="2016"/>
    <x v="9"/>
    <x v="12"/>
    <x v="1"/>
    <s v="Unspecified"/>
    <x v="20"/>
    <x v="1"/>
    <n v="5.9880239520958083E-4"/>
  </r>
  <r>
    <s v="Solomons Gold"/>
    <s v="Solomon Island"/>
    <n v="1792"/>
    <n v="2016"/>
    <x v="1"/>
    <x v="22"/>
    <x v="1"/>
    <s v="Unspecified"/>
    <x v="48"/>
    <x v="1"/>
    <n v="5.9880239520958083E-4"/>
  </r>
  <r>
    <s v="Solomons Gold"/>
    <s v="Solomon Island w/ nibs"/>
    <n v="1796"/>
    <n v="2016"/>
    <x v="7"/>
    <x v="22"/>
    <x v="1"/>
    <s v="Unspecified"/>
    <x v="48"/>
    <x v="1"/>
    <n v="5.9880239520958083E-4"/>
  </r>
  <r>
    <s v="Solstice"/>
    <s v="Bundibugyo"/>
    <n v="1335"/>
    <n v="2014"/>
    <x v="1"/>
    <x v="1"/>
    <x v="1"/>
    <s v="Forastero, Trinitario"/>
    <x v="37"/>
    <x v="1"/>
    <n v="5.9880239520958083E-4"/>
  </r>
  <r>
    <s v="Solstice"/>
    <s v="Sambirano"/>
    <n v="1157"/>
    <n v="2013"/>
    <x v="1"/>
    <x v="1"/>
    <x v="1"/>
    <s v="Trinitario"/>
    <x v="6"/>
    <x v="1"/>
    <n v="5.9880239520958083E-4"/>
  </r>
  <r>
    <s v="Solstice"/>
    <s v="Amazonas"/>
    <n v="1157"/>
    <n v="2013"/>
    <x v="1"/>
    <x v="1"/>
    <x v="1"/>
    <s v="Unspecified"/>
    <x v="3"/>
    <x v="1"/>
    <n v="5.9880239520958083E-4"/>
  </r>
  <r>
    <s v="Solstice"/>
    <s v="Bolivia"/>
    <n v="1161"/>
    <n v="2013"/>
    <x v="1"/>
    <x v="1"/>
    <x v="1"/>
    <s v="Unspecified"/>
    <x v="12"/>
    <x v="1"/>
    <n v="5.9880239520958083E-4"/>
  </r>
  <r>
    <s v="Solstice"/>
    <s v="San Martin"/>
    <n v="1161"/>
    <n v="2013"/>
    <x v="1"/>
    <x v="1"/>
    <x v="1"/>
    <s v="Unspecified"/>
    <x v="2"/>
    <x v="1"/>
    <n v="5.9880239520958083E-4"/>
  </r>
  <r>
    <s v="Soma"/>
    <s v="Oko Caribe, Duarte P., Collab w Chocosol"/>
    <n v="1820"/>
    <n v="2016"/>
    <x v="29"/>
    <x v="9"/>
    <x v="1"/>
    <s v="Unspecified"/>
    <x v="20"/>
    <x v="1"/>
    <n v="5.9880239520958083E-4"/>
  </r>
  <r>
    <s v="Soma"/>
    <s v="Sambirano Valley, Black Science, B-60307.0"/>
    <n v="1820"/>
    <n v="2016"/>
    <x v="1"/>
    <x v="9"/>
    <x v="1"/>
    <s v="Trinitario"/>
    <x v="6"/>
    <x v="1"/>
    <n v="5.9880239520958083E-4"/>
  </r>
  <r>
    <s v="Soma"/>
    <s v="Bahia Black, batch bra50722.1"/>
    <n v="1828"/>
    <n v="2016"/>
    <x v="1"/>
    <x v="9"/>
    <x v="1"/>
    <s v="Forastero (Parazinho)"/>
    <x v="7"/>
    <x v="1"/>
    <n v="5.9880239520958083E-4"/>
  </r>
  <r>
    <s v="Soma"/>
    <s v="Chuno, San Jose de Bocay, Pantasma R.,B.S."/>
    <n v="1828"/>
    <n v="2016"/>
    <x v="1"/>
    <x v="9"/>
    <x v="0"/>
    <s v="Trinitario"/>
    <x v="18"/>
    <x v="0"/>
    <n v="5.9880239520958083E-4"/>
  </r>
  <r>
    <s v="Soma"/>
    <s v="Tien Giang, Black S., batch VIT60420.0"/>
    <n v="1828"/>
    <n v="2016"/>
    <x v="1"/>
    <x v="9"/>
    <x v="2"/>
    <s v="Trinitario"/>
    <x v="17"/>
    <x v="2"/>
    <n v="5.9880239520958083E-4"/>
  </r>
  <r>
    <s v="Soma"/>
    <s v="Camino Verde, Black S., batch cvu6030.0"/>
    <n v="1832"/>
    <n v="2016"/>
    <x v="1"/>
    <x v="9"/>
    <x v="1"/>
    <s v="Unspecified"/>
    <x v="8"/>
    <x v="1"/>
    <n v="5.9880239520958083E-4"/>
  </r>
  <r>
    <s v="Soma"/>
    <s v="CSB Chama"/>
    <n v="1594"/>
    <n v="2015"/>
    <x v="1"/>
    <x v="9"/>
    <x v="1"/>
    <s v="Criollo"/>
    <x v="3"/>
    <x v="1"/>
    <n v="5.9880239520958083E-4"/>
  </r>
  <r>
    <s v="Soma"/>
    <s v="Porcelana"/>
    <n v="1594"/>
    <n v="2015"/>
    <x v="7"/>
    <x v="9"/>
    <x v="2"/>
    <s v="Unspecified"/>
    <x v="3"/>
    <x v="2"/>
    <n v="5.9880239520958083E-4"/>
  </r>
  <r>
    <s v="Soma"/>
    <s v="La Tronca, Matagalpa"/>
    <n v="1227"/>
    <n v="2014"/>
    <x v="1"/>
    <x v="9"/>
    <x v="1"/>
    <s v="Unspecified"/>
    <x v="18"/>
    <x v="1"/>
    <n v="5.9880239520958083E-4"/>
  </r>
  <r>
    <s v="Soma"/>
    <s v="Maranon Canyon"/>
    <n v="1259"/>
    <n v="2014"/>
    <x v="1"/>
    <x v="9"/>
    <x v="0"/>
    <s v="Forastero (Nacional)"/>
    <x v="2"/>
    <x v="0"/>
    <n v="5.9880239520958083E-4"/>
  </r>
  <r>
    <s v="Soma"/>
    <s v="La Dalia"/>
    <n v="1307"/>
    <n v="2014"/>
    <x v="1"/>
    <x v="9"/>
    <x v="1"/>
    <s v="Trinitario"/>
    <x v="18"/>
    <x v="1"/>
    <n v="5.9880239520958083E-4"/>
  </r>
  <r>
    <s v="Soma"/>
    <s v="Camino Verde P., Balao, Guayas"/>
    <n v="1307"/>
    <n v="2014"/>
    <x v="3"/>
    <x v="9"/>
    <x v="1"/>
    <s v="Forastero (Nacional)"/>
    <x v="8"/>
    <x v="1"/>
    <n v="5.9880239520958083E-4"/>
  </r>
  <r>
    <s v="Soma"/>
    <s v="Espiritu Santo, 'Smoke Monster'"/>
    <n v="1307"/>
    <n v="2014"/>
    <x v="1"/>
    <x v="9"/>
    <x v="0"/>
    <s v="Forastero (Amelonado)"/>
    <x v="39"/>
    <x v="0"/>
    <n v="5.9880239520958083E-4"/>
  </r>
  <r>
    <s v="Soma"/>
    <s v="Rizek Cacao, Domin. Rep."/>
    <n v="1019"/>
    <n v="2013"/>
    <x v="16"/>
    <x v="9"/>
    <x v="0"/>
    <s v="Trinitario"/>
    <x v="20"/>
    <x v="0"/>
    <n v="5.9880239520958083E-4"/>
  </r>
  <r>
    <s v="Soma"/>
    <s v="Java"/>
    <n v="1030"/>
    <n v="2013"/>
    <x v="1"/>
    <x v="9"/>
    <x v="1"/>
    <s v="Criollo"/>
    <x v="15"/>
    <x v="1"/>
    <n v="5.9880239520958083E-4"/>
  </r>
  <r>
    <s v="Soma"/>
    <s v="Apurimac, El Quinacho Co-op"/>
    <n v="1073"/>
    <n v="2013"/>
    <x v="1"/>
    <x v="9"/>
    <x v="1"/>
    <s v="Criollo"/>
    <x v="2"/>
    <x v="1"/>
    <n v="5.9880239520958083E-4"/>
  </r>
  <r>
    <s v="Soma"/>
    <s v="Sangre Grande P., Trinidad"/>
    <n v="1073"/>
    <n v="2013"/>
    <x v="1"/>
    <x v="9"/>
    <x v="0"/>
    <s v="Trinitario"/>
    <x v="16"/>
    <x v="0"/>
    <n v="5.9880239520958083E-4"/>
  </r>
  <r>
    <s v="Soma"/>
    <s v="Patanemo"/>
    <n v="1077"/>
    <n v="2013"/>
    <x v="1"/>
    <x v="9"/>
    <x v="0"/>
    <s v="Criollo"/>
    <x v="3"/>
    <x v="0"/>
    <n v="5.9880239520958083E-4"/>
  </r>
  <r>
    <s v="Soma"/>
    <s v="Maracaibo, El Vigia"/>
    <n v="1077"/>
    <n v="2013"/>
    <x v="1"/>
    <x v="9"/>
    <x v="2"/>
    <s v="Criollo"/>
    <x v="3"/>
    <x v="2"/>
    <n v="5.9880239520958083E-4"/>
  </r>
  <r>
    <s v="Soma"/>
    <s v="Orinoco"/>
    <n v="1173"/>
    <n v="2013"/>
    <x v="1"/>
    <x v="9"/>
    <x v="1"/>
    <s v="Forastero"/>
    <x v="3"/>
    <x v="1"/>
    <n v="5.9880239520958083E-4"/>
  </r>
  <r>
    <s v="Soma"/>
    <s v="Bachelor's Hall E., St. Thomas Parish"/>
    <n v="1177"/>
    <n v="2013"/>
    <x v="1"/>
    <x v="9"/>
    <x v="2"/>
    <s v="Trinitario"/>
    <x v="23"/>
    <x v="2"/>
    <n v="5.9880239520958083E-4"/>
  </r>
  <r>
    <s v="Soma"/>
    <s v="Noula Coop"/>
    <n v="817"/>
    <n v="2012"/>
    <x v="1"/>
    <x v="9"/>
    <x v="1"/>
    <s v="Unspecified"/>
    <x v="28"/>
    <x v="1"/>
    <n v="5.9880239520958083E-4"/>
  </r>
  <r>
    <s v="Soma"/>
    <s v="O'ahu"/>
    <n v="833"/>
    <n v="2012"/>
    <x v="1"/>
    <x v="9"/>
    <x v="0"/>
    <s v="Unspecified"/>
    <x v="43"/>
    <x v="0"/>
    <n v="5.9880239520958083E-4"/>
  </r>
  <r>
    <s v="Soma"/>
    <s v="Cahabon Region"/>
    <n v="951"/>
    <n v="2012"/>
    <x v="1"/>
    <x v="9"/>
    <x v="1"/>
    <s v="Trinitario"/>
    <x v="25"/>
    <x v="1"/>
    <n v="5.9880239520958083E-4"/>
  </r>
  <r>
    <s v="Soma"/>
    <s v="Carenero Superior"/>
    <n v="951"/>
    <n v="2012"/>
    <x v="1"/>
    <x v="9"/>
    <x v="0"/>
    <s v="Trinitario"/>
    <x v="3"/>
    <x v="0"/>
    <n v="5.9880239520958083E-4"/>
  </r>
  <r>
    <s v="Soma"/>
    <s v="Papua New Guinea"/>
    <n v="983"/>
    <n v="2012"/>
    <x v="9"/>
    <x v="9"/>
    <x v="1"/>
    <s v="Trinitario"/>
    <x v="11"/>
    <x v="1"/>
    <n v="5.9880239520958083E-4"/>
  </r>
  <r>
    <s v="Soma"/>
    <s v="Grenada, Black Science"/>
    <n v="676"/>
    <n v="2011"/>
    <x v="1"/>
    <x v="9"/>
    <x v="1"/>
    <s v="Trinitario"/>
    <x v="24"/>
    <x v="1"/>
    <n v="5.9880239520958083E-4"/>
  </r>
  <r>
    <s v="Soma"/>
    <s v="Alto Beni, Wild Bolivian"/>
    <n v="676"/>
    <n v="2011"/>
    <x v="1"/>
    <x v="9"/>
    <x v="1"/>
    <s v="Nacional"/>
    <x v="12"/>
    <x v="1"/>
    <n v="5.9880239520958083E-4"/>
  </r>
  <r>
    <s v="Soma"/>
    <s v="Peruvian"/>
    <n v="676"/>
    <n v="2011"/>
    <x v="11"/>
    <x v="9"/>
    <x v="2"/>
    <s v="Unspecified"/>
    <x v="2"/>
    <x v="2"/>
    <n v="5.9880239520958083E-4"/>
  </r>
  <r>
    <s v="Soma"/>
    <s v="Elvesia P., Black Science"/>
    <n v="682"/>
    <n v="2011"/>
    <x v="1"/>
    <x v="9"/>
    <x v="0"/>
    <s v="Forastero"/>
    <x v="20"/>
    <x v="0"/>
    <n v="5.9880239520958083E-4"/>
  </r>
  <r>
    <s v="Soma"/>
    <s v="Chuao"/>
    <n v="688"/>
    <n v="2011"/>
    <x v="1"/>
    <x v="9"/>
    <x v="1"/>
    <s v="Criollo"/>
    <x v="3"/>
    <x v="1"/>
    <n v="5.9880239520958083E-4"/>
  </r>
  <r>
    <s v="Soma"/>
    <s v="Hispaniola"/>
    <n v="377"/>
    <n v="2009"/>
    <x v="1"/>
    <x v="9"/>
    <x v="1"/>
    <s v="Forastero"/>
    <x v="20"/>
    <x v="1"/>
    <n v="5.9880239520958083E-4"/>
  </r>
  <r>
    <s v="Soma"/>
    <s v="Africa"/>
    <n v="377"/>
    <n v="2009"/>
    <x v="1"/>
    <x v="9"/>
    <x v="1"/>
    <s v="Forastero"/>
    <x v="21"/>
    <x v="1"/>
    <n v="5.9880239520958083E-4"/>
  </r>
  <r>
    <s v="Soma"/>
    <s v="Conacado"/>
    <n v="387"/>
    <n v="2009"/>
    <x v="1"/>
    <x v="9"/>
    <x v="1"/>
    <s v="Trinitario"/>
    <x v="20"/>
    <x v="1"/>
    <n v="5.9880239520958083E-4"/>
  </r>
  <r>
    <s v="Soma"/>
    <s v="Papua New Guinea"/>
    <n v="387"/>
    <n v="2009"/>
    <x v="1"/>
    <x v="9"/>
    <x v="1"/>
    <s v="Trinitario"/>
    <x v="11"/>
    <x v="1"/>
    <n v="5.9880239520958083E-4"/>
  </r>
  <r>
    <s v="Soma"/>
    <s v="Madagascar"/>
    <n v="387"/>
    <n v="2009"/>
    <x v="1"/>
    <x v="9"/>
    <x v="0"/>
    <s v="Criollo"/>
    <x v="6"/>
    <x v="0"/>
    <n v="5.9880239520958083E-4"/>
  </r>
  <r>
    <s v="Soma"/>
    <s v="Ocumare"/>
    <n v="387"/>
    <n v="2009"/>
    <x v="1"/>
    <x v="9"/>
    <x v="0"/>
    <s v="Criollo"/>
    <x v="3"/>
    <x v="0"/>
    <n v="5.9880239520958083E-4"/>
  </r>
  <r>
    <s v="Somerville"/>
    <s v="Nicaragua"/>
    <n v="1367"/>
    <n v="2014"/>
    <x v="1"/>
    <x v="1"/>
    <x v="1"/>
    <s v="Unspecified"/>
    <x v="18"/>
    <x v="1"/>
    <n v="5.9880239520958083E-4"/>
  </r>
  <r>
    <s v="Somerville"/>
    <s v="Hawaiian, Big Island"/>
    <n v="1395"/>
    <n v="2014"/>
    <x v="1"/>
    <x v="1"/>
    <x v="1"/>
    <s v="Unspecified"/>
    <x v="43"/>
    <x v="1"/>
    <n v="5.9880239520958083E-4"/>
  </r>
  <r>
    <s v="Soul"/>
    <s v="Dominican Republic"/>
    <n v="1932"/>
    <n v="2017"/>
    <x v="1"/>
    <x v="9"/>
    <x v="1"/>
    <s v="Unspecified"/>
    <x v="20"/>
    <x v="1"/>
    <n v="5.9880239520958083E-4"/>
  </r>
  <r>
    <s v="Soul"/>
    <s v="Madagascar"/>
    <n v="1936"/>
    <n v="2017"/>
    <x v="1"/>
    <x v="9"/>
    <x v="1"/>
    <s v="Unspecified"/>
    <x v="6"/>
    <x v="1"/>
    <n v="5.9880239520958083E-4"/>
  </r>
  <r>
    <s v="Soul"/>
    <s v="Venezuela"/>
    <n v="1936"/>
    <n v="2017"/>
    <x v="7"/>
    <x v="9"/>
    <x v="1"/>
    <s v="Unspecified"/>
    <x v="3"/>
    <x v="1"/>
    <n v="5.9880239520958083E-4"/>
  </r>
  <r>
    <s v="Soul"/>
    <s v="Ecuador"/>
    <n v="1936"/>
    <n v="2017"/>
    <x v="7"/>
    <x v="9"/>
    <x v="1"/>
    <s v="Unspecified"/>
    <x v="8"/>
    <x v="1"/>
    <n v="5.9880239520958083E-4"/>
  </r>
  <r>
    <s v="Soul"/>
    <s v="Papua New Guinea"/>
    <n v="1936"/>
    <n v="2017"/>
    <x v="16"/>
    <x v="9"/>
    <x v="1"/>
    <s v="Unspecified"/>
    <x v="11"/>
    <x v="1"/>
    <n v="5.9880239520958083E-4"/>
  </r>
  <r>
    <s v="Soul"/>
    <s v="Tanzania"/>
    <n v="1940"/>
    <n v="2017"/>
    <x v="3"/>
    <x v="9"/>
    <x v="1"/>
    <s v="Unspecified"/>
    <x v="19"/>
    <x v="1"/>
    <n v="5.9880239520958083E-4"/>
  </r>
  <r>
    <s v="Spagnvola"/>
    <s v="AgroCriso Plantation"/>
    <n v="793"/>
    <n v="2012"/>
    <x v="1"/>
    <x v="1"/>
    <x v="1"/>
    <s v="Unspecified"/>
    <x v="20"/>
    <x v="1"/>
    <n v="5.9880239520958083E-4"/>
  </r>
  <r>
    <s v="Spagnvola"/>
    <s v="AgroCriso Plantation"/>
    <n v="793"/>
    <n v="2012"/>
    <x v="3"/>
    <x v="1"/>
    <x v="1"/>
    <s v="Unspecified"/>
    <x v="20"/>
    <x v="1"/>
    <n v="5.9880239520958083E-4"/>
  </r>
  <r>
    <s v="Spagnvola"/>
    <s v="AgroCriso Plantation"/>
    <n v="793"/>
    <n v="2012"/>
    <x v="7"/>
    <x v="1"/>
    <x v="1"/>
    <s v="Unspecified"/>
    <x v="20"/>
    <x v="1"/>
    <n v="5.9880239520958083E-4"/>
  </r>
  <r>
    <s v="Spencer"/>
    <s v="Dominican Republic"/>
    <n v="1932"/>
    <n v="2017"/>
    <x v="1"/>
    <x v="1"/>
    <x v="0"/>
    <s v="Unspecified"/>
    <x v="20"/>
    <x v="0"/>
    <n v="5.9880239520958083E-4"/>
  </r>
  <r>
    <s v="Spencer"/>
    <s v="Ecuador"/>
    <n v="1932"/>
    <n v="2017"/>
    <x v="1"/>
    <x v="1"/>
    <x v="1"/>
    <s v="Unspecified"/>
    <x v="8"/>
    <x v="1"/>
    <n v="5.9880239520958083E-4"/>
  </r>
  <r>
    <s v="Spencer"/>
    <s v="Peru"/>
    <n v="1932"/>
    <n v="2017"/>
    <x v="1"/>
    <x v="1"/>
    <x v="1"/>
    <s v="Unspecified"/>
    <x v="2"/>
    <x v="1"/>
    <n v="5.9880239520958083E-4"/>
  </r>
  <r>
    <s v="Spencer"/>
    <s v="Dominican Republic, lot D82R"/>
    <n v="1792"/>
    <n v="2016"/>
    <x v="1"/>
    <x v="13"/>
    <x v="1"/>
    <s v="Unspecified"/>
    <x v="20"/>
    <x v="1"/>
    <n v="5.9880239520958083E-4"/>
  </r>
  <r>
    <s v="Spencer"/>
    <s v="Ecuador, lot E432314L"/>
    <n v="1792"/>
    <n v="2016"/>
    <x v="1"/>
    <x v="13"/>
    <x v="0"/>
    <s v="Unspecified"/>
    <x v="8"/>
    <x v="0"/>
    <n v="5.9880239520958083E-4"/>
  </r>
  <r>
    <s v="Spencer"/>
    <s v="Madagascar, lot M0403R"/>
    <n v="1792"/>
    <n v="2016"/>
    <x v="1"/>
    <x v="13"/>
    <x v="0"/>
    <s v="Unspecified"/>
    <x v="6"/>
    <x v="0"/>
    <n v="5.9880239520958083E-4"/>
  </r>
  <r>
    <s v="Spencer"/>
    <s v="Malekula Island"/>
    <n v="1434"/>
    <n v="2014"/>
    <x v="5"/>
    <x v="13"/>
    <x v="1"/>
    <s v="Trinitario"/>
    <x v="39"/>
    <x v="1"/>
    <n v="5.9880239520958083E-4"/>
  </r>
  <r>
    <s v="Sprungli (Felchlin)"/>
    <s v="Alto Beni"/>
    <n v="1057"/>
    <n v="2013"/>
    <x v="1"/>
    <x v="5"/>
    <x v="1"/>
    <s v="Criollo"/>
    <x v="12"/>
    <x v="1"/>
    <n v="5.9880239520958083E-4"/>
  </r>
  <r>
    <s v="SRSLY"/>
    <s v="Dominican Republic"/>
    <n v="1113"/>
    <n v="2013"/>
    <x v="1"/>
    <x v="1"/>
    <x v="1"/>
    <s v="Unspecified"/>
    <x v="20"/>
    <x v="1"/>
    <n v="5.9880239520958083E-4"/>
  </r>
  <r>
    <s v="SRSLY"/>
    <s v="Dominican Republic"/>
    <n v="1121"/>
    <n v="2013"/>
    <x v="40"/>
    <x v="1"/>
    <x v="3"/>
    <s v="Unspecified"/>
    <x v="20"/>
    <x v="3"/>
    <n v="5.9880239520958083E-4"/>
  </r>
  <r>
    <s v="Starchild"/>
    <s v="Bolivar, Arriba"/>
    <n v="1634"/>
    <n v="2015"/>
    <x v="1"/>
    <x v="1"/>
    <x v="1"/>
    <s v="Forastero (Nacional)"/>
    <x v="8"/>
    <x v="1"/>
    <n v="5.9880239520958083E-4"/>
  </r>
  <r>
    <s v="Starchild"/>
    <s v="Hispaniola"/>
    <n v="1692"/>
    <n v="2015"/>
    <x v="1"/>
    <x v="1"/>
    <x v="1"/>
    <s v="Unspecified"/>
    <x v="20"/>
    <x v="1"/>
    <n v="5.9880239520958083E-4"/>
  </r>
  <r>
    <s v="Starchild"/>
    <s v="Cacao Verapaz"/>
    <n v="1692"/>
    <n v="2015"/>
    <x v="1"/>
    <x v="1"/>
    <x v="1"/>
    <s v="Unspecified"/>
    <x v="25"/>
    <x v="1"/>
    <n v="5.9880239520958083E-4"/>
  </r>
  <r>
    <s v="Starchild"/>
    <s v="Rio Tuma"/>
    <n v="1692"/>
    <n v="2015"/>
    <x v="1"/>
    <x v="1"/>
    <x v="1"/>
    <s v="Trinitario (Amelonado)"/>
    <x v="18"/>
    <x v="1"/>
    <n v="5.9880239520958083E-4"/>
  </r>
  <r>
    <s v="Starchild"/>
    <s v="Sambirano Valley"/>
    <n v="1696"/>
    <n v="2015"/>
    <x v="1"/>
    <x v="1"/>
    <x v="1"/>
    <s v="Trinitario"/>
    <x v="6"/>
    <x v="1"/>
    <n v="5.9880239520958083E-4"/>
  </r>
  <r>
    <s v="Stella (aka Bernrain)"/>
    <s v="Bahia, Agri-Forestal Plantation, 2010"/>
    <n v="859"/>
    <n v="2012"/>
    <x v="13"/>
    <x v="5"/>
    <x v="1"/>
    <s v="Trinitario"/>
    <x v="7"/>
    <x v="1"/>
    <n v="5.9880239520958083E-4"/>
  </r>
  <r>
    <s v="Stella (aka Bernrain)"/>
    <s v="India"/>
    <n v="729"/>
    <n v="2011"/>
    <x v="5"/>
    <x v="5"/>
    <x v="1"/>
    <s v="Unspecified"/>
    <x v="46"/>
    <x v="1"/>
    <n v="5.9880239520958083E-4"/>
  </r>
  <r>
    <s v="Stone Grindz"/>
    <s v="Ecuador, Midnight Dark"/>
    <n v="1291"/>
    <n v="2014"/>
    <x v="40"/>
    <x v="1"/>
    <x v="1"/>
    <s v="Unspecified"/>
    <x v="8"/>
    <x v="1"/>
    <n v="5.9880239520958083E-4"/>
  </r>
  <r>
    <s v="Stone Grindz"/>
    <s v="Ecuador, Twilght Dark"/>
    <n v="1291"/>
    <n v="2014"/>
    <x v="1"/>
    <x v="1"/>
    <x v="1"/>
    <s v="Unspecified"/>
    <x v="8"/>
    <x v="1"/>
    <n v="5.9880239520958083E-4"/>
  </r>
  <r>
    <s v="StRita Supreme"/>
    <s v="Samar, East Visayas region"/>
    <n v="939"/>
    <n v="2012"/>
    <x v="8"/>
    <x v="1"/>
    <x v="3"/>
    <s v="Unspecified"/>
    <x v="30"/>
    <x v="3"/>
    <n v="5.9880239520958083E-4"/>
  </r>
  <r>
    <s v="StRita Supreme"/>
    <s v="Samar, East Visayas region"/>
    <n v="943"/>
    <n v="2012"/>
    <x v="1"/>
    <x v="1"/>
    <x v="3"/>
    <s v="Unspecified"/>
    <x v="30"/>
    <x v="3"/>
    <n v="5.9880239520958083E-4"/>
  </r>
  <r>
    <s v="StRita Supreme"/>
    <s v="Samar, East Visayas region"/>
    <n v="943"/>
    <n v="2012"/>
    <x v="7"/>
    <x v="1"/>
    <x v="1"/>
    <s v="Unspecified"/>
    <x v="30"/>
    <x v="1"/>
    <n v="5.9880239520958083E-4"/>
  </r>
  <r>
    <s v="Sublime Origins"/>
    <s v="Sambirano"/>
    <n v="1157"/>
    <n v="2013"/>
    <x v="30"/>
    <x v="1"/>
    <x v="1"/>
    <s v="Trinitario"/>
    <x v="6"/>
    <x v="1"/>
    <n v="5.9880239520958083E-4"/>
  </r>
  <r>
    <s v="Sublime Origins"/>
    <s v="Moho Valley"/>
    <n v="1157"/>
    <n v="2013"/>
    <x v="20"/>
    <x v="1"/>
    <x v="1"/>
    <s v="Trinitario"/>
    <x v="22"/>
    <x v="1"/>
    <n v="5.9880239520958083E-4"/>
  </r>
  <r>
    <s v="Summerbird"/>
    <s v="Peru"/>
    <n v="1800"/>
    <n v="2016"/>
    <x v="28"/>
    <x v="35"/>
    <x v="3"/>
    <s v="Criollo, Trinitario"/>
    <x v="2"/>
    <x v="3"/>
    <n v="5.9880239520958083E-4"/>
  </r>
  <r>
    <s v="Summerbird"/>
    <s v="Peru"/>
    <n v="1800"/>
    <n v="2016"/>
    <x v="18"/>
    <x v="35"/>
    <x v="1"/>
    <s v="Criollo, Trinitario"/>
    <x v="2"/>
    <x v="1"/>
    <n v="5.9880239520958083E-4"/>
  </r>
  <r>
    <s v="Suruca Chocolate"/>
    <s v="Venezuela"/>
    <n v="1796"/>
    <n v="2016"/>
    <x v="1"/>
    <x v="19"/>
    <x v="1"/>
    <s v="Unspecified"/>
    <x v="3"/>
    <x v="1"/>
    <n v="5.9880239520958083E-4"/>
  </r>
  <r>
    <s v="Suruca Chocolate"/>
    <s v="Venezuela"/>
    <n v="1796"/>
    <n v="2016"/>
    <x v="2"/>
    <x v="19"/>
    <x v="1"/>
    <s v="Unspecified"/>
    <x v="3"/>
    <x v="1"/>
    <n v="5.9880239520958083E-4"/>
  </r>
  <r>
    <s v="Svenska Kakaobolaget"/>
    <s v="Sri Lanka"/>
    <n v="1618"/>
    <n v="2015"/>
    <x v="1"/>
    <x v="45"/>
    <x v="1"/>
    <s v="Criollo, Trinitario"/>
    <x v="35"/>
    <x v="1"/>
    <n v="5.9880239520958083E-4"/>
  </r>
  <r>
    <s v="Szanto Tibor"/>
    <s v="Nacional"/>
    <n v="1668"/>
    <n v="2015"/>
    <x v="1"/>
    <x v="56"/>
    <x v="1"/>
    <s v="Unspecified"/>
    <x v="8"/>
    <x v="1"/>
    <n v="5.9880239520958083E-4"/>
  </r>
  <r>
    <s v="Szanto Tibor"/>
    <s v="Baracoa"/>
    <n v="1704"/>
    <n v="2015"/>
    <x v="4"/>
    <x v="56"/>
    <x v="1"/>
    <s v="Trinitario"/>
    <x v="4"/>
    <x v="1"/>
    <n v="5.9880239520958083E-4"/>
  </r>
  <r>
    <s v="Szanto Tibor"/>
    <s v="Ambolikapiky"/>
    <n v="1704"/>
    <n v="2015"/>
    <x v="1"/>
    <x v="56"/>
    <x v="1"/>
    <s v="Trinitario"/>
    <x v="6"/>
    <x v="1"/>
    <n v="5.9880239520958083E-4"/>
  </r>
  <r>
    <s v="Szanto Tibor"/>
    <s v="Winak, Sumaco"/>
    <n v="1704"/>
    <n v="2015"/>
    <x v="1"/>
    <x v="56"/>
    <x v="0"/>
    <s v="Forastero (Nacional)"/>
    <x v="8"/>
    <x v="0"/>
    <n v="5.9880239520958083E-4"/>
  </r>
  <r>
    <s v="Szanto Tibor"/>
    <s v="Ben Tre, Mekong Delta"/>
    <n v="1708"/>
    <n v="2015"/>
    <x v="1"/>
    <x v="56"/>
    <x v="1"/>
    <s v="Trinitario"/>
    <x v="17"/>
    <x v="1"/>
    <n v="5.9880239520958083E-4"/>
  </r>
  <r>
    <s v="Szanto Tibor"/>
    <s v="Fazenda Sempre Firme, Bahia"/>
    <n v="1708"/>
    <n v="2015"/>
    <x v="1"/>
    <x v="56"/>
    <x v="1"/>
    <s v="Forastero (Parazinho)"/>
    <x v="7"/>
    <x v="1"/>
    <n v="5.9880239520958083E-4"/>
  </r>
  <r>
    <s v="Szanto Tibor"/>
    <s v="Porcelana"/>
    <n v="1263"/>
    <n v="2014"/>
    <x v="1"/>
    <x v="56"/>
    <x v="1"/>
    <s v="Criollo"/>
    <x v="3"/>
    <x v="1"/>
    <n v="5.9880239520958083E-4"/>
  </r>
  <r>
    <s v="Szanto Tibor"/>
    <s v="Baracoa"/>
    <n v="1263"/>
    <n v="2014"/>
    <x v="1"/>
    <x v="56"/>
    <x v="0"/>
    <s v="Trinitario"/>
    <x v="4"/>
    <x v="0"/>
    <n v="5.9880239520958083E-4"/>
  </r>
  <r>
    <s v="Szanto Tibor"/>
    <s v="Autumn, Primary Harvest, 2012"/>
    <n v="1185"/>
    <n v="2013"/>
    <x v="1"/>
    <x v="56"/>
    <x v="1"/>
    <s v="Criollo"/>
    <x v="6"/>
    <x v="1"/>
    <n v="5.9880239520958083E-4"/>
  </r>
  <r>
    <s v="Szanto Tibor"/>
    <s v="Spring, Secondary Harvest, 2012"/>
    <n v="1185"/>
    <n v="2013"/>
    <x v="1"/>
    <x v="56"/>
    <x v="1"/>
    <s v="Criollo"/>
    <x v="6"/>
    <x v="1"/>
    <n v="5.9880239520958083E-4"/>
  </r>
  <r>
    <s v="Szanto Tibor"/>
    <s v="Cacao Blanco"/>
    <n v="1193"/>
    <n v="2013"/>
    <x v="1"/>
    <x v="56"/>
    <x v="1"/>
    <s v="Unspecified"/>
    <x v="18"/>
    <x v="1"/>
    <n v="5.9880239520958083E-4"/>
  </r>
  <r>
    <s v="Szanto Tibor"/>
    <s v="Santo Domingo"/>
    <n v="939"/>
    <n v="2012"/>
    <x v="1"/>
    <x v="56"/>
    <x v="1"/>
    <s v="Unspecified"/>
    <x v="20"/>
    <x v="1"/>
    <n v="5.9880239520958083E-4"/>
  </r>
  <r>
    <s v="Szanto Tibor"/>
    <s v="Millot Plantation"/>
    <n v="939"/>
    <n v="2012"/>
    <x v="1"/>
    <x v="56"/>
    <x v="1"/>
    <s v="Unspecified"/>
    <x v="6"/>
    <x v="1"/>
    <n v="5.9880239520958083E-4"/>
  </r>
  <r>
    <s v="Szanto Tibor"/>
    <s v="Ayacucho, &quot;El Guinacho&quot;"/>
    <n v="939"/>
    <n v="2012"/>
    <x v="1"/>
    <x v="56"/>
    <x v="0"/>
    <s v="Unspecified"/>
    <x v="2"/>
    <x v="0"/>
    <n v="5.9880239520958083E-4"/>
  </r>
  <r>
    <s v="Szanto Tibor"/>
    <s v="Crudo"/>
    <n v="761"/>
    <n v="2011"/>
    <x v="1"/>
    <x v="56"/>
    <x v="1"/>
    <s v="Unspecified"/>
    <x v="3"/>
    <x v="1"/>
    <n v="5.9880239520958083E-4"/>
  </r>
  <r>
    <s v="Tabal"/>
    <s v="Costa Rica"/>
    <n v="1101"/>
    <n v="2013"/>
    <x v="1"/>
    <x v="1"/>
    <x v="1"/>
    <s v="Unspecified"/>
    <x v="27"/>
    <x v="1"/>
    <n v="5.9880239520958083E-4"/>
  </r>
  <r>
    <s v="Tabal"/>
    <s v="Dominican Republic"/>
    <n v="1101"/>
    <n v="2013"/>
    <x v="1"/>
    <x v="1"/>
    <x v="1"/>
    <s v="Unspecified"/>
    <x v="20"/>
    <x v="1"/>
    <n v="5.9880239520958083E-4"/>
  </r>
  <r>
    <s v="Tabal"/>
    <s v="Chiapas, Lacandon Jungle"/>
    <n v="1105"/>
    <n v="2013"/>
    <x v="1"/>
    <x v="1"/>
    <x v="3"/>
    <s v="Unspecified"/>
    <x v="14"/>
    <x v="3"/>
    <n v="5.9880239520958083E-4"/>
  </r>
  <r>
    <s v="Tabal"/>
    <s v="Peru"/>
    <n v="1105"/>
    <n v="2013"/>
    <x v="1"/>
    <x v="1"/>
    <x v="1"/>
    <s v="Unspecified"/>
    <x v="2"/>
    <x v="1"/>
    <n v="5.9880239520958083E-4"/>
  </r>
  <r>
    <s v="Tablette (aka Vanillabeans)"/>
    <s v="Colombia"/>
    <n v="1450"/>
    <n v="2015"/>
    <x v="1"/>
    <x v="21"/>
    <x v="1"/>
    <s v="Unspecified"/>
    <x v="9"/>
    <x v="1"/>
    <n v="5.9880239520958083E-4"/>
  </r>
  <r>
    <s v="Tablette (aka Vanillabeans)"/>
    <s v="Papua"/>
    <n v="1450"/>
    <n v="2015"/>
    <x v="29"/>
    <x v="21"/>
    <x v="1"/>
    <s v="Unspecified"/>
    <x v="11"/>
    <x v="1"/>
    <n v="5.9880239520958083E-4"/>
  </r>
  <r>
    <s v="Tablette (aka Vanillabeans)"/>
    <s v="Vietnam"/>
    <n v="1450"/>
    <n v="2015"/>
    <x v="2"/>
    <x v="21"/>
    <x v="1"/>
    <s v="Trinitario"/>
    <x v="17"/>
    <x v="1"/>
    <n v="5.9880239520958083E-4"/>
  </r>
  <r>
    <s v="Tablette (aka Vanillabeans)"/>
    <s v="Trinidad"/>
    <n v="1680"/>
    <n v="2015"/>
    <x v="16"/>
    <x v="21"/>
    <x v="1"/>
    <s v="Trinitario"/>
    <x v="16"/>
    <x v="1"/>
    <n v="5.9880239520958083E-4"/>
  </r>
  <r>
    <s v="Tan Ban Skrati"/>
    <s v="Paramaribo, batch 20160043-01"/>
    <n v="1868"/>
    <n v="2016"/>
    <x v="1"/>
    <x v="57"/>
    <x v="1"/>
    <s v="Trinitario"/>
    <x v="56"/>
    <x v="1"/>
    <n v="5.9880239520958083E-4"/>
  </r>
  <r>
    <s v="Taza"/>
    <s v="Belize"/>
    <n v="1271"/>
    <n v="2014"/>
    <x v="13"/>
    <x v="1"/>
    <x v="1"/>
    <s v="Trinitario"/>
    <x v="22"/>
    <x v="1"/>
    <n v="5.9880239520958083E-4"/>
  </r>
  <r>
    <s v="Taza"/>
    <s v="Alto Beni"/>
    <n v="785"/>
    <n v="2011"/>
    <x v="42"/>
    <x v="1"/>
    <x v="1"/>
    <s v="Unspecified"/>
    <x v="12"/>
    <x v="1"/>
    <n v="5.9880239520958083E-4"/>
  </r>
  <r>
    <s v="Taza"/>
    <s v="Chiapan"/>
    <n v="451"/>
    <n v="2009"/>
    <x v="7"/>
    <x v="1"/>
    <x v="1"/>
    <s v="Unspecified"/>
    <x v="14"/>
    <x v="1"/>
    <n v="5.9880239520958083E-4"/>
  </r>
  <r>
    <s v="Taza"/>
    <s v="Dark, Stone Ground"/>
    <n v="180"/>
    <n v="2007"/>
    <x v="1"/>
    <x v="1"/>
    <x v="1"/>
    <s v="Unspecified"/>
    <x v="20"/>
    <x v="1"/>
    <n v="5.9880239520958083E-4"/>
  </r>
  <r>
    <s v="TCHO"/>
    <s v="West Africa"/>
    <n v="1716"/>
    <n v="2016"/>
    <x v="29"/>
    <x v="1"/>
    <x v="3"/>
    <s v="Forastero"/>
    <x v="42"/>
    <x v="3"/>
    <n v="5.9880239520958083E-4"/>
  </r>
  <r>
    <s v="TCHO"/>
    <s v="Chocolatey-beta"/>
    <n v="199"/>
    <n v="2008"/>
    <x v="1"/>
    <x v="1"/>
    <x v="3"/>
    <s v="Forastero"/>
    <x v="21"/>
    <x v="3"/>
    <n v="5.9880239520958083E-4"/>
  </r>
  <r>
    <s v="TCHO"/>
    <s v="Fruity-beta"/>
    <n v="280"/>
    <n v="2008"/>
    <x v="1"/>
    <x v="1"/>
    <x v="3"/>
    <s v="Unspecified"/>
    <x v="2"/>
    <x v="3"/>
    <n v="5.9880239520958083E-4"/>
  </r>
  <r>
    <s v="TCHO"/>
    <s v="Citrus-beta"/>
    <n v="280"/>
    <n v="2008"/>
    <x v="1"/>
    <x v="1"/>
    <x v="1"/>
    <s v="Unspecified"/>
    <x v="6"/>
    <x v="1"/>
    <n v="5.9880239520958083E-4"/>
  </r>
  <r>
    <s v="TCHO"/>
    <s v="Nutty-beta"/>
    <n v="284"/>
    <n v="2008"/>
    <x v="1"/>
    <x v="1"/>
    <x v="3"/>
    <s v="Unspecified"/>
    <x v="2"/>
    <x v="3"/>
    <n v="5.9880239520958083E-4"/>
  </r>
  <r>
    <s v="Tejas"/>
    <s v="Concepcion"/>
    <n v="801"/>
    <n v="2012"/>
    <x v="1"/>
    <x v="1"/>
    <x v="1"/>
    <s v="Unspecified"/>
    <x v="6"/>
    <x v="1"/>
    <n v="5.9880239520958083E-4"/>
  </r>
  <r>
    <s v="Tejas"/>
    <s v="Aranama"/>
    <n v="805"/>
    <n v="2012"/>
    <x v="1"/>
    <x v="1"/>
    <x v="1"/>
    <s v="Unspecified"/>
    <x v="11"/>
    <x v="1"/>
    <n v="5.9880239520958083E-4"/>
  </r>
  <r>
    <s v="Tejas"/>
    <s v="Presidio"/>
    <n v="805"/>
    <n v="2012"/>
    <x v="1"/>
    <x v="1"/>
    <x v="1"/>
    <s v="Unspecified"/>
    <x v="20"/>
    <x v="1"/>
    <n v="5.9880239520958083E-4"/>
  </r>
  <r>
    <s v="Tejas"/>
    <s v="La Bahia, w/ cane juice"/>
    <n v="817"/>
    <n v="2012"/>
    <x v="1"/>
    <x v="1"/>
    <x v="1"/>
    <s v="Unspecified"/>
    <x v="8"/>
    <x v="1"/>
    <n v="5.9880239520958083E-4"/>
  </r>
  <r>
    <s v="Tejas"/>
    <s v="Capistrano"/>
    <n v="821"/>
    <n v="2012"/>
    <x v="1"/>
    <x v="1"/>
    <x v="3"/>
    <s v="Unspecified"/>
    <x v="2"/>
    <x v="3"/>
    <n v="5.9880239520958083E-4"/>
  </r>
  <r>
    <s v="Tejas"/>
    <s v="La Bahia, w/ cane sugar"/>
    <n v="825"/>
    <n v="2012"/>
    <x v="1"/>
    <x v="1"/>
    <x v="1"/>
    <s v="Unspecified"/>
    <x v="8"/>
    <x v="1"/>
    <n v="5.9880239520958083E-4"/>
  </r>
  <r>
    <s v="Tejas"/>
    <s v="San Jose"/>
    <n v="829"/>
    <n v="2012"/>
    <x v="1"/>
    <x v="1"/>
    <x v="1"/>
    <s v="Unspecified"/>
    <x v="12"/>
    <x v="1"/>
    <n v="5.9880239520958083E-4"/>
  </r>
  <r>
    <s v="Tejas"/>
    <s v="Capistrano*"/>
    <n v="829"/>
    <n v="2012"/>
    <x v="1"/>
    <x v="1"/>
    <x v="1"/>
    <s v="Unspecified"/>
    <x v="6"/>
    <x v="1"/>
    <n v="5.9880239520958083E-4"/>
  </r>
  <r>
    <s v="Tejas"/>
    <s v="Espada"/>
    <n v="833"/>
    <n v="2012"/>
    <x v="1"/>
    <x v="1"/>
    <x v="1"/>
    <s v="Unspecified"/>
    <x v="14"/>
    <x v="1"/>
    <n v="5.9880239520958083E-4"/>
  </r>
  <r>
    <s v="Tejas"/>
    <s v="Espada"/>
    <n v="967"/>
    <n v="2012"/>
    <x v="1"/>
    <x v="1"/>
    <x v="1"/>
    <s v="Unspecified"/>
    <x v="7"/>
    <x v="1"/>
    <n v="5.9880239520958083E-4"/>
  </r>
  <r>
    <s v="Tejas"/>
    <s v="Concepcion*"/>
    <n v="971"/>
    <n v="2012"/>
    <x v="3"/>
    <x v="1"/>
    <x v="1"/>
    <s v="Unspecified"/>
    <x v="3"/>
    <x v="1"/>
    <n v="5.9880239520958083E-4"/>
  </r>
  <r>
    <s v="Tejas"/>
    <s v="San Jose"/>
    <n v="971"/>
    <n v="2012"/>
    <x v="30"/>
    <x v="1"/>
    <x v="1"/>
    <s v="Unspecified"/>
    <x v="12"/>
    <x v="1"/>
    <n v="5.9880239520958083E-4"/>
  </r>
  <r>
    <s v="Tejas"/>
    <s v="Bahia, Floresta Azul,Good Friends Reserve#3"/>
    <n v="971"/>
    <n v="2012"/>
    <x v="1"/>
    <x v="1"/>
    <x v="1"/>
    <s v="Forastero (Parazinho)"/>
    <x v="7"/>
    <x v="1"/>
    <n v="5.9880239520958083E-4"/>
  </r>
  <r>
    <s v="Terroir"/>
    <s v="Peru"/>
    <n v="1478"/>
    <n v="2015"/>
    <x v="1"/>
    <x v="1"/>
    <x v="1"/>
    <s v="Unspecified"/>
    <x v="2"/>
    <x v="1"/>
    <n v="5.9880239520958083E-4"/>
  </r>
  <r>
    <s v="Terroir"/>
    <s v="Belize"/>
    <n v="1478"/>
    <n v="2015"/>
    <x v="1"/>
    <x v="1"/>
    <x v="0"/>
    <s v="Trinitario"/>
    <x v="22"/>
    <x v="0"/>
    <n v="5.9880239520958083E-4"/>
  </r>
  <r>
    <s v="Terroir"/>
    <s v="Madagascar"/>
    <n v="1478"/>
    <n v="2015"/>
    <x v="1"/>
    <x v="1"/>
    <x v="0"/>
    <s v="Trinitario"/>
    <x v="6"/>
    <x v="0"/>
    <n v="5.9880239520958083E-4"/>
  </r>
  <r>
    <s v="Terroir"/>
    <s v="Ecuador"/>
    <n v="1482"/>
    <n v="2015"/>
    <x v="1"/>
    <x v="1"/>
    <x v="1"/>
    <s v="Unspecified"/>
    <x v="8"/>
    <x v="1"/>
    <n v="5.9880239520958083E-4"/>
  </r>
  <r>
    <s v="Terroir"/>
    <s v="Oko Caribe"/>
    <n v="1554"/>
    <n v="2015"/>
    <x v="1"/>
    <x v="1"/>
    <x v="1"/>
    <s v="Unspecified"/>
    <x v="20"/>
    <x v="1"/>
    <n v="5.9880239520958083E-4"/>
  </r>
  <r>
    <s v="Terroir"/>
    <s v="Guatemala"/>
    <n v="1558"/>
    <n v="2015"/>
    <x v="1"/>
    <x v="1"/>
    <x v="0"/>
    <s v="Trinitario"/>
    <x v="25"/>
    <x v="0"/>
    <n v="5.9880239520958083E-4"/>
  </r>
  <r>
    <s v="Terroir"/>
    <s v="Ecuador"/>
    <n v="1323"/>
    <n v="2014"/>
    <x v="16"/>
    <x v="1"/>
    <x v="1"/>
    <s v="Unspecified"/>
    <x v="8"/>
    <x v="1"/>
    <n v="5.9880239520958083E-4"/>
  </r>
  <r>
    <s v="Terroir"/>
    <s v="Madagascar"/>
    <n v="1323"/>
    <n v="2014"/>
    <x v="30"/>
    <x v="1"/>
    <x v="0"/>
    <s v="Trinitario"/>
    <x v="6"/>
    <x v="0"/>
    <n v="5.9880239520958083E-4"/>
  </r>
  <r>
    <s v="Terroir"/>
    <s v="Uganda"/>
    <n v="1323"/>
    <n v="2014"/>
    <x v="10"/>
    <x v="1"/>
    <x v="0"/>
    <s v="Forastero"/>
    <x v="37"/>
    <x v="0"/>
    <n v="5.9880239520958083E-4"/>
  </r>
  <r>
    <s v="The Barn"/>
    <s v="Peru"/>
    <n v="1614"/>
    <n v="2015"/>
    <x v="1"/>
    <x v="45"/>
    <x v="1"/>
    <s v="Unspecified"/>
    <x v="2"/>
    <x v="1"/>
    <n v="5.9880239520958083E-4"/>
  </r>
  <r>
    <s v="Theo"/>
    <s v="Congo w/ nibs"/>
    <n v="903"/>
    <n v="2012"/>
    <x v="8"/>
    <x v="1"/>
    <x v="1"/>
    <s v="Forastero"/>
    <x v="29"/>
    <x v="1"/>
    <n v="5.9880239520958083E-4"/>
  </r>
  <r>
    <s v="Theo"/>
    <s v="Madagascar"/>
    <n v="162"/>
    <n v="2007"/>
    <x v="8"/>
    <x v="1"/>
    <x v="1"/>
    <s v="Trinitario"/>
    <x v="6"/>
    <x v="1"/>
    <n v="5.9880239520958083E-4"/>
  </r>
  <r>
    <s v="Theo"/>
    <s v="Ivory Coast"/>
    <n v="184"/>
    <n v="2007"/>
    <x v="7"/>
    <x v="1"/>
    <x v="3"/>
    <s v="Unspecified"/>
    <x v="33"/>
    <x v="3"/>
    <n v="5.9880239520958083E-4"/>
  </r>
  <r>
    <s v="Theo"/>
    <s v="Ghana, Kumasi"/>
    <n v="184"/>
    <n v="2007"/>
    <x v="40"/>
    <x v="1"/>
    <x v="1"/>
    <s v="Forastero"/>
    <x v="21"/>
    <x v="1"/>
    <n v="5.9880239520958083E-4"/>
  </r>
  <r>
    <s v="Theo"/>
    <s v="Venezuela; Barinos, Merida, Tachron"/>
    <n v="188"/>
    <n v="2007"/>
    <x v="26"/>
    <x v="1"/>
    <x v="3"/>
    <s v="Blend"/>
    <x v="3"/>
    <x v="3"/>
    <n v="5.9880239520958083E-4"/>
  </r>
  <r>
    <s v="Theobroma"/>
    <s v="Piura Select, Cacao Blanc"/>
    <n v="1684"/>
    <n v="2015"/>
    <x v="1"/>
    <x v="21"/>
    <x v="1"/>
    <s v="Unspecified"/>
    <x v="2"/>
    <x v="1"/>
    <n v="5.9880239520958083E-4"/>
  </r>
  <r>
    <s v="Timo A. Meyer"/>
    <s v="Belize, med roast"/>
    <n v="1836"/>
    <n v="2016"/>
    <x v="5"/>
    <x v="16"/>
    <x v="0"/>
    <s v="Trinitario, TCGA"/>
    <x v="22"/>
    <x v="0"/>
    <n v="5.9880239520958083E-4"/>
  </r>
  <r>
    <s v="To'ak (Ecuatoriana)"/>
    <s v="Manabi"/>
    <n v="1418"/>
    <n v="2014"/>
    <x v="34"/>
    <x v="3"/>
    <x v="1"/>
    <s v="Forastero (Nacional)"/>
    <x v="8"/>
    <x v="1"/>
    <n v="5.9880239520958083E-4"/>
  </r>
  <r>
    <s v="Tobago Estate (Pralus)"/>
    <s v="Roxborough, Tobago"/>
    <n v="895"/>
    <n v="2012"/>
    <x v="1"/>
    <x v="0"/>
    <x v="2"/>
    <s v="Trinitario"/>
    <x v="47"/>
    <x v="2"/>
    <n v="5.9880239520958083E-4"/>
  </r>
  <r>
    <s v="Tocoti"/>
    <s v="Wild Bolivian, Jungle Love"/>
    <n v="927"/>
    <n v="2012"/>
    <x v="16"/>
    <x v="1"/>
    <x v="1"/>
    <s v="Criollo"/>
    <x v="12"/>
    <x v="1"/>
    <n v="5.9880239520958083E-4"/>
  </r>
  <r>
    <s v="Tocoti"/>
    <s v="Venezuela"/>
    <n v="789"/>
    <n v="2011"/>
    <x v="5"/>
    <x v="1"/>
    <x v="1"/>
    <s v="Unspecified"/>
    <x v="3"/>
    <x v="1"/>
    <n v="5.9880239520958083E-4"/>
  </r>
  <r>
    <s v="Tocoti"/>
    <s v="Dominican Republic"/>
    <n v="789"/>
    <n v="2011"/>
    <x v="21"/>
    <x v="1"/>
    <x v="1"/>
    <s v="Unspecified"/>
    <x v="20"/>
    <x v="1"/>
    <n v="5.9880239520958083E-4"/>
  </r>
  <r>
    <s v="Treehouse"/>
    <s v="Conacado"/>
    <n v="1239"/>
    <n v="2014"/>
    <x v="5"/>
    <x v="1"/>
    <x v="1"/>
    <s v="Unspecified"/>
    <x v="20"/>
    <x v="1"/>
    <n v="5.9880239520958083E-4"/>
  </r>
  <r>
    <s v="Tsara (Cinagra)"/>
    <s v="Ambanja, Tsara Valley"/>
    <n v="753"/>
    <n v="2011"/>
    <x v="5"/>
    <x v="43"/>
    <x v="1"/>
    <s v="Unspecified"/>
    <x v="6"/>
    <x v="1"/>
    <n v="5.9880239520958083E-4"/>
  </r>
  <r>
    <s v="twenty-four blackbirds"/>
    <s v="Oko Caribe"/>
    <n v="1700"/>
    <n v="2015"/>
    <x v="7"/>
    <x v="1"/>
    <x v="1"/>
    <s v="Unspecified"/>
    <x v="20"/>
    <x v="1"/>
    <n v="5.9880239520958083E-4"/>
  </r>
  <r>
    <s v="twenty-four blackbirds"/>
    <s v="Cedeno, lot 271"/>
    <n v="1700"/>
    <n v="2015"/>
    <x v="7"/>
    <x v="1"/>
    <x v="1"/>
    <s v="Unspecified"/>
    <x v="8"/>
    <x v="1"/>
    <n v="5.9880239520958083E-4"/>
  </r>
  <r>
    <s v="twenty-four blackbirds"/>
    <s v="Madagascar"/>
    <n v="1235"/>
    <n v="2014"/>
    <x v="7"/>
    <x v="1"/>
    <x v="1"/>
    <s v="Trinitario"/>
    <x v="6"/>
    <x v="1"/>
    <n v="5.9880239520958083E-4"/>
  </r>
  <r>
    <s v="twenty-four blackbirds"/>
    <s v="Dominican Republic"/>
    <n v="1022"/>
    <n v="2013"/>
    <x v="13"/>
    <x v="1"/>
    <x v="1"/>
    <s v="Unspecified"/>
    <x v="20"/>
    <x v="1"/>
    <n v="5.9880239520958083E-4"/>
  </r>
  <r>
    <s v="twenty-four blackbirds"/>
    <s v="Palos Blancos"/>
    <n v="1026"/>
    <n v="2013"/>
    <x v="7"/>
    <x v="1"/>
    <x v="3"/>
    <s v="Unspecified"/>
    <x v="12"/>
    <x v="3"/>
    <n v="5.9880239520958083E-4"/>
  </r>
  <r>
    <s v="twenty-four blackbirds"/>
    <s v="Dominican Republic"/>
    <n v="753"/>
    <n v="2011"/>
    <x v="10"/>
    <x v="1"/>
    <x v="1"/>
    <s v="Unspecified"/>
    <x v="20"/>
    <x v="1"/>
    <n v="5.9880239520958083E-4"/>
  </r>
  <r>
    <s v="Two Ravens"/>
    <s v="Peru"/>
    <n v="1740"/>
    <n v="2016"/>
    <x v="2"/>
    <x v="1"/>
    <x v="1"/>
    <s v="Criollo"/>
    <x v="2"/>
    <x v="1"/>
    <n v="5.9880239520958083E-4"/>
  </r>
  <r>
    <s v="Un Dimanche A Paris"/>
    <s v="Dominican Republic"/>
    <n v="709"/>
    <n v="2011"/>
    <x v="0"/>
    <x v="0"/>
    <x v="0"/>
    <s v="Unspecified"/>
    <x v="20"/>
    <x v="0"/>
    <n v="5.9880239520958083E-4"/>
  </r>
  <r>
    <s v="Undone"/>
    <s v="Matagalpa"/>
    <n v="1438"/>
    <n v="2014"/>
    <x v="21"/>
    <x v="1"/>
    <x v="1"/>
    <s v="Unspecified"/>
    <x v="18"/>
    <x v="1"/>
    <n v="5.9880239520958083E-4"/>
  </r>
  <r>
    <s v="Undone"/>
    <s v="Nourish"/>
    <n v="1438"/>
    <n v="2014"/>
    <x v="1"/>
    <x v="1"/>
    <x v="1"/>
    <s v="Unspecified"/>
    <x v="20"/>
    <x v="1"/>
    <n v="5.9880239520958083E-4"/>
  </r>
  <r>
    <s v="Upchurch"/>
    <s v="Madagascar, Sassy Bar"/>
    <n v="1752"/>
    <n v="2016"/>
    <x v="5"/>
    <x v="1"/>
    <x v="1"/>
    <s v="Trinitario"/>
    <x v="6"/>
    <x v="1"/>
    <n v="5.9880239520958083E-4"/>
  </r>
  <r>
    <s v="Upchurch"/>
    <s v="Tanzania, Party Bar"/>
    <n v="1752"/>
    <n v="2016"/>
    <x v="5"/>
    <x v="1"/>
    <x v="1"/>
    <s v="Unspecified"/>
    <x v="19"/>
    <x v="1"/>
    <n v="5.9880239520958083E-4"/>
  </r>
  <r>
    <s v="Urzi"/>
    <s v="Sur del Lago, Merida"/>
    <n v="1327"/>
    <n v="2014"/>
    <x v="8"/>
    <x v="10"/>
    <x v="1"/>
    <s v="Trinitario"/>
    <x v="3"/>
    <x v="1"/>
    <n v="5.9880239520958083E-4"/>
  </r>
  <r>
    <s v="Valrhona"/>
    <s v="Piura, Illanka, Quemazon"/>
    <n v="1510"/>
    <n v="2015"/>
    <x v="0"/>
    <x v="0"/>
    <x v="2"/>
    <s v="Unspecified"/>
    <x v="2"/>
    <x v="2"/>
    <n v="5.9880239520958083E-4"/>
  </r>
  <r>
    <s v="Valrhona"/>
    <s v="Loma Sotavento, 2013"/>
    <n v="1153"/>
    <n v="2013"/>
    <x v="11"/>
    <x v="0"/>
    <x v="1"/>
    <s v="Unspecified"/>
    <x v="20"/>
    <x v="1"/>
    <n v="5.9880239520958083E-4"/>
  </r>
  <r>
    <s v="Valrhona"/>
    <s v="Otucan, Grand Cru"/>
    <n v="931"/>
    <n v="2012"/>
    <x v="25"/>
    <x v="0"/>
    <x v="2"/>
    <s v="Unspecified"/>
    <x v="3"/>
    <x v="2"/>
    <n v="5.9880239520958083E-4"/>
  </r>
  <r>
    <s v="Valrhona"/>
    <s v="Porcelana, Pedegral"/>
    <n v="757"/>
    <n v="2011"/>
    <x v="11"/>
    <x v="0"/>
    <x v="2"/>
    <s v="Criollo"/>
    <x v="3"/>
    <x v="2"/>
    <n v="5.9880239520958083E-4"/>
  </r>
  <r>
    <s v="Valrhona"/>
    <s v="Tainori"/>
    <n v="327"/>
    <n v="2009"/>
    <x v="11"/>
    <x v="0"/>
    <x v="0"/>
    <s v="Unspecified"/>
    <x v="20"/>
    <x v="0"/>
    <n v="5.9880239520958083E-4"/>
  </r>
  <r>
    <s v="Valrhona"/>
    <s v="Alpaco"/>
    <n v="370"/>
    <n v="2009"/>
    <x v="12"/>
    <x v="0"/>
    <x v="0"/>
    <s v="Unspecified"/>
    <x v="8"/>
    <x v="0"/>
    <n v="5.9880239520958083E-4"/>
  </r>
  <r>
    <s v="Valrhona"/>
    <s v="Nyangbo"/>
    <n v="395"/>
    <n v="2009"/>
    <x v="13"/>
    <x v="0"/>
    <x v="1"/>
    <s v="Forastero"/>
    <x v="21"/>
    <x v="1"/>
    <n v="5.9880239520958083E-4"/>
  </r>
  <r>
    <s v="Valrhona"/>
    <s v="Chuao 2002 P."/>
    <n v="129"/>
    <n v="2007"/>
    <x v="8"/>
    <x v="0"/>
    <x v="0"/>
    <s v="Trinitario"/>
    <x v="3"/>
    <x v="0"/>
    <n v="5.9880239520958083E-4"/>
  </r>
  <r>
    <s v="Valrhona"/>
    <s v="Manjari"/>
    <n v="129"/>
    <n v="2007"/>
    <x v="11"/>
    <x v="0"/>
    <x v="2"/>
    <s v="Criollo, Trinitario"/>
    <x v="6"/>
    <x v="2"/>
    <n v="5.9880239520958083E-4"/>
  </r>
  <r>
    <s v="Valrhona"/>
    <s v="Abinao"/>
    <n v="153"/>
    <n v="2007"/>
    <x v="9"/>
    <x v="0"/>
    <x v="3"/>
    <s v="Forastero"/>
    <x v="42"/>
    <x v="3"/>
    <n v="5.9880239520958083E-4"/>
  </r>
  <r>
    <s v="Valrhona"/>
    <s v="Le Noir Amer"/>
    <n v="157"/>
    <n v="2007"/>
    <x v="18"/>
    <x v="0"/>
    <x v="1"/>
    <s v="Forastero"/>
    <x v="42"/>
    <x v="1"/>
    <n v="5.9880239520958083E-4"/>
  </r>
  <r>
    <s v="Valrhona"/>
    <s v="Porcelana, Maracaibo, Palmira P. 2006"/>
    <n v="162"/>
    <n v="2007"/>
    <x v="11"/>
    <x v="0"/>
    <x v="1"/>
    <s v="Criollo (Porcelana)"/>
    <x v="3"/>
    <x v="1"/>
    <n v="5.9880239520958083E-4"/>
  </r>
  <r>
    <s v="Valrhona"/>
    <s v="Caraibe"/>
    <n v="63"/>
    <n v="2006"/>
    <x v="12"/>
    <x v="0"/>
    <x v="1"/>
    <s v="Trinitario"/>
    <x v="34"/>
    <x v="1"/>
    <n v="5.9880239520958083E-4"/>
  </r>
  <r>
    <s v="Valrhona"/>
    <s v="Guanaja"/>
    <n v="63"/>
    <n v="2006"/>
    <x v="1"/>
    <x v="0"/>
    <x v="2"/>
    <s v="Criollo, Trinitario"/>
    <x v="51"/>
    <x v="2"/>
    <n v="5.9880239520958083E-4"/>
  </r>
  <r>
    <s v="Valrhona"/>
    <s v="Gran Couva 2005 P."/>
    <n v="75"/>
    <n v="2006"/>
    <x v="11"/>
    <x v="0"/>
    <x v="3"/>
    <s v="Trinitario"/>
    <x v="16"/>
    <x v="3"/>
    <n v="5.9880239520958083E-4"/>
  </r>
  <r>
    <s v="Valrhona"/>
    <s v="Porcelana, Maracaibo, Palmira P. 2005"/>
    <n v="75"/>
    <n v="2006"/>
    <x v="11"/>
    <x v="0"/>
    <x v="1"/>
    <s v="Criollo (Porcelana)"/>
    <x v="3"/>
    <x v="1"/>
    <n v="5.9880239520958083E-4"/>
  </r>
  <r>
    <s v="Valrhona"/>
    <s v="Sambirano, Ampamakia 2005, Millot P."/>
    <n v="75"/>
    <n v="2006"/>
    <x v="11"/>
    <x v="0"/>
    <x v="1"/>
    <s v="Trinitario"/>
    <x v="6"/>
    <x v="1"/>
    <n v="5.9880239520958083E-4"/>
  </r>
  <r>
    <s v="Vanleer (Barry Callebaut)"/>
    <s v="Manhattan"/>
    <n v="963"/>
    <n v="2012"/>
    <x v="5"/>
    <x v="1"/>
    <x v="3"/>
    <s v="Forastero"/>
    <x v="21"/>
    <x v="3"/>
    <n v="5.9880239520958083E-4"/>
  </r>
  <r>
    <s v="Vanleer (Barry Callebaut)"/>
    <s v="Napa"/>
    <n v="963"/>
    <n v="2012"/>
    <x v="8"/>
    <x v="1"/>
    <x v="1"/>
    <s v="Forastero"/>
    <x v="21"/>
    <x v="1"/>
    <n v="5.9880239520958083E-4"/>
  </r>
  <r>
    <s v="Vao Vao (Chocolaterie Robert)"/>
    <s v="Madagascar"/>
    <n v="404"/>
    <n v="2009"/>
    <x v="5"/>
    <x v="43"/>
    <x v="1"/>
    <s v="Trinitario"/>
    <x v="6"/>
    <x v="1"/>
    <n v="5.9880239520958083E-4"/>
  </r>
  <r>
    <s v="Vao Vao (Chocolaterie Robert)"/>
    <s v="Madagascar"/>
    <n v="404"/>
    <n v="2009"/>
    <x v="22"/>
    <x v="43"/>
    <x v="1"/>
    <s v="Trinitario"/>
    <x v="6"/>
    <x v="1"/>
    <n v="5.9880239520958083E-4"/>
  </r>
  <r>
    <s v="Vao Vao (Chocolaterie Robert)"/>
    <s v="Madagascar"/>
    <n v="404"/>
    <n v="2009"/>
    <x v="3"/>
    <x v="43"/>
    <x v="1"/>
    <s v="Trinitario"/>
    <x v="6"/>
    <x v="1"/>
    <n v="5.9880239520958083E-4"/>
  </r>
  <r>
    <s v="Vao Vao (Chocolaterie Robert)"/>
    <s v="Madagascar"/>
    <n v="404"/>
    <n v="2009"/>
    <x v="1"/>
    <x v="43"/>
    <x v="1"/>
    <s v="Trinitario"/>
    <x v="6"/>
    <x v="1"/>
    <n v="5.9880239520958083E-4"/>
  </r>
  <r>
    <s v="Vao Vao (Chocolaterie Robert)"/>
    <s v="Madagascar w/ nibs"/>
    <n v="404"/>
    <n v="2009"/>
    <x v="13"/>
    <x v="43"/>
    <x v="1"/>
    <s v="Trinitario"/>
    <x v="6"/>
    <x v="1"/>
    <n v="5.9880239520958083E-4"/>
  </r>
  <r>
    <s v="Vao Vao (Chocolaterie Robert)"/>
    <s v="Madagascar"/>
    <n v="404"/>
    <n v="2009"/>
    <x v="11"/>
    <x v="43"/>
    <x v="1"/>
    <s v="Trinitario"/>
    <x v="6"/>
    <x v="1"/>
    <n v="5.9880239520958083E-4"/>
  </r>
  <r>
    <s v="Vicuna"/>
    <s v="Palos Blancos"/>
    <n v="1470"/>
    <n v="2015"/>
    <x v="1"/>
    <x v="1"/>
    <x v="1"/>
    <s v="Unspecified"/>
    <x v="12"/>
    <x v="1"/>
    <n v="5.9880239520958083E-4"/>
  </r>
  <r>
    <s v="Vicuna"/>
    <s v="Palos Blancos + nibs"/>
    <n v="1470"/>
    <n v="2015"/>
    <x v="1"/>
    <x v="1"/>
    <x v="1"/>
    <s v="Unspecified"/>
    <x v="12"/>
    <x v="1"/>
    <n v="5.9880239520958083E-4"/>
  </r>
  <r>
    <s v="Videri"/>
    <s v="Dominican Republic"/>
    <n v="1211"/>
    <n v="2014"/>
    <x v="17"/>
    <x v="1"/>
    <x v="1"/>
    <s v="Unspecified"/>
    <x v="20"/>
    <x v="1"/>
    <n v="5.9880239520958083E-4"/>
  </r>
  <r>
    <s v="Videri"/>
    <s v="Trinidad"/>
    <n v="1211"/>
    <n v="2014"/>
    <x v="7"/>
    <x v="1"/>
    <x v="1"/>
    <s v="Trinitario"/>
    <x v="16"/>
    <x v="1"/>
    <n v="5.9880239520958083E-4"/>
  </r>
  <r>
    <s v="Videri"/>
    <s v="Mindo"/>
    <n v="1227"/>
    <n v="2014"/>
    <x v="7"/>
    <x v="1"/>
    <x v="1"/>
    <s v="Unspecified"/>
    <x v="8"/>
    <x v="1"/>
    <n v="5.9880239520958083E-4"/>
  </r>
  <r>
    <s v="Videri"/>
    <s v="Dark"/>
    <n v="1117"/>
    <n v="2013"/>
    <x v="17"/>
    <x v="1"/>
    <x v="0"/>
    <s v="Unspecified"/>
    <x v="55"/>
    <x v="0"/>
    <n v="5.9880239520958083E-4"/>
  </r>
  <r>
    <s v="Videri"/>
    <s v="Classic"/>
    <n v="991"/>
    <n v="2012"/>
    <x v="1"/>
    <x v="1"/>
    <x v="1"/>
    <s v="Unspecified"/>
    <x v="55"/>
    <x v="1"/>
    <n v="5.9880239520958083E-4"/>
  </r>
  <r>
    <s v="Vietcacao (A. Morin)"/>
    <s v="Ben Tre, Mekong Delta, MoCay"/>
    <n v="951"/>
    <n v="2012"/>
    <x v="1"/>
    <x v="0"/>
    <x v="1"/>
    <s v="Trinitario"/>
    <x v="17"/>
    <x v="1"/>
    <n v="5.9880239520958083E-4"/>
  </r>
  <r>
    <s v="Vintage Plantations"/>
    <s v="San Martin"/>
    <n v="1205"/>
    <n v="2014"/>
    <x v="7"/>
    <x v="1"/>
    <x v="1"/>
    <s v="Unspecified"/>
    <x v="2"/>
    <x v="1"/>
    <n v="5.9880239520958083E-4"/>
  </r>
  <r>
    <s v="Vintage Plantations (Tulicorp)"/>
    <s v="Los Rios, Rancho Grande 2004/2007"/>
    <n v="153"/>
    <n v="2007"/>
    <x v="15"/>
    <x v="1"/>
    <x v="3"/>
    <s v="Forastero (Arriba)"/>
    <x v="8"/>
    <x v="3"/>
    <n v="5.9880239520958083E-4"/>
  </r>
  <r>
    <s v="Vintage Plantations (Tulicorp)"/>
    <s v="Los Rios, Rancho Grande 2004/2007"/>
    <n v="153"/>
    <n v="2007"/>
    <x v="17"/>
    <x v="1"/>
    <x v="3"/>
    <s v="Forastero (Arriba)"/>
    <x v="8"/>
    <x v="3"/>
    <n v="5.9880239520958083E-4"/>
  </r>
  <r>
    <s v="Vintage Plantations (Tulicorp)"/>
    <s v="Los Rios, Rancho Grande 2004/2007"/>
    <n v="153"/>
    <n v="2007"/>
    <x v="7"/>
    <x v="1"/>
    <x v="1"/>
    <s v="Forastero (Arriba)"/>
    <x v="8"/>
    <x v="1"/>
    <n v="5.9880239520958083E-4"/>
  </r>
  <r>
    <s v="Vintage Plantations (Tulicorp)"/>
    <s v="Los Rios, Rancho Grande 2007"/>
    <n v="153"/>
    <n v="2007"/>
    <x v="8"/>
    <x v="1"/>
    <x v="1"/>
    <s v="Forastero (Arriba)"/>
    <x v="8"/>
    <x v="1"/>
    <n v="5.9880239520958083E-4"/>
  </r>
  <r>
    <s v="Violet Sky"/>
    <s v="Sambirano Valley"/>
    <n v="1458"/>
    <n v="2015"/>
    <x v="16"/>
    <x v="1"/>
    <x v="1"/>
    <s v="Trinitario"/>
    <x v="6"/>
    <x v="1"/>
    <n v="5.9880239520958083E-4"/>
  </r>
  <r>
    <s v="Violet Sky"/>
    <s v="Moho River Valley"/>
    <n v="1458"/>
    <n v="2015"/>
    <x v="16"/>
    <x v="1"/>
    <x v="1"/>
    <s v="Criollo, Trinitario"/>
    <x v="22"/>
    <x v="1"/>
    <n v="5.9880239520958083E-4"/>
  </r>
  <r>
    <s v="Violet Sky"/>
    <s v="Cuyagua"/>
    <n v="1458"/>
    <n v="2015"/>
    <x v="16"/>
    <x v="1"/>
    <x v="1"/>
    <s v="Criollo"/>
    <x v="3"/>
    <x v="1"/>
    <n v="5.9880239520958083E-4"/>
  </r>
  <r>
    <s v="Violet Sky"/>
    <s v="Peru"/>
    <n v="1458"/>
    <n v="2015"/>
    <x v="16"/>
    <x v="1"/>
    <x v="1"/>
    <s v="Criollo, Trinitario"/>
    <x v="2"/>
    <x v="1"/>
    <n v="5.9880239520958083E-4"/>
  </r>
  <r>
    <s v="Violet Sky"/>
    <s v="Cahabon"/>
    <n v="1502"/>
    <n v="2015"/>
    <x v="16"/>
    <x v="1"/>
    <x v="1"/>
    <s v="Trinitario"/>
    <x v="25"/>
    <x v="1"/>
    <n v="5.9880239520958083E-4"/>
  </r>
  <r>
    <s v="Vivra"/>
    <s v="Peru"/>
    <n v="1720"/>
    <n v="2016"/>
    <x v="1"/>
    <x v="1"/>
    <x v="3"/>
    <s v="Unspecified"/>
    <x v="2"/>
    <x v="3"/>
    <n v="5.9880239520958083E-4"/>
  </r>
  <r>
    <s v="Vivra"/>
    <s v="Ocumare"/>
    <n v="1720"/>
    <n v="2016"/>
    <x v="1"/>
    <x v="1"/>
    <x v="3"/>
    <s v="Unspecified"/>
    <x v="3"/>
    <x v="3"/>
    <n v="5.9880239520958083E-4"/>
  </r>
  <r>
    <s v="Vivra"/>
    <s v="Dominican Republic"/>
    <n v="1724"/>
    <n v="2016"/>
    <x v="1"/>
    <x v="1"/>
    <x v="1"/>
    <s v="Unspecified"/>
    <x v="20"/>
    <x v="1"/>
    <n v="5.9880239520958083E-4"/>
  </r>
  <r>
    <s v="Wellington Chocolate Factory"/>
    <s v="Conacado"/>
    <n v="1756"/>
    <n v="2016"/>
    <x v="1"/>
    <x v="22"/>
    <x v="1"/>
    <s v="Trinitario"/>
    <x v="20"/>
    <x v="1"/>
    <n v="5.9880239520958083E-4"/>
  </r>
  <r>
    <s v="Wellington Chocolate Factory"/>
    <s v="Piura Blanco, Norandino"/>
    <n v="1756"/>
    <n v="2016"/>
    <x v="1"/>
    <x v="22"/>
    <x v="1"/>
    <s v="Unspecified"/>
    <x v="2"/>
    <x v="1"/>
    <n v="5.9880239520958083E-4"/>
  </r>
  <r>
    <s v="Whittakers"/>
    <s v="Ghana"/>
    <n v="733"/>
    <n v="2011"/>
    <x v="5"/>
    <x v="22"/>
    <x v="3"/>
    <s v="Forastero"/>
    <x v="21"/>
    <x v="3"/>
    <n v="5.9880239520958083E-4"/>
  </r>
  <r>
    <s v="Wilkie's Organic"/>
    <s v="Amazonas"/>
    <n v="1169"/>
    <n v="2013"/>
    <x v="7"/>
    <x v="58"/>
    <x v="3"/>
    <s v="Criollo"/>
    <x v="2"/>
    <x v="3"/>
    <n v="5.9880239520958083E-4"/>
  </r>
  <r>
    <s v="Wilkie's Organic"/>
    <s v="Amazonas"/>
    <n v="1169"/>
    <n v="2013"/>
    <x v="38"/>
    <x v="58"/>
    <x v="1"/>
    <s v="Criollo"/>
    <x v="2"/>
    <x v="1"/>
    <n v="5.9880239520958083E-4"/>
  </r>
  <r>
    <s v="Wilkie's Organic"/>
    <s v="Tumbes"/>
    <n v="1169"/>
    <n v="2013"/>
    <x v="7"/>
    <x v="58"/>
    <x v="1"/>
    <s v="Criollo"/>
    <x v="2"/>
    <x v="1"/>
    <n v="5.9880239520958083E-4"/>
  </r>
  <r>
    <s v="Wilkie's Organic"/>
    <s v="Amazonas w/ nibs"/>
    <n v="1173"/>
    <n v="2013"/>
    <x v="7"/>
    <x v="58"/>
    <x v="1"/>
    <s v="Criollo"/>
    <x v="2"/>
    <x v="1"/>
    <n v="5.9880239520958083E-4"/>
  </r>
  <r>
    <s v="Willie's Cacao"/>
    <s v="Los Llanos"/>
    <n v="1848"/>
    <n v="2016"/>
    <x v="1"/>
    <x v="12"/>
    <x v="2"/>
    <s v="Unspecified"/>
    <x v="9"/>
    <x v="2"/>
    <n v="5.9880239520958083E-4"/>
  </r>
  <r>
    <s v="Willie's Cacao"/>
    <s v="Los Llanos"/>
    <n v="1227"/>
    <n v="2014"/>
    <x v="4"/>
    <x v="12"/>
    <x v="1"/>
    <s v="Trinitario"/>
    <x v="9"/>
    <x v="1"/>
    <n v="5.9880239520958083E-4"/>
  </r>
  <r>
    <s v="Willie's Cacao"/>
    <s v="Java, Indonesian Black"/>
    <n v="1109"/>
    <n v="2013"/>
    <x v="15"/>
    <x v="12"/>
    <x v="3"/>
    <s v="Unspecified"/>
    <x v="15"/>
    <x v="3"/>
    <n v="5.9880239520958083E-4"/>
  </r>
  <r>
    <s v="Willie's Cacao"/>
    <s v="Sambirano"/>
    <n v="593"/>
    <n v="2010"/>
    <x v="18"/>
    <x v="12"/>
    <x v="1"/>
    <s v="Trinitario"/>
    <x v="6"/>
    <x v="1"/>
    <n v="5.9880239520958083E-4"/>
  </r>
  <r>
    <s v="Willie's Cacao"/>
    <s v="Hacienda Las Trincheras"/>
    <n v="593"/>
    <n v="2010"/>
    <x v="5"/>
    <x v="12"/>
    <x v="1"/>
    <s v="Unspecified"/>
    <x v="3"/>
    <x v="1"/>
    <n v="5.9880239520958083E-4"/>
  </r>
  <r>
    <s v="Willie's Cacao"/>
    <s v="Java"/>
    <n v="593"/>
    <n v="2010"/>
    <x v="25"/>
    <x v="12"/>
    <x v="0"/>
    <s v="Unspecified"/>
    <x v="15"/>
    <x v="0"/>
    <n v="5.9880239520958083E-4"/>
  </r>
  <r>
    <s v="Willie's Cacao"/>
    <s v="San Martin"/>
    <n v="457"/>
    <n v="2009"/>
    <x v="1"/>
    <x v="12"/>
    <x v="1"/>
    <s v="Unspecified"/>
    <x v="2"/>
    <x v="1"/>
    <n v="5.9880239520958083E-4"/>
  </r>
  <r>
    <s v="Willie's Cacao"/>
    <s v="Rio Caribe"/>
    <n v="457"/>
    <n v="2009"/>
    <x v="5"/>
    <x v="12"/>
    <x v="1"/>
    <s v="Trinitario"/>
    <x v="3"/>
    <x v="1"/>
    <n v="5.9880239520958083E-4"/>
  </r>
  <r>
    <s v="Wm"/>
    <s v="Guasare, Zulia Prov., 2015, batch 124"/>
    <n v="1912"/>
    <n v="2016"/>
    <x v="21"/>
    <x v="1"/>
    <x v="1"/>
    <s v="Criollo"/>
    <x v="3"/>
    <x v="1"/>
    <n v="5.9880239520958083E-4"/>
  </r>
  <r>
    <s v="Wm"/>
    <s v="Wild Beniano, 2016, batch 128, Heirloom"/>
    <n v="1912"/>
    <n v="2016"/>
    <x v="22"/>
    <x v="1"/>
    <x v="1"/>
    <s v="Unspecified"/>
    <x v="12"/>
    <x v="1"/>
    <n v="5.9880239520958083E-4"/>
  </r>
  <r>
    <s v="Wm"/>
    <s v="Ghana, 2013, batch 129"/>
    <n v="1916"/>
    <n v="2016"/>
    <x v="7"/>
    <x v="1"/>
    <x v="0"/>
    <s v="Unspecified"/>
    <x v="21"/>
    <x v="0"/>
    <n v="5.9880239520958083E-4"/>
  </r>
  <r>
    <s v="Woodblock"/>
    <s v="Maranon, Cajamarca"/>
    <n v="1243"/>
    <n v="2014"/>
    <x v="1"/>
    <x v="1"/>
    <x v="1"/>
    <s v="Forastero (Nacional)"/>
    <x v="2"/>
    <x v="1"/>
    <n v="5.9880239520958083E-4"/>
  </r>
  <r>
    <s v="Woodblock"/>
    <s v="Camino Verde P., Balao, Guayas"/>
    <n v="1042"/>
    <n v="2013"/>
    <x v="1"/>
    <x v="1"/>
    <x v="1"/>
    <s v="Unspecified"/>
    <x v="8"/>
    <x v="1"/>
    <n v="5.9880239520958083E-4"/>
  </r>
  <r>
    <s v="Woodblock"/>
    <s v="Gran Couva"/>
    <n v="1042"/>
    <n v="2013"/>
    <x v="1"/>
    <x v="1"/>
    <x v="1"/>
    <s v="Trinitario"/>
    <x v="16"/>
    <x v="1"/>
    <n v="5.9880239520958083E-4"/>
  </r>
  <r>
    <s v="Woodblock"/>
    <s v="Ecuador"/>
    <n v="825"/>
    <n v="2012"/>
    <x v="1"/>
    <x v="1"/>
    <x v="3"/>
    <s v="Unspecified"/>
    <x v="8"/>
    <x v="3"/>
    <n v="5.9880239520958083E-4"/>
  </r>
  <r>
    <s v="Woodblock"/>
    <s v="Costa Rica"/>
    <n v="825"/>
    <n v="2012"/>
    <x v="1"/>
    <x v="1"/>
    <x v="1"/>
    <s v="Unspecified"/>
    <x v="27"/>
    <x v="1"/>
    <n v="5.9880239520958083E-4"/>
  </r>
  <r>
    <s v="Woodblock"/>
    <s v="Sambirano"/>
    <n v="951"/>
    <n v="2012"/>
    <x v="1"/>
    <x v="1"/>
    <x v="1"/>
    <s v="Trinitario"/>
    <x v="6"/>
    <x v="1"/>
    <n v="5.9880239520958083E-4"/>
  </r>
  <r>
    <s v="Woodblock"/>
    <s v="Ocumare"/>
    <n v="741"/>
    <n v="2011"/>
    <x v="1"/>
    <x v="1"/>
    <x v="2"/>
    <s v="Unspecified"/>
    <x v="3"/>
    <x v="2"/>
    <n v="5.9880239520958083E-4"/>
  </r>
  <r>
    <s v="Woodblock"/>
    <s v="La Red"/>
    <n v="769"/>
    <n v="2011"/>
    <x v="1"/>
    <x v="1"/>
    <x v="1"/>
    <s v="Unspecified"/>
    <x v="20"/>
    <x v="1"/>
    <n v="5.9880239520958083E-4"/>
  </r>
  <r>
    <s v="Xocolat"/>
    <s v="Hispaniola"/>
    <n v="1057"/>
    <n v="2013"/>
    <x v="12"/>
    <x v="41"/>
    <x v="1"/>
    <s v="Unspecified"/>
    <x v="20"/>
    <x v="1"/>
    <n v="5.9880239520958083E-4"/>
  </r>
  <r>
    <s v="Xocolla"/>
    <s v="Sambirano, batch 170102"/>
    <n v="1948"/>
    <n v="2017"/>
    <x v="1"/>
    <x v="1"/>
    <x v="1"/>
    <s v="Unspecified"/>
    <x v="6"/>
    <x v="1"/>
    <n v="5.9880239520958083E-4"/>
  </r>
  <r>
    <s v="Xocolla"/>
    <s v="Hispaniola, batch 170104"/>
    <n v="1948"/>
    <n v="2017"/>
    <x v="1"/>
    <x v="1"/>
    <x v="3"/>
    <s v="Unspecified"/>
    <x v="20"/>
    <x v="3"/>
    <n v="5.9880239520958083E-4"/>
  </r>
  <r>
    <s v="Zak's"/>
    <s v="Papua New Guinea, Batch 2"/>
    <n v="1574"/>
    <n v="2015"/>
    <x v="1"/>
    <x v="1"/>
    <x v="1"/>
    <s v="Unspecified"/>
    <x v="11"/>
    <x v="1"/>
    <n v="5.9880239520958083E-4"/>
  </r>
  <r>
    <s v="Zak's"/>
    <s v="Dominican Republic, Batch D2"/>
    <n v="1578"/>
    <n v="2015"/>
    <x v="1"/>
    <x v="1"/>
    <x v="1"/>
    <s v="Unspecified"/>
    <x v="20"/>
    <x v="1"/>
    <n v="5.9880239520958083E-4"/>
  </r>
  <r>
    <s v="Zak's"/>
    <s v="Madagascar, Batch 2"/>
    <n v="1578"/>
    <n v="2015"/>
    <x v="1"/>
    <x v="1"/>
    <x v="1"/>
    <s v="Trinitario"/>
    <x v="6"/>
    <x v="1"/>
    <n v="5.9880239520958083E-4"/>
  </r>
  <r>
    <s v="Zak's"/>
    <s v="Peru, Batch 1"/>
    <n v="1578"/>
    <n v="2015"/>
    <x v="1"/>
    <x v="1"/>
    <x v="1"/>
    <s v="Unspecified"/>
    <x v="2"/>
    <x v="1"/>
    <n v="5.9880239520958083E-4"/>
  </r>
  <r>
    <s v="Zak's"/>
    <s v="Belize, Batch 2"/>
    <n v="1578"/>
    <n v="2015"/>
    <x v="1"/>
    <x v="1"/>
    <x v="1"/>
    <s v="Trinitario"/>
    <x v="22"/>
    <x v="1"/>
    <n v="5.9880239520958083E-4"/>
  </r>
  <r>
    <s v="Zart Pralinen"/>
    <s v="Millot P., Ambanja"/>
    <n v="1820"/>
    <n v="2016"/>
    <x v="1"/>
    <x v="47"/>
    <x v="1"/>
    <s v="Criollo, Trinitario"/>
    <x v="6"/>
    <x v="1"/>
    <n v="5.9880239520958083E-4"/>
  </r>
  <r>
    <s v="Zart Pralinen"/>
    <s v="UNOCACE"/>
    <n v="1824"/>
    <n v="2016"/>
    <x v="1"/>
    <x v="47"/>
    <x v="1"/>
    <s v="Nacional (Arriba)"/>
    <x v="8"/>
    <x v="1"/>
    <n v="5.9880239520958083E-4"/>
  </r>
  <r>
    <s v="Zart Pralinen"/>
    <s v="San Juan Estate"/>
    <n v="1824"/>
    <n v="2016"/>
    <x v="9"/>
    <x v="47"/>
    <x v="1"/>
    <s v="Trinitario"/>
    <x v="16"/>
    <x v="1"/>
    <n v="5.9880239520958083E-4"/>
  </r>
  <r>
    <s v="Zart Pralinen"/>
    <s v="Kakao Kamili, Kilombero Valley"/>
    <n v="1824"/>
    <n v="2016"/>
    <x v="9"/>
    <x v="47"/>
    <x v="1"/>
    <s v="Criollo, Trinitario"/>
    <x v="19"/>
    <x v="1"/>
    <n v="5.9880239520958083E-4"/>
  </r>
  <r>
    <s v="Zart Pralinen"/>
    <s v="Kakao Kamili, Kilombero Valley"/>
    <n v="1824"/>
    <n v="2016"/>
    <x v="1"/>
    <x v="47"/>
    <x v="1"/>
    <s v="Criollo, Trinitario"/>
    <x v="19"/>
    <x v="1"/>
    <n v="5.9880239520958083E-4"/>
  </r>
  <r>
    <s v="Zart Pralinen"/>
    <s v="San Juan Estate, Gran Couva"/>
    <n v="1880"/>
    <n v="2016"/>
    <x v="20"/>
    <x v="47"/>
    <x v="1"/>
    <s v="Trinitario"/>
    <x v="16"/>
    <x v="1"/>
    <n v="5.9880239520958083E-4"/>
  </r>
  <r>
    <s v="Zokoko"/>
    <s v="Guadalcanal"/>
    <n v="1716"/>
    <n v="2016"/>
    <x v="20"/>
    <x v="13"/>
    <x v="0"/>
    <s v="Unspecified"/>
    <x v="48"/>
    <x v="0"/>
    <n v="5.9880239520958083E-4"/>
  </r>
  <r>
    <s v="Zokoko"/>
    <s v="Alto Beni"/>
    <n v="697"/>
    <n v="2011"/>
    <x v="13"/>
    <x v="13"/>
    <x v="1"/>
    <s v="Unspecified"/>
    <x v="12"/>
    <x v="1"/>
    <n v="5.9880239520958083E-4"/>
  </r>
  <r>
    <s v="Zokoko"/>
    <s v="Tokiala"/>
    <n v="701"/>
    <n v="2011"/>
    <x v="12"/>
    <x v="13"/>
    <x v="1"/>
    <s v="Trinitario"/>
    <x v="11"/>
    <x v="1"/>
    <n v="5.9880239520958083E-4"/>
  </r>
  <r>
    <s v="Zokoko"/>
    <s v="Tranquilidad, Baures"/>
    <n v="701"/>
    <n v="2011"/>
    <x v="5"/>
    <x v="13"/>
    <x v="0"/>
    <s v="Unspecified"/>
    <x v="12"/>
    <x v="0"/>
    <n v="5.9880239520958083E-4"/>
  </r>
  <r>
    <s v="Zotter"/>
    <s v="Bocas del Toro, Cocabo Co-op"/>
    <n v="801"/>
    <n v="2012"/>
    <x v="5"/>
    <x v="47"/>
    <x v="1"/>
    <s v="Unspecified"/>
    <x v="5"/>
    <x v="1"/>
    <n v="5.9880239520958083E-4"/>
  </r>
  <r>
    <s v="Zotter"/>
    <s v="Satipo Pangoa region, 16hr conche"/>
    <n v="875"/>
    <n v="2012"/>
    <x v="1"/>
    <x v="47"/>
    <x v="1"/>
    <s v="Criollo (Amarru)"/>
    <x v="2"/>
    <x v="1"/>
    <n v="5.9880239520958083E-4"/>
  </r>
  <r>
    <s v="Zotter"/>
    <s v="Satipo Pangoa region, 20hr conche"/>
    <n v="875"/>
    <n v="2012"/>
    <x v="1"/>
    <x v="47"/>
    <x v="1"/>
    <s v="Criollo (Amarru)"/>
    <x v="2"/>
    <x v="1"/>
    <n v="5.9880239520958083E-4"/>
  </r>
  <r>
    <s v="Zotter"/>
    <s v="Loma Los Pinos, Yacao region, D.R."/>
    <n v="875"/>
    <n v="2012"/>
    <x v="29"/>
    <x v="47"/>
    <x v="0"/>
    <s v="Unspecified"/>
    <x v="20"/>
    <x v="0"/>
    <n v="5.9880239520958083E-4"/>
  </r>
  <r>
    <s v="Zotter"/>
    <s v="El Oro"/>
    <n v="879"/>
    <n v="2012"/>
    <x v="7"/>
    <x v="47"/>
    <x v="1"/>
    <s v="Forastero (Nacional)"/>
    <x v="8"/>
    <x v="1"/>
    <n v="5.9880239520958083E-4"/>
  </r>
  <r>
    <s v="Zotter"/>
    <s v="Huiwani Coop"/>
    <n v="879"/>
    <n v="2012"/>
    <x v="7"/>
    <x v="47"/>
    <x v="1"/>
    <s v="Criollo, Trinitario"/>
    <x v="11"/>
    <x v="1"/>
    <n v="5.9880239520958083E-4"/>
  </r>
  <r>
    <s v="Zotter"/>
    <s v="El Ceibo Coop"/>
    <n v="879"/>
    <n v="2012"/>
    <x v="17"/>
    <x v="47"/>
    <x v="1"/>
    <s v="Unspecified"/>
    <x v="12"/>
    <x v="1"/>
    <n v="5.9880239520958083E-4"/>
  </r>
  <r>
    <s v="Zotter"/>
    <s v="Santo Domingo"/>
    <n v="879"/>
    <n v="2012"/>
    <x v="1"/>
    <x v="47"/>
    <x v="0"/>
    <s v="Unspecified"/>
    <x v="20"/>
    <x v="0"/>
    <n v="5.9880239520958083E-4"/>
  </r>
  <r>
    <s v="Zotter"/>
    <s v="Kongo, Highlands"/>
    <n v="883"/>
    <n v="2012"/>
    <x v="13"/>
    <x v="47"/>
    <x v="1"/>
    <s v="Forastero"/>
    <x v="29"/>
    <x v="1"/>
    <n v="5.9880239520958083E-4"/>
  </r>
  <r>
    <s v="Zotter"/>
    <s v="Peru"/>
    <n v="647"/>
    <n v="2011"/>
    <x v="1"/>
    <x v="47"/>
    <x v="0"/>
    <s v="Unspecified"/>
    <x v="2"/>
    <x v="0"/>
    <n v="5.9880239520958083E-4"/>
  </r>
  <r>
    <s v="Zotter"/>
    <s v="Congo"/>
    <n v="749"/>
    <n v="2011"/>
    <x v="8"/>
    <x v="47"/>
    <x v="1"/>
    <s v="Forastero"/>
    <x v="29"/>
    <x v="1"/>
    <n v="5.9880239520958083E-4"/>
  </r>
  <r>
    <s v="Zotter"/>
    <s v="Kerala State"/>
    <n v="749"/>
    <n v="2011"/>
    <x v="8"/>
    <x v="47"/>
    <x v="1"/>
    <s v="Forastero"/>
    <x v="46"/>
    <x v="1"/>
    <n v="5.9880239520958083E-4"/>
  </r>
  <r>
    <s v="Zotter"/>
    <s v="Kerala State"/>
    <n v="781"/>
    <n v="2011"/>
    <x v="29"/>
    <x v="47"/>
    <x v="1"/>
    <s v="Unspecified"/>
    <x v="46"/>
    <x v="1"/>
    <n v="5.9880239520958083E-4"/>
  </r>
  <r>
    <s v="Zotter"/>
    <s v="Brazil, Mitzi Blue"/>
    <n v="486"/>
    <n v="2010"/>
    <x v="8"/>
    <x v="47"/>
    <x v="1"/>
    <s v="Unspecified"/>
    <x v="7"/>
    <x v="1"/>
    <n v="5.9880239520958083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E45F4E-4EBD-4A01-ABA9-24EB6BCC0C8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9" firstHeaderRow="1" firstDataRow="1" firstDataCol="1" rowPageCount="1" colPageCount="1"/>
  <pivotFields count="11">
    <pivotField showAll="0"/>
    <pivotField showAll="0"/>
    <pivotField showAll="0"/>
    <pivotField showAll="0"/>
    <pivotField showAll="0"/>
    <pivotField showAll="0"/>
    <pivotField axis="axisPage" dataField="1" multipleItemSelectionAllowed="1" showAll="0">
      <items count="7">
        <item h="1" x="5"/>
        <item h="1" x="3"/>
        <item h="1" x="1"/>
        <item x="0"/>
        <item x="2"/>
        <item x="4"/>
        <item t="default"/>
      </items>
    </pivotField>
    <pivotField showAll="0"/>
    <pivotField axis="axisRow" showAll="0" sortType="descending">
      <items count="58">
        <item x="40"/>
        <item x="22"/>
        <item x="12"/>
        <item x="7"/>
        <item x="10"/>
        <item x="53"/>
        <item x="34"/>
        <item x="55"/>
        <item x="9"/>
        <item x="29"/>
        <item x="45"/>
        <item x="27"/>
        <item x="4"/>
        <item x="20"/>
        <item x="8"/>
        <item x="50"/>
        <item x="13"/>
        <item x="32"/>
        <item x="21"/>
        <item x="24"/>
        <item x="25"/>
        <item x="28"/>
        <item x="43"/>
        <item x="26"/>
        <item x="46"/>
        <item x="15"/>
        <item x="33"/>
        <item x="23"/>
        <item x="41"/>
        <item x="6"/>
        <item x="31"/>
        <item x="38"/>
        <item x="14"/>
        <item x="18"/>
        <item x="49"/>
        <item x="5"/>
        <item x="11"/>
        <item x="2"/>
        <item x="30"/>
        <item x="54"/>
        <item x="36"/>
        <item x="52"/>
        <item x="0"/>
        <item x="48"/>
        <item h="1" x="51"/>
        <item x="35"/>
        <item x="44"/>
        <item x="56"/>
        <item x="19"/>
        <item x="47"/>
        <item x="1"/>
        <item x="16"/>
        <item x="37"/>
        <item x="39"/>
        <item x="3"/>
        <item x="17"/>
        <item x="42"/>
        <item t="default"/>
      </items>
      <autoSortScope>
        <pivotArea dataOnly="0" outline="0" fieldPosition="0">
          <references count="1">
            <reference field="4294967294" count="1" selected="0">
              <x v="0"/>
            </reference>
          </references>
        </pivotArea>
      </autoSortScope>
    </pivotField>
    <pivotField showAll="0">
      <items count="7">
        <item x="3"/>
        <item x="4"/>
        <item x="0"/>
        <item x="2"/>
        <item x="1"/>
        <item x="5"/>
        <item t="default"/>
      </items>
    </pivotField>
    <pivotField numFmtId="10" showAll="0"/>
  </pivotFields>
  <rowFields count="1">
    <field x="8"/>
  </rowFields>
  <rowItems count="36">
    <i>
      <x v="46"/>
    </i>
    <i>
      <x v="49"/>
    </i>
    <i>
      <x v="21"/>
    </i>
    <i>
      <x v="32"/>
    </i>
    <i>
      <x v="36"/>
    </i>
    <i>
      <x v="42"/>
    </i>
    <i>
      <x v="11"/>
    </i>
    <i>
      <x v="18"/>
    </i>
    <i>
      <x v="27"/>
    </i>
    <i>
      <x v="54"/>
    </i>
    <i>
      <x v="29"/>
    </i>
    <i>
      <x v="8"/>
    </i>
    <i>
      <x v="37"/>
    </i>
    <i>
      <x v="20"/>
    </i>
    <i>
      <x v="2"/>
    </i>
    <i>
      <x v="14"/>
    </i>
    <i>
      <x v="3"/>
    </i>
    <i>
      <x v="25"/>
    </i>
    <i>
      <x v="55"/>
    </i>
    <i>
      <x v="33"/>
    </i>
    <i>
      <x v="1"/>
    </i>
    <i>
      <x v="13"/>
    </i>
    <i>
      <x v="23"/>
    </i>
    <i>
      <x v="22"/>
    </i>
    <i>
      <x v="52"/>
    </i>
    <i>
      <x v="9"/>
    </i>
    <i>
      <x v="48"/>
    </i>
    <i>
      <x v="38"/>
    </i>
    <i>
      <x v="51"/>
    </i>
    <i>
      <x v="53"/>
    </i>
    <i>
      <x v="7"/>
    </i>
    <i>
      <x v="12"/>
    </i>
    <i>
      <x/>
    </i>
    <i>
      <x v="6"/>
    </i>
    <i>
      <x v="43"/>
    </i>
    <i t="grand">
      <x/>
    </i>
  </rowItems>
  <colItems count="1">
    <i/>
  </colItems>
  <pageFields count="1">
    <pageField fld="6" hier="-1"/>
  </pageFields>
  <dataFields count="1">
    <dataField name="Average of Rating" fld="6" subtotal="average" baseField="8" baseItem="0"/>
  </dataFields>
  <chartFormats count="3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46"/>
          </reference>
        </references>
      </pivotArea>
    </chartFormat>
    <chartFormat chart="2" format="4">
      <pivotArea type="data" outline="0" fieldPosition="0">
        <references count="2">
          <reference field="4294967294" count="1" selected="0">
            <x v="0"/>
          </reference>
          <reference field="8" count="1" selected="0">
            <x v="44"/>
          </reference>
        </references>
      </pivotArea>
    </chartFormat>
    <chartFormat chart="2" format="5">
      <pivotArea type="data" outline="0" fieldPosition="0">
        <references count="2">
          <reference field="4294967294" count="1" selected="0">
            <x v="0"/>
          </reference>
          <reference field="8" count="1" selected="0">
            <x v="49"/>
          </reference>
        </references>
      </pivotArea>
    </chartFormat>
    <chartFormat chart="2" format="6">
      <pivotArea type="data" outline="0" fieldPosition="0">
        <references count="2">
          <reference field="4294967294" count="1" selected="0">
            <x v="0"/>
          </reference>
          <reference field="8" count="1" selected="0">
            <x v="21"/>
          </reference>
        </references>
      </pivotArea>
    </chartFormat>
    <chartFormat chart="2" format="7">
      <pivotArea type="data" outline="0" fieldPosition="0">
        <references count="2">
          <reference field="4294967294" count="1" selected="0">
            <x v="0"/>
          </reference>
          <reference field="8" count="1" selected="0">
            <x v="32"/>
          </reference>
        </references>
      </pivotArea>
    </chartFormat>
    <chartFormat chart="2" format="8">
      <pivotArea type="data" outline="0" fieldPosition="0">
        <references count="2">
          <reference field="4294967294" count="1" selected="0">
            <x v="0"/>
          </reference>
          <reference field="8" count="1" selected="0">
            <x v="36"/>
          </reference>
        </references>
      </pivotArea>
    </chartFormat>
    <chartFormat chart="2" format="9">
      <pivotArea type="data" outline="0" fieldPosition="0">
        <references count="2">
          <reference field="4294967294" count="1" selected="0">
            <x v="0"/>
          </reference>
          <reference field="8" count="1" selected="0">
            <x v="27"/>
          </reference>
        </references>
      </pivotArea>
    </chartFormat>
    <chartFormat chart="2" format="10">
      <pivotArea type="data" outline="0" fieldPosition="0">
        <references count="2">
          <reference field="4294967294" count="1" selected="0">
            <x v="0"/>
          </reference>
          <reference field="8" count="1" selected="0">
            <x v="11"/>
          </reference>
        </references>
      </pivotArea>
    </chartFormat>
    <chartFormat chart="2" format="11">
      <pivotArea type="data" outline="0" fieldPosition="0">
        <references count="2">
          <reference field="4294967294" count="1" selected="0">
            <x v="0"/>
          </reference>
          <reference field="8" count="1" selected="0">
            <x v="42"/>
          </reference>
        </references>
      </pivotArea>
    </chartFormat>
    <chartFormat chart="2" format="12">
      <pivotArea type="data" outline="0" fieldPosition="0">
        <references count="2">
          <reference field="4294967294" count="1" selected="0">
            <x v="0"/>
          </reference>
          <reference field="8" count="1" selected="0">
            <x v="18"/>
          </reference>
        </references>
      </pivotArea>
    </chartFormat>
    <chartFormat chart="2" format="13">
      <pivotArea type="data" outline="0" fieldPosition="0">
        <references count="2">
          <reference field="4294967294" count="1" selected="0">
            <x v="0"/>
          </reference>
          <reference field="8" count="1" selected="0">
            <x v="29"/>
          </reference>
        </references>
      </pivotArea>
    </chartFormat>
    <chartFormat chart="2" format="14">
      <pivotArea type="data" outline="0" fieldPosition="0">
        <references count="2">
          <reference field="4294967294" count="1" selected="0">
            <x v="0"/>
          </reference>
          <reference field="8" count="1" selected="0">
            <x v="54"/>
          </reference>
        </references>
      </pivotArea>
    </chartFormat>
    <chartFormat chart="2" format="15">
      <pivotArea type="data" outline="0" fieldPosition="0">
        <references count="2">
          <reference field="4294967294" count="1" selected="0">
            <x v="0"/>
          </reference>
          <reference field="8" count="1" selected="0">
            <x v="8"/>
          </reference>
        </references>
      </pivotArea>
    </chartFormat>
    <chartFormat chart="2" format="16">
      <pivotArea type="data" outline="0" fieldPosition="0">
        <references count="2">
          <reference field="4294967294" count="1" selected="0">
            <x v="0"/>
          </reference>
          <reference field="8" count="1" selected="0">
            <x v="37"/>
          </reference>
        </references>
      </pivotArea>
    </chartFormat>
    <chartFormat chart="2" format="17">
      <pivotArea type="data" outline="0" fieldPosition="0">
        <references count="2">
          <reference field="4294967294" count="1" selected="0">
            <x v="0"/>
          </reference>
          <reference field="8" count="1" selected="0">
            <x v="20"/>
          </reference>
        </references>
      </pivotArea>
    </chartFormat>
    <chartFormat chart="2" format="18">
      <pivotArea type="data" outline="0" fieldPosition="0">
        <references count="2">
          <reference field="4294967294" count="1" selected="0">
            <x v="0"/>
          </reference>
          <reference field="8" count="1" selected="0">
            <x v="2"/>
          </reference>
        </references>
      </pivotArea>
    </chartFormat>
    <chartFormat chart="2" format="19">
      <pivotArea type="data" outline="0" fieldPosition="0">
        <references count="2">
          <reference field="4294967294" count="1" selected="0">
            <x v="0"/>
          </reference>
          <reference field="8" count="1" selected="0">
            <x v="14"/>
          </reference>
        </references>
      </pivotArea>
    </chartFormat>
    <chartFormat chart="2" format="20">
      <pivotArea type="data" outline="0" fieldPosition="0">
        <references count="2">
          <reference field="4294967294" count="1" selected="0">
            <x v="0"/>
          </reference>
          <reference field="8" count="1" selected="0">
            <x v="3"/>
          </reference>
        </references>
      </pivotArea>
    </chartFormat>
    <chartFormat chart="2" format="21">
      <pivotArea type="data" outline="0" fieldPosition="0">
        <references count="2">
          <reference field="4294967294" count="1" selected="0">
            <x v="0"/>
          </reference>
          <reference field="8" count="1" selected="0">
            <x v="25"/>
          </reference>
        </references>
      </pivotArea>
    </chartFormat>
    <chartFormat chart="2" format="22">
      <pivotArea type="data" outline="0" fieldPosition="0">
        <references count="2">
          <reference field="4294967294" count="1" selected="0">
            <x v="0"/>
          </reference>
          <reference field="8" count="1" selected="0">
            <x v="55"/>
          </reference>
        </references>
      </pivotArea>
    </chartFormat>
    <chartFormat chart="2" format="23">
      <pivotArea type="data" outline="0" fieldPosition="0">
        <references count="2">
          <reference field="4294967294" count="1" selected="0">
            <x v="0"/>
          </reference>
          <reference field="8" count="1" selected="0">
            <x v="33"/>
          </reference>
        </references>
      </pivotArea>
    </chartFormat>
    <chartFormat chart="2" format="24">
      <pivotArea type="data" outline="0" fieldPosition="0">
        <references count="2">
          <reference field="4294967294" count="1" selected="0">
            <x v="0"/>
          </reference>
          <reference field="8" count="1" selected="0">
            <x v="1"/>
          </reference>
        </references>
      </pivotArea>
    </chartFormat>
    <chartFormat chart="2" format="25">
      <pivotArea type="data" outline="0" fieldPosition="0">
        <references count="2">
          <reference field="4294967294" count="1" selected="0">
            <x v="0"/>
          </reference>
          <reference field="8" count="1" selected="0">
            <x v="13"/>
          </reference>
        </references>
      </pivotArea>
    </chartFormat>
    <chartFormat chart="2" format="26">
      <pivotArea type="data" outline="0" fieldPosition="0">
        <references count="2">
          <reference field="4294967294" count="1" selected="0">
            <x v="0"/>
          </reference>
          <reference field="8" count="1" selected="0">
            <x v="23"/>
          </reference>
        </references>
      </pivotArea>
    </chartFormat>
    <chartFormat chart="2" format="27">
      <pivotArea type="data" outline="0" fieldPosition="0">
        <references count="2">
          <reference field="4294967294" count="1" selected="0">
            <x v="0"/>
          </reference>
          <reference field="8" count="1" selected="0">
            <x v="22"/>
          </reference>
        </references>
      </pivotArea>
    </chartFormat>
    <chartFormat chart="2" format="28">
      <pivotArea type="data" outline="0" fieldPosition="0">
        <references count="2">
          <reference field="4294967294" count="1" selected="0">
            <x v="0"/>
          </reference>
          <reference field="8" count="1" selected="0">
            <x v="52"/>
          </reference>
        </references>
      </pivotArea>
    </chartFormat>
    <chartFormat chart="2" format="29">
      <pivotArea type="data" outline="0" fieldPosition="0">
        <references count="2">
          <reference field="4294967294" count="1" selected="0">
            <x v="0"/>
          </reference>
          <reference field="8" count="1" selected="0">
            <x v="9"/>
          </reference>
        </references>
      </pivotArea>
    </chartFormat>
    <chartFormat chart="2" format="30">
      <pivotArea type="data" outline="0" fieldPosition="0">
        <references count="2">
          <reference field="4294967294" count="1" selected="0">
            <x v="0"/>
          </reference>
          <reference field="8" count="1" selected="0">
            <x v="48"/>
          </reference>
        </references>
      </pivotArea>
    </chartFormat>
    <chartFormat chart="2" format="31">
      <pivotArea type="data" outline="0" fieldPosition="0">
        <references count="2">
          <reference field="4294967294" count="1" selected="0">
            <x v="0"/>
          </reference>
          <reference field="8" count="1" selected="0">
            <x v="38"/>
          </reference>
        </references>
      </pivotArea>
    </chartFormat>
    <chartFormat chart="2" format="32">
      <pivotArea type="data" outline="0" fieldPosition="0">
        <references count="2">
          <reference field="4294967294" count="1" selected="0">
            <x v="0"/>
          </reference>
          <reference field="8" count="1" selected="0">
            <x v="51"/>
          </reference>
        </references>
      </pivotArea>
    </chartFormat>
    <chartFormat chart="2" format="33">
      <pivotArea type="data" outline="0" fieldPosition="0">
        <references count="2">
          <reference field="4294967294" count="1" selected="0">
            <x v="0"/>
          </reference>
          <reference field="8" count="1" selected="0">
            <x v="53"/>
          </reference>
        </references>
      </pivotArea>
    </chartFormat>
    <chartFormat chart="2" format="34">
      <pivotArea type="data" outline="0" fieldPosition="0">
        <references count="2">
          <reference field="4294967294" count="1" selected="0">
            <x v="0"/>
          </reference>
          <reference field="8" count="1" selected="0">
            <x v="7"/>
          </reference>
        </references>
      </pivotArea>
    </chartFormat>
    <chartFormat chart="2" format="35">
      <pivotArea type="data" outline="0" fieldPosition="0">
        <references count="2">
          <reference field="4294967294" count="1" selected="0">
            <x v="0"/>
          </reference>
          <reference field="8" count="1" selected="0">
            <x v="12"/>
          </reference>
        </references>
      </pivotArea>
    </chartFormat>
    <chartFormat chart="2" format="36">
      <pivotArea type="data" outline="0" fieldPosition="0">
        <references count="2">
          <reference field="4294967294" count="1" selected="0">
            <x v="0"/>
          </reference>
          <reference field="8" count="1" selected="0">
            <x v="0"/>
          </reference>
        </references>
      </pivotArea>
    </chartFormat>
    <chartFormat chart="2" format="37">
      <pivotArea type="data" outline="0" fieldPosition="0">
        <references count="2">
          <reference field="4294967294" count="1" selected="0">
            <x v="0"/>
          </reference>
          <reference field="8" count="1" selected="0">
            <x v="43"/>
          </reference>
        </references>
      </pivotArea>
    </chartFormat>
    <chartFormat chart="2" format="38">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84372-1140-4B3C-BC8F-F0CD2914564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rowPageCount="1" colPageCount="1"/>
  <pivotFields count="11">
    <pivotField showAll="0"/>
    <pivotField showAll="0"/>
    <pivotField showAll="0"/>
    <pivotField showAll="0"/>
    <pivotField showAll="0"/>
    <pivotField axis="axisRow" showAll="0" measureFilter="1" sortType="descending">
      <items count="60">
        <item x="25"/>
        <item x="28"/>
        <item x="13"/>
        <item x="47"/>
        <item x="15"/>
        <item x="31"/>
        <item x="11"/>
        <item x="9"/>
        <item x="52"/>
        <item x="20"/>
        <item x="23"/>
        <item x="40"/>
        <item x="35"/>
        <item x="41"/>
        <item x="3"/>
        <item x="55"/>
        <item x="2"/>
        <item x="42"/>
        <item x="0"/>
        <item x="16"/>
        <item x="53"/>
        <item x="37"/>
        <item x="29"/>
        <item x="48"/>
        <item x="56"/>
        <item x="54"/>
        <item x="39"/>
        <item x="58"/>
        <item x="38"/>
        <item x="10"/>
        <item x="21"/>
        <item x="50"/>
        <item x="43"/>
        <item x="27"/>
        <item x="4"/>
        <item x="6"/>
        <item x="22"/>
        <item x="51"/>
        <item x="49"/>
        <item x="8"/>
        <item x="44"/>
        <item x="46"/>
        <item x="33"/>
        <item x="18"/>
        <item x="17"/>
        <item x="26"/>
        <item x="34"/>
        <item x="30"/>
        <item x="24"/>
        <item x="7"/>
        <item x="32"/>
        <item x="57"/>
        <item x="45"/>
        <item x="5"/>
        <item x="12"/>
        <item x="1"/>
        <item x="19"/>
        <item x="36"/>
        <item x="14"/>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7">
        <item h="1" x="5"/>
        <item h="1" x="3"/>
        <item h="1" x="1"/>
        <item x="0"/>
        <item x="2"/>
        <item x="4"/>
        <item t="default"/>
      </items>
    </pivotField>
    <pivotField showAll="0"/>
    <pivotField showAll="0"/>
    <pivotField showAll="0">
      <items count="7">
        <item x="3"/>
        <item x="4"/>
        <item x="0"/>
        <item x="2"/>
        <item x="1"/>
        <item x="5"/>
        <item t="default"/>
      </items>
    </pivotField>
    <pivotField numFmtId="10" showAll="0"/>
  </pivotFields>
  <rowFields count="1">
    <field x="5"/>
  </rowFields>
  <rowItems count="11">
    <i>
      <x v="55"/>
    </i>
    <i>
      <x v="18"/>
    </i>
    <i>
      <x v="7"/>
    </i>
    <i>
      <x v="2"/>
    </i>
    <i>
      <x v="54"/>
    </i>
    <i>
      <x v="29"/>
    </i>
    <i>
      <x v="53"/>
    </i>
    <i>
      <x v="4"/>
    </i>
    <i>
      <x v="45"/>
    </i>
    <i>
      <x v="14"/>
    </i>
    <i t="grand">
      <x/>
    </i>
  </rowItems>
  <colItems count="1">
    <i/>
  </colItems>
  <pageFields count="1">
    <pageField fld="6" hier="-1"/>
  </pageFields>
  <dataFields count="1">
    <dataField name="Count of Rating" fld="6" subtotal="count" showDataAs="percentOfTotal" baseField="5" baseItem="29" numFmtId="10"/>
  </dataFields>
  <chartFormats count="3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29"/>
          </reference>
        </references>
      </pivotArea>
    </chartFormat>
    <chartFormat chart="5" format="4">
      <pivotArea type="data" outline="0" fieldPosition="0">
        <references count="2">
          <reference field="4294967294" count="1" selected="0">
            <x v="0"/>
          </reference>
          <reference field="5" count="1" selected="0">
            <x v="49"/>
          </reference>
        </references>
      </pivotArea>
    </chartFormat>
    <chartFormat chart="5" format="5">
      <pivotArea type="data" outline="0" fieldPosition="0">
        <references count="2">
          <reference field="4294967294" count="1" selected="0">
            <x v="0"/>
          </reference>
          <reference field="5" count="1" selected="0">
            <x v="18"/>
          </reference>
        </references>
      </pivotArea>
    </chartFormat>
    <chartFormat chart="5" format="6">
      <pivotArea type="data" outline="0" fieldPosition="0">
        <references count="2">
          <reference field="4294967294" count="1" selected="0">
            <x v="0"/>
          </reference>
          <reference field="5" count="1" selected="0">
            <x v="14"/>
          </reference>
        </references>
      </pivotArea>
    </chartFormat>
    <chartFormat chart="5" format="7">
      <pivotArea type="data" outline="0" fieldPosition="0">
        <references count="2">
          <reference field="4294967294" count="1" selected="0">
            <x v="0"/>
          </reference>
          <reference field="5" count="1" selected="0">
            <x v="4"/>
          </reference>
        </references>
      </pivotArea>
    </chartFormat>
    <chartFormat chart="5" format="8">
      <pivotArea type="data" outline="0" fieldPosition="0">
        <references count="2">
          <reference field="4294967294" count="1" selected="0">
            <x v="0"/>
          </reference>
          <reference field="5" count="1" selected="0">
            <x v="53"/>
          </reference>
        </references>
      </pivotArea>
    </chartFormat>
    <chartFormat chart="5" format="9">
      <pivotArea type="data" outline="0" fieldPosition="0">
        <references count="2">
          <reference field="4294967294" count="1" selected="0">
            <x v="0"/>
          </reference>
          <reference field="5" count="1" selected="0">
            <x v="32"/>
          </reference>
        </references>
      </pivotArea>
    </chartFormat>
    <chartFormat chart="5" format="10">
      <pivotArea type="data" outline="0" fieldPosition="0">
        <references count="2">
          <reference field="4294967294" count="1" selected="0">
            <x v="0"/>
          </reference>
          <reference field="5" count="1" selected="0">
            <x v="22"/>
          </reference>
        </references>
      </pivotArea>
    </chartFormat>
    <chartFormat chart="5" format="11">
      <pivotArea type="data" outline="0" fieldPosition="0">
        <references count="2">
          <reference field="4294967294" count="1" selected="0">
            <x v="0"/>
          </reference>
          <reference field="5" count="1" selected="0">
            <x v="54"/>
          </reference>
        </references>
      </pivotArea>
    </chartFormat>
    <chartFormat chart="5" format="12">
      <pivotArea type="data" outline="0" fieldPosition="0">
        <references count="2">
          <reference field="4294967294" count="1" selected="0">
            <x v="0"/>
          </reference>
          <reference field="5" count="1" selected="0">
            <x v="2"/>
          </reference>
        </references>
      </pivotArea>
    </chartFormat>
    <chartFormat chart="5" format="13">
      <pivotArea type="data" outline="0" fieldPosition="0">
        <references count="2">
          <reference field="4294967294" count="1" selected="0">
            <x v="0"/>
          </reference>
          <reference field="5" count="1" selected="0">
            <x v="6"/>
          </reference>
        </references>
      </pivotArea>
    </chartFormat>
    <chartFormat chart="5" format="14">
      <pivotArea type="data" outline="0" fieldPosition="0">
        <references count="2">
          <reference field="4294967294" count="1" selected="0">
            <x v="0"/>
          </reference>
          <reference field="5" count="1" selected="0">
            <x v="9"/>
          </reference>
        </references>
      </pivotArea>
    </chartFormat>
    <chartFormat chart="5" format="15">
      <pivotArea type="data" outline="0" fieldPosition="0">
        <references count="2">
          <reference field="4294967294" count="1" selected="0">
            <x v="0"/>
          </reference>
          <reference field="5" count="1" selected="0">
            <x v="19"/>
          </reference>
        </references>
      </pivotArea>
    </chartFormat>
    <chartFormat chart="5" format="16">
      <pivotArea type="data" outline="0" fieldPosition="0">
        <references count="2">
          <reference field="4294967294" count="1" selected="0">
            <x v="0"/>
          </reference>
          <reference field="5" count="1" selected="0">
            <x v="55"/>
          </reference>
        </references>
      </pivotArea>
    </chartFormat>
    <chartFormat chart="5" format="17">
      <pivotArea type="data" outline="0" fieldPosition="0">
        <references count="2">
          <reference field="4294967294" count="1" selected="0">
            <x v="0"/>
          </reference>
          <reference field="5" count="1" selected="0">
            <x v="45"/>
          </reference>
        </references>
      </pivotArea>
    </chartFormat>
    <chartFormat chart="5" format="18">
      <pivotArea type="data" outline="0" fieldPosition="0">
        <references count="2">
          <reference field="4294967294" count="1" selected="0">
            <x v="0"/>
          </reference>
          <reference field="5" count="1" selected="0">
            <x v="7"/>
          </reference>
        </references>
      </pivotArea>
    </chartFormat>
    <chartFormat chart="5" format="19">
      <pivotArea type="data" outline="0" fieldPosition="0">
        <references count="2">
          <reference field="4294967294" count="1" selected="0">
            <x v="0"/>
          </reference>
          <reference field="5" count="1" selected="0">
            <x v="0"/>
          </reference>
        </references>
      </pivotArea>
    </chartFormat>
    <chartFormat chart="5" format="20">
      <pivotArea type="data" outline="0" fieldPosition="0">
        <references count="2">
          <reference field="4294967294" count="1" selected="0">
            <x v="0"/>
          </reference>
          <reference field="5" count="1" selected="0">
            <x v="36"/>
          </reference>
        </references>
      </pivotArea>
    </chartFormat>
    <chartFormat chart="5" format="21">
      <pivotArea type="data" outline="0" fieldPosition="0">
        <references count="2">
          <reference field="4294967294" count="1" selected="0">
            <x v="0"/>
          </reference>
          <reference field="5" count="1" selected="0">
            <x v="25"/>
          </reference>
        </references>
      </pivotArea>
    </chartFormat>
    <chartFormat chart="5" format="22">
      <pivotArea type="data" outline="0" fieldPosition="0">
        <references count="2">
          <reference field="4294967294" count="1" selected="0">
            <x v="0"/>
          </reference>
          <reference field="5" count="1" selected="0">
            <x v="3"/>
          </reference>
        </references>
      </pivotArea>
    </chartFormat>
    <chartFormat chart="5" format="23">
      <pivotArea type="data" outline="0" fieldPosition="0">
        <references count="2">
          <reference field="4294967294" count="1" selected="0">
            <x v="0"/>
          </reference>
          <reference field="5" count="1" selected="0">
            <x v="41"/>
          </reference>
        </references>
      </pivotArea>
    </chartFormat>
    <chartFormat chart="5" format="24">
      <pivotArea type="data" outline="0" fieldPosition="0">
        <references count="2">
          <reference field="4294967294" count="1" selected="0">
            <x v="0"/>
          </reference>
          <reference field="5" count="1" selected="0">
            <x v="56"/>
          </reference>
        </references>
      </pivotArea>
    </chartFormat>
    <chartFormat chart="5" format="25">
      <pivotArea type="data" outline="0" fieldPosition="0">
        <references count="2">
          <reference field="4294967294" count="1" selected="0">
            <x v="0"/>
          </reference>
          <reference field="5" count="1" selected="0">
            <x v="46"/>
          </reference>
        </references>
      </pivotArea>
    </chartFormat>
    <chartFormat chart="5" format="26">
      <pivotArea type="data" outline="0" fieldPosition="0">
        <references count="2">
          <reference field="4294967294" count="1" selected="0">
            <x v="0"/>
          </reference>
          <reference field="5" count="1" selected="0">
            <x v="12"/>
          </reference>
        </references>
      </pivotArea>
    </chartFormat>
    <chartFormat chart="5" format="27">
      <pivotArea type="data" outline="0" fieldPosition="0">
        <references count="2">
          <reference field="4294967294" count="1" selected="0">
            <x v="0"/>
          </reference>
          <reference field="5" count="1" selected="0">
            <x v="57"/>
          </reference>
        </references>
      </pivotArea>
    </chartFormat>
    <chartFormat chart="5" format="28">
      <pivotArea type="data" outline="0" fieldPosition="0">
        <references count="2">
          <reference field="4294967294" count="1" selected="0">
            <x v="0"/>
          </reference>
          <reference field="5" count="1" selected="0">
            <x v="31"/>
          </reference>
        </references>
      </pivotArea>
    </chartFormat>
    <chartFormat chart="5" format="29">
      <pivotArea type="data" outline="0" fieldPosition="0">
        <references count="2">
          <reference field="4294967294" count="1" selected="0">
            <x v="0"/>
          </reference>
          <reference field="5" count="1" selected="0">
            <x v="5"/>
          </reference>
        </references>
      </pivotArea>
    </chartFormat>
    <chartFormat chart="5" format="30">
      <pivotArea type="data" outline="0" fieldPosition="0">
        <references count="2">
          <reference field="4294967294" count="1" selected="0">
            <x v="0"/>
          </reference>
          <reference field="5" count="1" selected="0">
            <x v="28"/>
          </reference>
        </references>
      </pivotArea>
    </chartFormat>
    <chartFormat chart="5" format="31">
      <pivotArea type="data" outline="0" fieldPosition="0">
        <references count="2">
          <reference field="4294967294" count="1" selected="0">
            <x v="0"/>
          </reference>
          <reference field="5" count="1" selected="0">
            <x v="8"/>
          </reference>
        </references>
      </pivotArea>
    </chartFormat>
    <chartFormat chart="5" format="32">
      <pivotArea type="data" outline="0" fieldPosition="0">
        <references count="2">
          <reference field="4294967294" count="1" selected="0">
            <x v="0"/>
          </reference>
          <reference field="5" count="1" selected="0">
            <x v="1"/>
          </reference>
        </references>
      </pivotArea>
    </chartFormat>
    <chartFormat chart="5" format="33">
      <pivotArea type="data" outline="0" fieldPosition="0">
        <references count="2">
          <reference field="4294967294" count="1" selected="0">
            <x v="0"/>
          </reference>
          <reference field="5" count="1" selected="0">
            <x v="24"/>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4DEA29-6C63-4114-83B3-05BF0F08CA4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1">
    <pivotField showAll="0"/>
    <pivotField dataField="1" showAll="0"/>
    <pivotField showAll="0"/>
    <pivotField showAll="0"/>
    <pivotField showAll="0"/>
    <pivotField showAll="0"/>
    <pivotField showAll="0"/>
    <pivotField showAll="0"/>
    <pivotField showAll="0"/>
    <pivotField axis="axisRow" showAll="0" sortType="ascending">
      <items count="7">
        <item x="5"/>
        <item x="1"/>
        <item x="2"/>
        <item x="0"/>
        <item x="4"/>
        <item x="3"/>
        <item t="default"/>
      </items>
      <autoSortScope>
        <pivotArea dataOnly="0" outline="0" fieldPosition="0">
          <references count="1">
            <reference field="4294967294" count="1" selected="0">
              <x v="0"/>
            </reference>
          </references>
        </pivotArea>
      </autoSortScope>
    </pivotField>
    <pivotField numFmtId="10" showAll="0"/>
  </pivotFields>
  <rowFields count="1">
    <field x="9"/>
  </rowFields>
  <rowItems count="7">
    <i>
      <x v="4"/>
    </i>
    <i>
      <x/>
    </i>
    <i>
      <x v="2"/>
    </i>
    <i>
      <x v="5"/>
    </i>
    <i>
      <x v="3"/>
    </i>
    <i>
      <x v="1"/>
    </i>
    <i t="grand">
      <x/>
    </i>
  </rowItems>
  <colItems count="1">
    <i/>
  </colItems>
  <dataFields count="1">
    <dataField name="Count of Specific Bean Origin_x000a_or Bar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95480-87D8-460C-8ABF-C46C17DB90E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7" firstHeaderRow="1" firstDataRow="1" firstDataCol="1"/>
  <pivotFields count="11">
    <pivotField showAll="0"/>
    <pivotField showAll="0"/>
    <pivotField showAll="0"/>
    <pivotField showAll="0"/>
    <pivotField name="Cocoa" axis="axisRow" showAll="0">
      <items count="44">
        <item x="27"/>
        <item x="14"/>
        <item x="41"/>
        <item x="6"/>
        <item x="37"/>
        <item x="35"/>
        <item x="31"/>
        <item x="2"/>
        <item x="32"/>
        <item x="28"/>
        <item x="29"/>
        <item x="0"/>
        <item x="11"/>
        <item x="8"/>
        <item x="12"/>
        <item x="30"/>
        <item x="13"/>
        <item x="25"/>
        <item x="1"/>
        <item x="18"/>
        <item x="5"/>
        <item x="36"/>
        <item x="10"/>
        <item x="39"/>
        <item x="21"/>
        <item x="7"/>
        <item x="22"/>
        <item x="16"/>
        <item x="20"/>
        <item x="33"/>
        <item x="3"/>
        <item x="34"/>
        <item x="24"/>
        <item x="19"/>
        <item x="40"/>
        <item x="9"/>
        <item x="23"/>
        <item x="42"/>
        <item x="4"/>
        <item x="38"/>
        <item x="17"/>
        <item x="26"/>
        <item x="15"/>
        <item t="default"/>
      </items>
    </pivotField>
    <pivotField showAll="0"/>
    <pivotField dataField="1" showAll="0"/>
    <pivotField showAll="0"/>
    <pivotField showAll="0"/>
    <pivotField showAll="0">
      <items count="7">
        <item x="3"/>
        <item x="4"/>
        <item x="0"/>
        <item x="2"/>
        <item x="1"/>
        <item x="5"/>
        <item t="default"/>
      </items>
    </pivotField>
    <pivotField numFmtId="10" showAll="0"/>
  </pivotFields>
  <rowFields count="1">
    <field x="4"/>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Rating"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5D3467-C5DF-4E87-89AD-01DB8060A6A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3" firstHeaderRow="1" firstDataRow="1" firstDataCol="1"/>
  <pivotFields count="11">
    <pivotField showAll="0"/>
    <pivotField showAll="0"/>
    <pivotField showAll="0"/>
    <pivotField showAll="0"/>
    <pivotField showAll="0"/>
    <pivotField showAll="0"/>
    <pivotField showAll="0"/>
    <pivotField showAll="0"/>
    <pivotField axis="axisRow" showAll="0" measureFilter="1" sortType="ascending">
      <items count="58">
        <item x="40"/>
        <item x="22"/>
        <item x="12"/>
        <item x="7"/>
        <item x="10"/>
        <item x="53"/>
        <item x="34"/>
        <item x="55"/>
        <item x="9"/>
        <item x="29"/>
        <item x="45"/>
        <item x="27"/>
        <item x="4"/>
        <item x="20"/>
        <item x="8"/>
        <item x="50"/>
        <item x="13"/>
        <item x="32"/>
        <item x="21"/>
        <item x="24"/>
        <item x="25"/>
        <item x="28"/>
        <item x="43"/>
        <item x="26"/>
        <item x="46"/>
        <item x="15"/>
        <item x="33"/>
        <item x="23"/>
        <item x="41"/>
        <item x="6"/>
        <item x="31"/>
        <item x="38"/>
        <item x="14"/>
        <item x="18"/>
        <item x="49"/>
        <item x="5"/>
        <item x="11"/>
        <item x="2"/>
        <item x="30"/>
        <item x="54"/>
        <item x="36"/>
        <item x="52"/>
        <item x="0"/>
        <item x="48"/>
        <item x="51"/>
        <item x="35"/>
        <item x="44"/>
        <item x="56"/>
        <item x="19"/>
        <item x="47"/>
        <item x="1"/>
        <item x="16"/>
        <item x="37"/>
        <item x="39"/>
        <item x="3"/>
        <item x="17"/>
        <item x="42"/>
        <item t="default"/>
      </items>
      <autoSortScope>
        <pivotArea dataOnly="0" outline="0" fieldPosition="0">
          <references count="1">
            <reference field="4294967294" count="1" selected="0">
              <x v="0"/>
            </reference>
          </references>
        </pivotArea>
      </autoSortScope>
    </pivotField>
    <pivotField showAll="0">
      <items count="7">
        <item x="3"/>
        <item x="4"/>
        <item x="0"/>
        <item x="2"/>
        <item x="1"/>
        <item x="5"/>
        <item t="default"/>
      </items>
    </pivotField>
    <pivotField dataField="1" numFmtId="10" showAll="0"/>
  </pivotFields>
  <rowFields count="1">
    <field x="8"/>
  </rowFields>
  <rowItems count="11">
    <i>
      <x v="36"/>
    </i>
    <i>
      <x v="1"/>
    </i>
    <i>
      <x v="2"/>
    </i>
    <i>
      <x v="3"/>
    </i>
    <i>
      <x v="33"/>
    </i>
    <i>
      <x v="29"/>
    </i>
    <i>
      <x v="37"/>
    </i>
    <i>
      <x v="13"/>
    </i>
    <i>
      <x v="14"/>
    </i>
    <i>
      <x v="54"/>
    </i>
    <i t="grand">
      <x/>
    </i>
  </rowItems>
  <colItems count="1">
    <i/>
  </colItems>
  <dataFields count="1">
    <dataField name="Sum of percent 1" fld="10" baseField="0" baseItem="0" numFmtId="10"/>
  </dataFields>
  <formats count="2">
    <format dxfId="7">
      <pivotArea outline="0" collapsedLevelsAreSubtotals="1"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4"/>
          </reference>
        </references>
      </pivotArea>
    </chartFormat>
    <chartFormat chart="2" format="4">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90FF2-0940-4463-8648-44611316646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3" firstHeaderRow="1" firstDataRow="1" firstDataCol="1"/>
  <pivotFields count="11">
    <pivotField showAll="0"/>
    <pivotField showAll="0"/>
    <pivotField showAll="0"/>
    <pivotField showAll="0"/>
    <pivotField showAll="0"/>
    <pivotField axis="axisRow" showAll="0" measureFilter="1" sortType="ascending">
      <items count="60">
        <item x="25"/>
        <item x="28"/>
        <item x="13"/>
        <item x="47"/>
        <item x="15"/>
        <item x="31"/>
        <item x="11"/>
        <item x="9"/>
        <item x="52"/>
        <item x="20"/>
        <item x="23"/>
        <item x="40"/>
        <item x="35"/>
        <item x="41"/>
        <item x="3"/>
        <item x="55"/>
        <item x="2"/>
        <item x="42"/>
        <item x="0"/>
        <item x="16"/>
        <item x="53"/>
        <item x="37"/>
        <item x="29"/>
        <item x="48"/>
        <item x="56"/>
        <item x="54"/>
        <item x="39"/>
        <item x="58"/>
        <item x="38"/>
        <item x="10"/>
        <item x="21"/>
        <item x="50"/>
        <item x="43"/>
        <item x="27"/>
        <item x="4"/>
        <item x="6"/>
        <item x="22"/>
        <item x="51"/>
        <item x="49"/>
        <item x="8"/>
        <item x="44"/>
        <item x="46"/>
        <item x="33"/>
        <item x="18"/>
        <item x="17"/>
        <item x="26"/>
        <item x="34"/>
        <item x="30"/>
        <item x="24"/>
        <item x="7"/>
        <item x="32"/>
        <item x="57"/>
        <item x="45"/>
        <item x="5"/>
        <item x="12"/>
        <item x="1"/>
        <item x="19"/>
        <item x="36"/>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3"/>
        <item x="4"/>
        <item x="0"/>
        <item x="2"/>
        <item x="1"/>
        <item x="5"/>
        <item t="default"/>
      </items>
    </pivotField>
    <pivotField dataField="1" numFmtId="10" showAll="0"/>
  </pivotFields>
  <rowFields count="1">
    <field x="5"/>
  </rowFields>
  <rowItems count="11">
    <i>
      <x v="19"/>
    </i>
    <i>
      <x v="4"/>
    </i>
    <i>
      <x v="53"/>
    </i>
    <i>
      <x v="2"/>
    </i>
    <i>
      <x v="29"/>
    </i>
    <i>
      <x v="14"/>
    </i>
    <i>
      <x v="54"/>
    </i>
    <i>
      <x v="7"/>
    </i>
    <i>
      <x v="18"/>
    </i>
    <i>
      <x v="55"/>
    </i>
    <i t="grand">
      <x/>
    </i>
  </rowItems>
  <colItems count="1">
    <i/>
  </colItems>
  <dataFields count="1">
    <dataField name="Sum of percent 1" fld="10" baseField="0" baseItem="0" numFmtId="10"/>
  </dataFields>
  <formats count="2">
    <format dxfId="5">
      <pivotArea outline="0" collapsedLevelsAreSubtotals="1" fieldPosition="0"/>
    </format>
    <format dxfId="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vour_Rating" xr10:uid="{EC8CF014-C416-4E91-8398-B1AE4ECD745D}" sourceName="Flavour Rating">
  <pivotTables>
    <pivotTable tabId="4" name="PivotTable2"/>
    <pivotTable tabId="5" name="PivotTable2"/>
    <pivotTable tabId="15" name="PivotTable1"/>
    <pivotTable tabId="18" name="PivotTable1"/>
    <pivotTable tabId="6" name="PivotTable2"/>
    <pivotTable tabId="7" name="PivotTable2"/>
  </pivotTables>
  <data>
    <tabular pivotCacheId="1532127055">
      <items count="6">
        <i x="3" s="1"/>
        <i x="4" s="1"/>
        <i x="0"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avour Rating" xr10:uid="{C6E52418-29BC-4DE4-994F-322B4F3AC6D7}" cache="Slicer_Flavour_Rating" caption="Flavour Rating"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71"/>
  <sheetViews>
    <sheetView topLeftCell="A1643" workbookViewId="0">
      <selection activeCell="L8" sqref="L8"/>
    </sheetView>
  </sheetViews>
  <sheetFormatPr defaultRowHeight="15" x14ac:dyDescent="0.25"/>
  <cols>
    <col min="1" max="1" width="12.5703125" customWidth="1"/>
    <col min="2" max="2" width="27.42578125" customWidth="1"/>
    <col min="5" max="5" width="11.85546875" customWidth="1"/>
    <col min="6" max="6" width="12.85546875" customWidth="1"/>
    <col min="8" max="8" width="22.140625" bestFit="1" customWidth="1"/>
    <col min="9" max="9" width="29" bestFit="1" customWidth="1"/>
    <col min="10" max="10" width="12.7109375" bestFit="1" customWidth="1"/>
    <col min="11" max="11" width="9.140625" style="10"/>
  </cols>
  <sheetData>
    <row r="1" spans="1:12" ht="34.5" customHeight="1" x14ac:dyDescent="0.25">
      <c r="A1" s="1" t="s">
        <v>1443</v>
      </c>
      <c r="B1" s="1" t="s">
        <v>0</v>
      </c>
      <c r="C1" t="s">
        <v>1</v>
      </c>
      <c r="D1" s="1" t="s">
        <v>2</v>
      </c>
      <c r="E1" s="1" t="s">
        <v>3</v>
      </c>
      <c r="F1" s="1" t="s">
        <v>4</v>
      </c>
      <c r="G1" t="s">
        <v>5</v>
      </c>
      <c r="H1" s="1" t="s">
        <v>6</v>
      </c>
      <c r="I1" s="1" t="s">
        <v>1444</v>
      </c>
      <c r="J1" s="1" t="s">
        <v>1436</v>
      </c>
      <c r="K1" s="9" t="s">
        <v>1453</v>
      </c>
      <c r="L1" s="1"/>
    </row>
    <row r="2" spans="1:12" x14ac:dyDescent="0.25">
      <c r="A2" t="s">
        <v>7</v>
      </c>
      <c r="B2" t="s">
        <v>8</v>
      </c>
      <c r="C2">
        <v>1876</v>
      </c>
      <c r="D2">
        <v>2016</v>
      </c>
      <c r="E2" s="2">
        <v>0.63</v>
      </c>
      <c r="F2" t="s">
        <v>9</v>
      </c>
      <c r="G2">
        <v>3.75</v>
      </c>
      <c r="H2" t="s">
        <v>1435</v>
      </c>
      <c r="I2" t="s">
        <v>10</v>
      </c>
      <c r="J2" t="s">
        <v>1439</v>
      </c>
      <c r="K2" s="10">
        <f>COUNTA(B2)/SUM(COUNTA($B$2:$B$1671))</f>
        <v>5.9880239520958083E-4</v>
      </c>
      <c r="L2" s="10"/>
    </row>
    <row r="3" spans="1:12" x14ac:dyDescent="0.25">
      <c r="A3" t="s">
        <v>7</v>
      </c>
      <c r="B3" t="s">
        <v>11</v>
      </c>
      <c r="C3">
        <v>1676</v>
      </c>
      <c r="D3">
        <v>2015</v>
      </c>
      <c r="E3" s="2">
        <v>0.7</v>
      </c>
      <c r="F3" t="s">
        <v>9</v>
      </c>
      <c r="G3">
        <v>3</v>
      </c>
      <c r="H3" t="s">
        <v>1435</v>
      </c>
      <c r="I3" t="s">
        <v>12</v>
      </c>
      <c r="J3" t="s">
        <v>1438</v>
      </c>
      <c r="K3" s="10">
        <f t="shared" ref="K3:K66" si="0">COUNTA(B3)/SUM(COUNTA($B$2:$B$1671))</f>
        <v>5.9880239520958083E-4</v>
      </c>
      <c r="L3" s="10"/>
    </row>
    <row r="4" spans="1:12" x14ac:dyDescent="0.25">
      <c r="A4" t="s">
        <v>7</v>
      </c>
      <c r="B4" t="s">
        <v>13</v>
      </c>
      <c r="C4">
        <v>1676</v>
      </c>
      <c r="D4">
        <v>2015</v>
      </c>
      <c r="E4" s="2">
        <v>0.7</v>
      </c>
      <c r="F4" t="s">
        <v>9</v>
      </c>
      <c r="G4">
        <v>3</v>
      </c>
      <c r="H4" t="s">
        <v>1435</v>
      </c>
      <c r="I4" t="s">
        <v>12</v>
      </c>
      <c r="J4" t="s">
        <v>1438</v>
      </c>
      <c r="K4" s="10">
        <f t="shared" si="0"/>
        <v>5.9880239520958083E-4</v>
      </c>
      <c r="L4" s="10"/>
    </row>
    <row r="5" spans="1:12" x14ac:dyDescent="0.25">
      <c r="A5" t="s">
        <v>7</v>
      </c>
      <c r="B5" t="s">
        <v>14</v>
      </c>
      <c r="C5">
        <v>1680</v>
      </c>
      <c r="D5">
        <v>2015</v>
      </c>
      <c r="E5" s="2">
        <v>0.7</v>
      </c>
      <c r="F5" t="s">
        <v>9</v>
      </c>
      <c r="G5">
        <v>3</v>
      </c>
      <c r="H5" t="s">
        <v>1435</v>
      </c>
      <c r="I5" t="s">
        <v>12</v>
      </c>
      <c r="J5" t="s">
        <v>1438</v>
      </c>
      <c r="K5" s="10">
        <f t="shared" si="0"/>
        <v>5.9880239520958083E-4</v>
      </c>
      <c r="L5" s="10"/>
    </row>
    <row r="6" spans="1:12" x14ac:dyDescent="0.25">
      <c r="A6" t="s">
        <v>7</v>
      </c>
      <c r="B6" t="s">
        <v>15</v>
      </c>
      <c r="C6">
        <v>1704</v>
      </c>
      <c r="D6">
        <v>2015</v>
      </c>
      <c r="E6" s="2">
        <v>0.7</v>
      </c>
      <c r="F6" t="s">
        <v>9</v>
      </c>
      <c r="G6">
        <v>3</v>
      </c>
      <c r="H6" t="s">
        <v>1435</v>
      </c>
      <c r="I6" t="s">
        <v>16</v>
      </c>
      <c r="J6" t="s">
        <v>1438</v>
      </c>
      <c r="K6" s="10">
        <f t="shared" si="0"/>
        <v>5.9880239520958083E-4</v>
      </c>
      <c r="L6" s="10"/>
    </row>
    <row r="7" spans="1:12" x14ac:dyDescent="0.25">
      <c r="A7" t="s">
        <v>7</v>
      </c>
      <c r="B7" t="s">
        <v>17</v>
      </c>
      <c r="C7">
        <v>1315</v>
      </c>
      <c r="D7">
        <v>2014</v>
      </c>
      <c r="E7" s="2">
        <v>0.7</v>
      </c>
      <c r="F7" t="s">
        <v>9</v>
      </c>
      <c r="G7">
        <v>3</v>
      </c>
      <c r="H7" t="s">
        <v>18</v>
      </c>
      <c r="I7" t="s">
        <v>19</v>
      </c>
      <c r="J7" t="s">
        <v>1438</v>
      </c>
      <c r="K7" s="10">
        <f t="shared" si="0"/>
        <v>5.9880239520958083E-4</v>
      </c>
      <c r="L7" s="10"/>
    </row>
    <row r="8" spans="1:12" x14ac:dyDescent="0.25">
      <c r="A8" t="s">
        <v>7</v>
      </c>
      <c r="B8" t="s">
        <v>20</v>
      </c>
      <c r="C8">
        <v>1315</v>
      </c>
      <c r="D8">
        <v>2014</v>
      </c>
      <c r="E8" s="2">
        <v>0.7</v>
      </c>
      <c r="F8" t="s">
        <v>9</v>
      </c>
      <c r="G8">
        <v>3</v>
      </c>
      <c r="H8" t="s">
        <v>1435</v>
      </c>
      <c r="I8" t="s">
        <v>20</v>
      </c>
      <c r="J8" t="s">
        <v>1438</v>
      </c>
      <c r="K8" s="10">
        <f t="shared" si="0"/>
        <v>5.9880239520958083E-4</v>
      </c>
      <c r="L8" s="10"/>
    </row>
    <row r="9" spans="1:12" x14ac:dyDescent="0.25">
      <c r="A9" t="s">
        <v>7</v>
      </c>
      <c r="B9" t="s">
        <v>21</v>
      </c>
      <c r="C9">
        <v>1315</v>
      </c>
      <c r="D9">
        <v>2014</v>
      </c>
      <c r="E9" s="2">
        <v>0.7</v>
      </c>
      <c r="F9" t="s">
        <v>9</v>
      </c>
      <c r="G9">
        <v>3</v>
      </c>
      <c r="H9" t="s">
        <v>18</v>
      </c>
      <c r="I9" t="s">
        <v>19</v>
      </c>
      <c r="J9" t="s">
        <v>1438</v>
      </c>
      <c r="K9" s="10">
        <f t="shared" si="0"/>
        <v>5.9880239520958083E-4</v>
      </c>
      <c r="L9" s="10"/>
    </row>
    <row r="10" spans="1:12" x14ac:dyDescent="0.25">
      <c r="A10" t="s">
        <v>7</v>
      </c>
      <c r="B10" t="s">
        <v>22</v>
      </c>
      <c r="C10">
        <v>1319</v>
      </c>
      <c r="D10">
        <v>2014</v>
      </c>
      <c r="E10" s="2">
        <v>0.7</v>
      </c>
      <c r="F10" t="s">
        <v>9</v>
      </c>
      <c r="G10">
        <v>3.75</v>
      </c>
      <c r="H10" t="s">
        <v>18</v>
      </c>
      <c r="I10" t="s">
        <v>19</v>
      </c>
      <c r="J10" t="s">
        <v>1439</v>
      </c>
      <c r="K10" s="10">
        <f t="shared" si="0"/>
        <v>5.9880239520958083E-4</v>
      </c>
      <c r="L10" s="10"/>
    </row>
    <row r="11" spans="1:12" x14ac:dyDescent="0.25">
      <c r="A11" t="s">
        <v>7</v>
      </c>
      <c r="B11" t="s">
        <v>23</v>
      </c>
      <c r="C11">
        <v>1319</v>
      </c>
      <c r="D11">
        <v>2014</v>
      </c>
      <c r="E11" s="2">
        <v>0.7</v>
      </c>
      <c r="F11" t="s">
        <v>9</v>
      </c>
      <c r="G11">
        <v>4</v>
      </c>
      <c r="H11" t="s">
        <v>1435</v>
      </c>
      <c r="I11" t="s">
        <v>16</v>
      </c>
      <c r="J11" t="s">
        <v>1440</v>
      </c>
      <c r="K11" s="10">
        <f t="shared" si="0"/>
        <v>5.9880239520958083E-4</v>
      </c>
      <c r="L11" s="10"/>
    </row>
    <row r="12" spans="1:12" x14ac:dyDescent="0.25">
      <c r="A12" t="s">
        <v>7</v>
      </c>
      <c r="B12" t="s">
        <v>24</v>
      </c>
      <c r="C12">
        <v>1011</v>
      </c>
      <c r="D12">
        <v>2013</v>
      </c>
      <c r="E12" s="2">
        <v>0.7</v>
      </c>
      <c r="F12" t="s">
        <v>9</v>
      </c>
      <c r="G12">
        <v>3</v>
      </c>
      <c r="H12" t="s">
        <v>1435</v>
      </c>
      <c r="I12" t="s">
        <v>24</v>
      </c>
      <c r="J12" t="s">
        <v>1438</v>
      </c>
      <c r="K12" s="10">
        <f t="shared" si="0"/>
        <v>5.9880239520958083E-4</v>
      </c>
      <c r="L12" s="10"/>
    </row>
    <row r="13" spans="1:12" x14ac:dyDescent="0.25">
      <c r="A13" t="s">
        <v>7</v>
      </c>
      <c r="B13" t="s">
        <v>25</v>
      </c>
      <c r="C13">
        <v>1011</v>
      </c>
      <c r="D13">
        <v>2013</v>
      </c>
      <c r="E13" s="2">
        <v>0.7</v>
      </c>
      <c r="F13" t="s">
        <v>9</v>
      </c>
      <c r="G13">
        <v>3</v>
      </c>
      <c r="H13" t="s">
        <v>18</v>
      </c>
      <c r="I13" t="s">
        <v>25</v>
      </c>
      <c r="J13" t="s">
        <v>1438</v>
      </c>
      <c r="K13" s="10">
        <f t="shared" si="0"/>
        <v>5.9880239520958083E-4</v>
      </c>
      <c r="L13" s="10"/>
    </row>
    <row r="14" spans="1:12" x14ac:dyDescent="0.25">
      <c r="A14" t="s">
        <v>7</v>
      </c>
      <c r="B14" t="s">
        <v>26</v>
      </c>
      <c r="C14">
        <v>1011</v>
      </c>
      <c r="D14">
        <v>2013</v>
      </c>
      <c r="E14" s="2">
        <v>0.7</v>
      </c>
      <c r="F14" t="s">
        <v>9</v>
      </c>
      <c r="G14">
        <v>3</v>
      </c>
      <c r="H14" t="s">
        <v>1435</v>
      </c>
      <c r="I14" t="s">
        <v>26</v>
      </c>
      <c r="J14" t="s">
        <v>1438</v>
      </c>
      <c r="K14" s="10">
        <f t="shared" si="0"/>
        <v>5.9880239520958083E-4</v>
      </c>
      <c r="L14" s="10"/>
    </row>
    <row r="15" spans="1:12" x14ac:dyDescent="0.25">
      <c r="A15" t="s">
        <v>7</v>
      </c>
      <c r="B15" t="s">
        <v>27</v>
      </c>
      <c r="C15">
        <v>1011</v>
      </c>
      <c r="D15">
        <v>2013</v>
      </c>
      <c r="E15" s="2">
        <v>0.7</v>
      </c>
      <c r="F15" t="s">
        <v>9</v>
      </c>
      <c r="G15">
        <v>3.75</v>
      </c>
      <c r="H15" t="s">
        <v>1435</v>
      </c>
      <c r="I15" t="s">
        <v>28</v>
      </c>
      <c r="J15" t="s">
        <v>1439</v>
      </c>
      <c r="K15" s="10">
        <f t="shared" si="0"/>
        <v>5.9880239520958083E-4</v>
      </c>
      <c r="L15" s="10"/>
    </row>
    <row r="16" spans="1:12" x14ac:dyDescent="0.25">
      <c r="A16" t="s">
        <v>7</v>
      </c>
      <c r="B16" t="s">
        <v>29</v>
      </c>
      <c r="C16">
        <v>1015</v>
      </c>
      <c r="D16">
        <v>2013</v>
      </c>
      <c r="E16" s="2">
        <v>0.7</v>
      </c>
      <c r="F16" t="s">
        <v>9</v>
      </c>
      <c r="G16">
        <v>3</v>
      </c>
      <c r="H16" t="s">
        <v>1435</v>
      </c>
      <c r="I16" t="s">
        <v>30</v>
      </c>
      <c r="J16" t="s">
        <v>1438</v>
      </c>
      <c r="K16" s="10">
        <f t="shared" si="0"/>
        <v>5.9880239520958083E-4</v>
      </c>
      <c r="L16" s="10"/>
    </row>
    <row r="17" spans="1:12" x14ac:dyDescent="0.25">
      <c r="A17" t="s">
        <v>7</v>
      </c>
      <c r="B17" t="s">
        <v>31</v>
      </c>
      <c r="C17">
        <v>1015</v>
      </c>
      <c r="D17">
        <v>2013</v>
      </c>
      <c r="E17" s="2">
        <v>0.7</v>
      </c>
      <c r="F17" t="s">
        <v>9</v>
      </c>
      <c r="G17">
        <v>3</v>
      </c>
      <c r="H17" t="s">
        <v>1435</v>
      </c>
      <c r="I17" t="s">
        <v>32</v>
      </c>
      <c r="J17" t="s">
        <v>1438</v>
      </c>
      <c r="K17" s="10">
        <f t="shared" si="0"/>
        <v>5.9880239520958083E-4</v>
      </c>
      <c r="L17" s="10"/>
    </row>
    <row r="18" spans="1:12" x14ac:dyDescent="0.25">
      <c r="A18" t="s">
        <v>7</v>
      </c>
      <c r="B18" t="s">
        <v>33</v>
      </c>
      <c r="C18">
        <v>1015</v>
      </c>
      <c r="D18">
        <v>2013</v>
      </c>
      <c r="E18" s="2">
        <v>0.7</v>
      </c>
      <c r="F18" t="s">
        <v>9</v>
      </c>
      <c r="G18">
        <v>3</v>
      </c>
      <c r="H18" t="s">
        <v>1435</v>
      </c>
      <c r="I18" t="s">
        <v>33</v>
      </c>
      <c r="J18" t="s">
        <v>1438</v>
      </c>
      <c r="K18" s="10">
        <f t="shared" si="0"/>
        <v>5.9880239520958083E-4</v>
      </c>
      <c r="L18" s="10"/>
    </row>
    <row r="19" spans="1:12" x14ac:dyDescent="0.25">
      <c r="A19" t="s">
        <v>7</v>
      </c>
      <c r="B19" t="s">
        <v>34</v>
      </c>
      <c r="C19">
        <v>1015</v>
      </c>
      <c r="D19">
        <v>2013</v>
      </c>
      <c r="E19" s="2">
        <v>0.7</v>
      </c>
      <c r="F19" t="s">
        <v>9</v>
      </c>
      <c r="G19">
        <v>4</v>
      </c>
      <c r="H19" t="s">
        <v>35</v>
      </c>
      <c r="I19" t="s">
        <v>19</v>
      </c>
      <c r="J19" t="s">
        <v>1440</v>
      </c>
      <c r="K19" s="10">
        <f t="shared" si="0"/>
        <v>5.9880239520958083E-4</v>
      </c>
      <c r="L19" s="10"/>
    </row>
    <row r="20" spans="1:12" x14ac:dyDescent="0.25">
      <c r="A20" t="s">
        <v>7</v>
      </c>
      <c r="B20" t="s">
        <v>36</v>
      </c>
      <c r="C20">
        <v>1019</v>
      </c>
      <c r="D20">
        <v>2013</v>
      </c>
      <c r="E20" s="2">
        <v>0.7</v>
      </c>
      <c r="F20" t="s">
        <v>9</v>
      </c>
      <c r="G20">
        <v>3</v>
      </c>
      <c r="H20" t="s">
        <v>1435</v>
      </c>
      <c r="I20" t="s">
        <v>16</v>
      </c>
      <c r="J20" t="s">
        <v>1438</v>
      </c>
      <c r="K20" s="10">
        <f t="shared" si="0"/>
        <v>5.9880239520958083E-4</v>
      </c>
      <c r="L20" s="10"/>
    </row>
    <row r="21" spans="1:12" x14ac:dyDescent="0.25">
      <c r="A21" t="s">
        <v>7</v>
      </c>
      <c r="B21" t="s">
        <v>37</v>
      </c>
      <c r="C21">
        <v>1019</v>
      </c>
      <c r="D21">
        <v>2013</v>
      </c>
      <c r="E21" s="2">
        <v>0.7</v>
      </c>
      <c r="F21" t="s">
        <v>9</v>
      </c>
      <c r="G21">
        <v>3</v>
      </c>
      <c r="H21" t="s">
        <v>1435</v>
      </c>
      <c r="I21" t="s">
        <v>16</v>
      </c>
      <c r="J21" t="s">
        <v>1438</v>
      </c>
      <c r="K21" s="10">
        <f t="shared" si="0"/>
        <v>5.9880239520958083E-4</v>
      </c>
      <c r="L21" s="10"/>
    </row>
    <row r="22" spans="1:12" x14ac:dyDescent="0.25">
      <c r="A22" t="s">
        <v>7</v>
      </c>
      <c r="B22" t="s">
        <v>37</v>
      </c>
      <c r="C22">
        <v>1019</v>
      </c>
      <c r="D22">
        <v>2013</v>
      </c>
      <c r="E22" s="2">
        <v>0.63</v>
      </c>
      <c r="F22" t="s">
        <v>9</v>
      </c>
      <c r="G22">
        <v>4</v>
      </c>
      <c r="H22" t="s">
        <v>1435</v>
      </c>
      <c r="I22" t="s">
        <v>16</v>
      </c>
      <c r="J22" t="s">
        <v>1440</v>
      </c>
      <c r="K22" s="10">
        <f t="shared" si="0"/>
        <v>5.9880239520958083E-4</v>
      </c>
      <c r="L22" s="10"/>
    </row>
    <row r="23" spans="1:12" x14ac:dyDescent="0.25">
      <c r="A23" t="s">
        <v>7</v>
      </c>
      <c r="B23" t="s">
        <v>38</v>
      </c>
      <c r="C23">
        <v>797</v>
      </c>
      <c r="D23">
        <v>2012</v>
      </c>
      <c r="E23" s="2">
        <v>0.7</v>
      </c>
      <c r="F23" t="s">
        <v>9</v>
      </c>
      <c r="G23">
        <v>3</v>
      </c>
      <c r="H23" t="s">
        <v>1435</v>
      </c>
      <c r="I23" t="s">
        <v>38</v>
      </c>
      <c r="J23" t="s">
        <v>1438</v>
      </c>
      <c r="K23" s="10">
        <f t="shared" si="0"/>
        <v>5.9880239520958083E-4</v>
      </c>
      <c r="L23" s="10"/>
    </row>
    <row r="24" spans="1:12" x14ac:dyDescent="0.25">
      <c r="A24" t="s">
        <v>7</v>
      </c>
      <c r="B24" t="s">
        <v>16</v>
      </c>
      <c r="C24">
        <v>797</v>
      </c>
      <c r="D24">
        <v>2012</v>
      </c>
      <c r="E24" s="2">
        <v>0.63</v>
      </c>
      <c r="F24" t="s">
        <v>9</v>
      </c>
      <c r="G24">
        <v>3.75</v>
      </c>
      <c r="H24" t="s">
        <v>1435</v>
      </c>
      <c r="I24" t="s">
        <v>16</v>
      </c>
      <c r="J24" t="s">
        <v>1439</v>
      </c>
      <c r="K24" s="10">
        <f t="shared" si="0"/>
        <v>5.9880239520958083E-4</v>
      </c>
      <c r="L24" s="10"/>
    </row>
    <row r="25" spans="1:12" x14ac:dyDescent="0.25">
      <c r="A25" t="s">
        <v>39</v>
      </c>
      <c r="B25" t="s">
        <v>40</v>
      </c>
      <c r="C25">
        <v>1462</v>
      </c>
      <c r="D25">
        <v>2015</v>
      </c>
      <c r="E25" s="2">
        <v>0.7</v>
      </c>
      <c r="F25" t="s">
        <v>41</v>
      </c>
      <c r="G25">
        <v>3.75</v>
      </c>
      <c r="H25" t="s">
        <v>1435</v>
      </c>
      <c r="I25" t="s">
        <v>16</v>
      </c>
      <c r="J25" t="s">
        <v>1439</v>
      </c>
      <c r="K25" s="10">
        <f t="shared" si="0"/>
        <v>5.9880239520958083E-4</v>
      </c>
      <c r="L25" s="10"/>
    </row>
    <row r="26" spans="1:12" x14ac:dyDescent="0.25">
      <c r="A26" t="s">
        <v>39</v>
      </c>
      <c r="B26" t="s">
        <v>42</v>
      </c>
      <c r="C26">
        <v>1470</v>
      </c>
      <c r="D26">
        <v>2015</v>
      </c>
      <c r="E26" s="2">
        <v>0.7</v>
      </c>
      <c r="F26" t="s">
        <v>41</v>
      </c>
      <c r="G26">
        <v>3.75</v>
      </c>
      <c r="H26" t="s">
        <v>18</v>
      </c>
      <c r="I26" t="s">
        <v>16</v>
      </c>
      <c r="J26" t="s">
        <v>1439</v>
      </c>
      <c r="K26" s="10">
        <f t="shared" si="0"/>
        <v>5.9880239520958083E-4</v>
      </c>
      <c r="L26" s="10"/>
    </row>
    <row r="27" spans="1:12" x14ac:dyDescent="0.25">
      <c r="A27" t="s">
        <v>43</v>
      </c>
      <c r="B27" t="s">
        <v>44</v>
      </c>
      <c r="C27">
        <v>705</v>
      </c>
      <c r="D27">
        <v>2011</v>
      </c>
      <c r="E27" s="2">
        <v>0.6</v>
      </c>
      <c r="F27" t="s">
        <v>45</v>
      </c>
      <c r="G27">
        <v>3</v>
      </c>
      <c r="H27" t="s">
        <v>35</v>
      </c>
      <c r="I27" t="s">
        <v>45</v>
      </c>
      <c r="J27" t="s">
        <v>1438</v>
      </c>
      <c r="K27" s="10">
        <f t="shared" si="0"/>
        <v>5.9880239520958083E-4</v>
      </c>
      <c r="L27" s="10"/>
    </row>
    <row r="28" spans="1:12" x14ac:dyDescent="0.25">
      <c r="A28" t="s">
        <v>43</v>
      </c>
      <c r="B28" t="s">
        <v>46</v>
      </c>
      <c r="C28">
        <v>705</v>
      </c>
      <c r="D28">
        <v>2011</v>
      </c>
      <c r="E28" s="2">
        <v>0.8</v>
      </c>
      <c r="F28" t="s">
        <v>45</v>
      </c>
      <c r="G28">
        <v>3</v>
      </c>
      <c r="H28" t="s">
        <v>35</v>
      </c>
      <c r="I28" t="s">
        <v>45</v>
      </c>
      <c r="J28" t="s">
        <v>1438</v>
      </c>
      <c r="K28" s="10">
        <f t="shared" si="0"/>
        <v>5.9880239520958083E-4</v>
      </c>
      <c r="L28" s="10"/>
    </row>
    <row r="29" spans="1:12" x14ac:dyDescent="0.25">
      <c r="A29" t="s">
        <v>43</v>
      </c>
      <c r="B29" t="s">
        <v>44</v>
      </c>
      <c r="C29">
        <v>705</v>
      </c>
      <c r="D29">
        <v>2011</v>
      </c>
      <c r="E29" s="2">
        <v>0.88</v>
      </c>
      <c r="F29" t="s">
        <v>45</v>
      </c>
      <c r="G29">
        <v>3</v>
      </c>
      <c r="H29" t="s">
        <v>35</v>
      </c>
      <c r="I29" t="s">
        <v>45</v>
      </c>
      <c r="J29" t="s">
        <v>1438</v>
      </c>
      <c r="K29" s="10">
        <f t="shared" si="0"/>
        <v>5.9880239520958083E-4</v>
      </c>
      <c r="L29" s="10"/>
    </row>
    <row r="30" spans="1:12" x14ac:dyDescent="0.25">
      <c r="A30" t="s">
        <v>43</v>
      </c>
      <c r="B30" t="s">
        <v>47</v>
      </c>
      <c r="C30">
        <v>705</v>
      </c>
      <c r="D30">
        <v>2011</v>
      </c>
      <c r="E30" s="2">
        <v>0.72</v>
      </c>
      <c r="F30" t="s">
        <v>45</v>
      </c>
      <c r="G30">
        <v>3</v>
      </c>
      <c r="H30" t="s">
        <v>35</v>
      </c>
      <c r="I30" t="s">
        <v>45</v>
      </c>
      <c r="J30" t="s">
        <v>1438</v>
      </c>
      <c r="K30" s="10">
        <f t="shared" si="0"/>
        <v>5.9880239520958083E-4</v>
      </c>
      <c r="L30" s="10"/>
    </row>
    <row r="31" spans="1:12" x14ac:dyDescent="0.25">
      <c r="A31" t="s">
        <v>48</v>
      </c>
      <c r="B31" t="s">
        <v>49</v>
      </c>
      <c r="C31">
        <v>370</v>
      </c>
      <c r="D31">
        <v>2009</v>
      </c>
      <c r="E31" s="2">
        <v>0.55000000000000004</v>
      </c>
      <c r="F31" t="s">
        <v>28</v>
      </c>
      <c r="G31">
        <v>3</v>
      </c>
      <c r="H31" t="s">
        <v>50</v>
      </c>
      <c r="I31" t="s">
        <v>28</v>
      </c>
      <c r="J31" t="s">
        <v>1438</v>
      </c>
      <c r="K31" s="10">
        <f t="shared" si="0"/>
        <v>5.9880239520958083E-4</v>
      </c>
      <c r="L31" s="10"/>
    </row>
    <row r="32" spans="1:12" x14ac:dyDescent="0.25">
      <c r="A32" t="s">
        <v>48</v>
      </c>
      <c r="B32" t="s">
        <v>49</v>
      </c>
      <c r="C32">
        <v>370</v>
      </c>
      <c r="D32">
        <v>2009</v>
      </c>
      <c r="E32" s="2">
        <v>0.7</v>
      </c>
      <c r="F32" t="s">
        <v>28</v>
      </c>
      <c r="G32">
        <v>3</v>
      </c>
      <c r="H32" t="s">
        <v>50</v>
      </c>
      <c r="I32" t="s">
        <v>28</v>
      </c>
      <c r="J32" t="s">
        <v>1438</v>
      </c>
      <c r="K32" s="10">
        <f t="shared" si="0"/>
        <v>5.9880239520958083E-4</v>
      </c>
      <c r="L32" s="10"/>
    </row>
    <row r="33" spans="1:12" x14ac:dyDescent="0.25">
      <c r="A33" t="s">
        <v>51</v>
      </c>
      <c r="B33" t="s">
        <v>52</v>
      </c>
      <c r="C33">
        <v>316</v>
      </c>
      <c r="D33">
        <v>2009</v>
      </c>
      <c r="E33" s="2">
        <v>0.7</v>
      </c>
      <c r="F33" t="s">
        <v>53</v>
      </c>
      <c r="G33">
        <v>3</v>
      </c>
      <c r="H33" t="s">
        <v>18</v>
      </c>
      <c r="I33" t="s">
        <v>53</v>
      </c>
      <c r="J33" t="s">
        <v>1438</v>
      </c>
      <c r="K33" s="10">
        <f t="shared" si="0"/>
        <v>5.9880239520958083E-4</v>
      </c>
      <c r="L33" s="10"/>
    </row>
    <row r="34" spans="1:12" x14ac:dyDescent="0.25">
      <c r="A34" t="s">
        <v>54</v>
      </c>
      <c r="B34" t="s">
        <v>55</v>
      </c>
      <c r="C34">
        <v>636</v>
      </c>
      <c r="D34">
        <v>2011</v>
      </c>
      <c r="E34" s="2">
        <v>0.75</v>
      </c>
      <c r="F34" t="s">
        <v>56</v>
      </c>
      <c r="G34">
        <v>3.75</v>
      </c>
      <c r="H34" t="s">
        <v>35</v>
      </c>
      <c r="I34" t="s">
        <v>57</v>
      </c>
      <c r="J34" t="s">
        <v>1439</v>
      </c>
      <c r="K34" s="10">
        <f t="shared" si="0"/>
        <v>5.9880239520958083E-4</v>
      </c>
      <c r="L34" s="10"/>
    </row>
    <row r="35" spans="1:12" x14ac:dyDescent="0.25">
      <c r="A35" t="s">
        <v>54</v>
      </c>
      <c r="B35" t="s">
        <v>58</v>
      </c>
      <c r="C35">
        <v>502</v>
      </c>
      <c r="D35">
        <v>2010</v>
      </c>
      <c r="E35" s="2">
        <v>0.75</v>
      </c>
      <c r="F35" t="s">
        <v>56</v>
      </c>
      <c r="G35">
        <v>3</v>
      </c>
      <c r="H35" t="s">
        <v>18</v>
      </c>
      <c r="I35" t="s">
        <v>25</v>
      </c>
      <c r="J35" t="s">
        <v>1438</v>
      </c>
      <c r="K35" s="10">
        <f t="shared" si="0"/>
        <v>5.9880239520958083E-4</v>
      </c>
      <c r="L35" s="10"/>
    </row>
    <row r="36" spans="1:12" x14ac:dyDescent="0.25">
      <c r="A36" t="s">
        <v>54</v>
      </c>
      <c r="B36" t="s">
        <v>59</v>
      </c>
      <c r="C36">
        <v>508</v>
      </c>
      <c r="D36">
        <v>2010</v>
      </c>
      <c r="E36" s="2">
        <v>0.75</v>
      </c>
      <c r="F36" t="s">
        <v>56</v>
      </c>
      <c r="G36">
        <v>3</v>
      </c>
      <c r="H36" t="s">
        <v>60</v>
      </c>
      <c r="I36" t="s">
        <v>26</v>
      </c>
      <c r="J36" t="s">
        <v>1438</v>
      </c>
      <c r="K36" s="10">
        <f t="shared" si="0"/>
        <v>5.9880239520958083E-4</v>
      </c>
      <c r="L36" s="10"/>
    </row>
    <row r="37" spans="1:12" x14ac:dyDescent="0.25">
      <c r="A37" t="s">
        <v>61</v>
      </c>
      <c r="B37" t="s">
        <v>62</v>
      </c>
      <c r="C37">
        <v>1215</v>
      </c>
      <c r="D37">
        <v>2014</v>
      </c>
      <c r="E37" s="2">
        <v>0.65</v>
      </c>
      <c r="F37" t="s">
        <v>9</v>
      </c>
      <c r="G37">
        <v>3</v>
      </c>
      <c r="H37" t="s">
        <v>35</v>
      </c>
      <c r="I37" t="s">
        <v>63</v>
      </c>
      <c r="J37" t="s">
        <v>1438</v>
      </c>
      <c r="K37" s="10">
        <f t="shared" si="0"/>
        <v>5.9880239520958083E-4</v>
      </c>
      <c r="L37" s="10"/>
    </row>
    <row r="38" spans="1:12" x14ac:dyDescent="0.25">
      <c r="A38" t="s">
        <v>61</v>
      </c>
      <c r="B38" t="s">
        <v>64</v>
      </c>
      <c r="C38">
        <v>1215</v>
      </c>
      <c r="D38">
        <v>2014</v>
      </c>
      <c r="E38" s="2">
        <v>0.75</v>
      </c>
      <c r="F38" t="s">
        <v>9</v>
      </c>
      <c r="G38">
        <v>3</v>
      </c>
      <c r="H38" t="s">
        <v>35</v>
      </c>
      <c r="I38" t="s">
        <v>64</v>
      </c>
      <c r="J38" t="s">
        <v>1438</v>
      </c>
      <c r="K38" s="10">
        <f t="shared" si="0"/>
        <v>5.9880239520958083E-4</v>
      </c>
      <c r="L38" s="10"/>
    </row>
    <row r="39" spans="1:12" x14ac:dyDescent="0.25">
      <c r="A39" t="s">
        <v>61</v>
      </c>
      <c r="B39" t="s">
        <v>25</v>
      </c>
      <c r="C39">
        <v>1215</v>
      </c>
      <c r="D39">
        <v>2014</v>
      </c>
      <c r="E39" s="2">
        <v>0.75</v>
      </c>
      <c r="F39" t="s">
        <v>9</v>
      </c>
      <c r="G39">
        <v>3</v>
      </c>
      <c r="H39" t="s">
        <v>35</v>
      </c>
      <c r="I39" t="s">
        <v>25</v>
      </c>
      <c r="J39" t="s">
        <v>1438</v>
      </c>
      <c r="K39" s="10">
        <f t="shared" si="0"/>
        <v>5.9880239520958083E-4</v>
      </c>
      <c r="L39" s="10"/>
    </row>
    <row r="40" spans="1:12" x14ac:dyDescent="0.25">
      <c r="A40" t="s">
        <v>61</v>
      </c>
      <c r="B40" t="s">
        <v>34</v>
      </c>
      <c r="C40">
        <v>1061</v>
      </c>
      <c r="D40">
        <v>2013</v>
      </c>
      <c r="E40" s="2">
        <v>0.75</v>
      </c>
      <c r="F40" t="s">
        <v>9</v>
      </c>
      <c r="G40">
        <v>2</v>
      </c>
      <c r="H40" t="s">
        <v>35</v>
      </c>
      <c r="I40" t="s">
        <v>19</v>
      </c>
      <c r="J40" t="s">
        <v>1441</v>
      </c>
      <c r="K40" s="10">
        <f t="shared" si="0"/>
        <v>5.9880239520958083E-4</v>
      </c>
      <c r="L40" s="10"/>
    </row>
    <row r="41" spans="1:12" x14ac:dyDescent="0.25">
      <c r="A41" t="s">
        <v>61</v>
      </c>
      <c r="B41" t="s">
        <v>65</v>
      </c>
      <c r="C41">
        <v>1173</v>
      </c>
      <c r="D41">
        <v>2013</v>
      </c>
      <c r="E41" s="2">
        <v>0.75</v>
      </c>
      <c r="F41" t="s">
        <v>9</v>
      </c>
      <c r="G41">
        <v>2</v>
      </c>
      <c r="H41" t="s">
        <v>1435</v>
      </c>
      <c r="I41" t="s">
        <v>16</v>
      </c>
      <c r="J41" t="s">
        <v>1441</v>
      </c>
      <c r="K41" s="10">
        <f t="shared" si="0"/>
        <v>5.9880239520958083E-4</v>
      </c>
      <c r="L41" s="10"/>
    </row>
    <row r="42" spans="1:12" x14ac:dyDescent="0.25">
      <c r="A42" t="s">
        <v>66</v>
      </c>
      <c r="B42" t="s">
        <v>67</v>
      </c>
      <c r="C42">
        <v>1944</v>
      </c>
      <c r="D42">
        <v>2017</v>
      </c>
      <c r="E42" s="2">
        <v>0.7</v>
      </c>
      <c r="F42" t="s">
        <v>68</v>
      </c>
      <c r="G42">
        <v>3</v>
      </c>
      <c r="H42" t="s">
        <v>69</v>
      </c>
      <c r="I42" t="s">
        <v>28</v>
      </c>
      <c r="J42" t="s">
        <v>1438</v>
      </c>
      <c r="K42" s="10">
        <f t="shared" si="0"/>
        <v>5.9880239520958083E-4</v>
      </c>
      <c r="L42" s="10"/>
    </row>
    <row r="43" spans="1:12" x14ac:dyDescent="0.25">
      <c r="A43" t="s">
        <v>66</v>
      </c>
      <c r="B43" t="s">
        <v>70</v>
      </c>
      <c r="C43">
        <v>1944</v>
      </c>
      <c r="D43">
        <v>2017</v>
      </c>
      <c r="E43" s="2">
        <v>0.7</v>
      </c>
      <c r="F43" t="s">
        <v>68</v>
      </c>
      <c r="G43">
        <v>3</v>
      </c>
      <c r="H43" t="s">
        <v>71</v>
      </c>
      <c r="I43" t="s">
        <v>72</v>
      </c>
      <c r="J43" t="s">
        <v>1438</v>
      </c>
      <c r="K43" s="10">
        <f t="shared" si="0"/>
        <v>5.9880239520958083E-4</v>
      </c>
      <c r="L43" s="10"/>
    </row>
    <row r="44" spans="1:12" x14ac:dyDescent="0.25">
      <c r="A44" t="s">
        <v>66</v>
      </c>
      <c r="B44" t="s">
        <v>73</v>
      </c>
      <c r="C44">
        <v>1944</v>
      </c>
      <c r="D44">
        <v>2017</v>
      </c>
      <c r="E44" s="2">
        <v>0.7</v>
      </c>
      <c r="F44" t="s">
        <v>68</v>
      </c>
      <c r="G44">
        <v>3</v>
      </c>
      <c r="H44" t="s">
        <v>35</v>
      </c>
      <c r="I44" t="s">
        <v>64</v>
      </c>
      <c r="J44" t="s">
        <v>1438</v>
      </c>
      <c r="K44" s="10">
        <f t="shared" si="0"/>
        <v>5.9880239520958083E-4</v>
      </c>
      <c r="L44" s="10"/>
    </row>
    <row r="45" spans="1:12" x14ac:dyDescent="0.25">
      <c r="A45" t="s">
        <v>66</v>
      </c>
      <c r="B45" t="s">
        <v>74</v>
      </c>
      <c r="C45">
        <v>1944</v>
      </c>
      <c r="D45">
        <v>2017</v>
      </c>
      <c r="E45" s="2">
        <v>0.7</v>
      </c>
      <c r="F45" t="s">
        <v>68</v>
      </c>
      <c r="G45">
        <v>3</v>
      </c>
      <c r="H45" t="s">
        <v>60</v>
      </c>
      <c r="I45" t="s">
        <v>75</v>
      </c>
      <c r="J45" t="s">
        <v>1438</v>
      </c>
      <c r="K45" s="10">
        <f t="shared" si="0"/>
        <v>5.9880239520958083E-4</v>
      </c>
      <c r="L45" s="10"/>
    </row>
    <row r="46" spans="1:12" x14ac:dyDescent="0.25">
      <c r="A46" t="s">
        <v>76</v>
      </c>
      <c r="B46" t="s">
        <v>77</v>
      </c>
      <c r="C46">
        <v>1728</v>
      </c>
      <c r="D46">
        <v>2016</v>
      </c>
      <c r="E46" s="2">
        <v>0.6</v>
      </c>
      <c r="F46" t="s">
        <v>41</v>
      </c>
      <c r="G46">
        <v>3</v>
      </c>
      <c r="H46" t="s">
        <v>1435</v>
      </c>
      <c r="I46" t="s">
        <v>72</v>
      </c>
      <c r="J46" t="s">
        <v>1438</v>
      </c>
      <c r="K46" s="10">
        <f t="shared" si="0"/>
        <v>5.9880239520958083E-4</v>
      </c>
      <c r="L46" s="10"/>
    </row>
    <row r="47" spans="1:12" x14ac:dyDescent="0.25">
      <c r="A47" t="s">
        <v>76</v>
      </c>
      <c r="B47" t="s">
        <v>78</v>
      </c>
      <c r="C47">
        <v>1728</v>
      </c>
      <c r="D47">
        <v>2016</v>
      </c>
      <c r="E47" s="2">
        <v>0.6</v>
      </c>
      <c r="F47" t="s">
        <v>41</v>
      </c>
      <c r="G47">
        <v>3</v>
      </c>
      <c r="H47" t="s">
        <v>1435</v>
      </c>
      <c r="I47" t="s">
        <v>16</v>
      </c>
      <c r="J47" t="s">
        <v>1438</v>
      </c>
      <c r="K47" s="10">
        <f t="shared" si="0"/>
        <v>5.9880239520958083E-4</v>
      </c>
      <c r="L47" s="10"/>
    </row>
    <row r="48" spans="1:12" x14ac:dyDescent="0.25">
      <c r="A48" t="s">
        <v>76</v>
      </c>
      <c r="B48" t="s">
        <v>79</v>
      </c>
      <c r="C48">
        <v>1732</v>
      </c>
      <c r="D48">
        <v>2016</v>
      </c>
      <c r="E48" s="2">
        <v>0.6</v>
      </c>
      <c r="F48" t="s">
        <v>41</v>
      </c>
      <c r="G48">
        <v>2</v>
      </c>
      <c r="H48" t="s">
        <v>1435</v>
      </c>
      <c r="I48" t="s">
        <v>38</v>
      </c>
      <c r="J48" t="s">
        <v>1441</v>
      </c>
      <c r="K48" s="10">
        <f t="shared" si="0"/>
        <v>5.9880239520958083E-4</v>
      </c>
      <c r="L48" s="10"/>
    </row>
    <row r="49" spans="1:12" x14ac:dyDescent="0.25">
      <c r="A49" t="s">
        <v>76</v>
      </c>
      <c r="B49" t="s">
        <v>80</v>
      </c>
      <c r="C49">
        <v>1732</v>
      </c>
      <c r="D49">
        <v>2016</v>
      </c>
      <c r="E49" s="2">
        <v>0.6</v>
      </c>
      <c r="F49" t="s">
        <v>41</v>
      </c>
      <c r="G49">
        <v>2</v>
      </c>
      <c r="H49" t="s">
        <v>1435</v>
      </c>
      <c r="I49" t="s">
        <v>16</v>
      </c>
      <c r="J49" t="s">
        <v>1441</v>
      </c>
      <c r="K49" s="10">
        <f t="shared" si="0"/>
        <v>5.9880239520958083E-4</v>
      </c>
      <c r="L49" s="10"/>
    </row>
    <row r="50" spans="1:12" x14ac:dyDescent="0.25">
      <c r="A50" t="s">
        <v>76</v>
      </c>
      <c r="B50" t="s">
        <v>81</v>
      </c>
      <c r="C50">
        <v>1732</v>
      </c>
      <c r="D50">
        <v>2016</v>
      </c>
      <c r="E50" s="2">
        <v>0.6</v>
      </c>
      <c r="F50" t="s">
        <v>41</v>
      </c>
      <c r="G50">
        <v>3</v>
      </c>
      <c r="H50" t="s">
        <v>1435</v>
      </c>
      <c r="I50" t="s">
        <v>28</v>
      </c>
      <c r="J50" t="s">
        <v>1438</v>
      </c>
      <c r="K50" s="10">
        <f t="shared" si="0"/>
        <v>5.9880239520958083E-4</v>
      </c>
      <c r="L50" s="10"/>
    </row>
    <row r="51" spans="1:12" x14ac:dyDescent="0.25">
      <c r="A51" t="s">
        <v>76</v>
      </c>
      <c r="B51" t="s">
        <v>21</v>
      </c>
      <c r="C51">
        <v>1125</v>
      </c>
      <c r="D51">
        <v>2013</v>
      </c>
      <c r="E51" s="2">
        <v>0.6</v>
      </c>
      <c r="F51" t="s">
        <v>41</v>
      </c>
      <c r="G51">
        <v>2</v>
      </c>
      <c r="H51" t="s">
        <v>1435</v>
      </c>
      <c r="I51" t="s">
        <v>19</v>
      </c>
      <c r="J51" t="s">
        <v>1441</v>
      </c>
      <c r="K51" s="10">
        <f t="shared" si="0"/>
        <v>5.9880239520958083E-4</v>
      </c>
      <c r="L51" s="10"/>
    </row>
    <row r="52" spans="1:12" x14ac:dyDescent="0.25">
      <c r="A52" t="s">
        <v>76</v>
      </c>
      <c r="B52" t="s">
        <v>82</v>
      </c>
      <c r="C52">
        <v>1125</v>
      </c>
      <c r="D52">
        <v>2013</v>
      </c>
      <c r="E52" s="2">
        <v>0.6</v>
      </c>
      <c r="F52" t="s">
        <v>41</v>
      </c>
      <c r="G52">
        <v>3</v>
      </c>
      <c r="H52" t="s">
        <v>35</v>
      </c>
      <c r="I52" t="s">
        <v>83</v>
      </c>
      <c r="J52" t="s">
        <v>1438</v>
      </c>
      <c r="K52" s="10">
        <f t="shared" si="0"/>
        <v>5.9880239520958083E-4</v>
      </c>
      <c r="L52" s="10"/>
    </row>
    <row r="53" spans="1:12" x14ac:dyDescent="0.25">
      <c r="A53" t="s">
        <v>76</v>
      </c>
      <c r="B53" t="s">
        <v>38</v>
      </c>
      <c r="C53">
        <v>1129</v>
      </c>
      <c r="D53">
        <v>2013</v>
      </c>
      <c r="E53" s="2">
        <v>0.8</v>
      </c>
      <c r="F53" t="s">
        <v>41</v>
      </c>
      <c r="G53">
        <v>3</v>
      </c>
      <c r="H53" t="s">
        <v>1435</v>
      </c>
      <c r="I53" t="s">
        <v>38</v>
      </c>
      <c r="J53" t="s">
        <v>1438</v>
      </c>
      <c r="K53" s="10">
        <f t="shared" si="0"/>
        <v>5.9880239520958083E-4</v>
      </c>
      <c r="L53" s="10"/>
    </row>
    <row r="54" spans="1:12" x14ac:dyDescent="0.25">
      <c r="A54" t="s">
        <v>76</v>
      </c>
      <c r="B54" t="s">
        <v>38</v>
      </c>
      <c r="C54">
        <v>1133</v>
      </c>
      <c r="D54">
        <v>2013</v>
      </c>
      <c r="E54" s="2">
        <v>0.6</v>
      </c>
      <c r="F54" t="s">
        <v>41</v>
      </c>
      <c r="G54">
        <v>3</v>
      </c>
      <c r="H54" t="s">
        <v>1435</v>
      </c>
      <c r="I54" t="s">
        <v>38</v>
      </c>
      <c r="J54" t="s">
        <v>1438</v>
      </c>
      <c r="K54" s="10">
        <f t="shared" si="0"/>
        <v>5.9880239520958083E-4</v>
      </c>
      <c r="L54" s="10"/>
    </row>
    <row r="55" spans="1:12" x14ac:dyDescent="0.25">
      <c r="A55" t="s">
        <v>76</v>
      </c>
      <c r="B55" t="s">
        <v>16</v>
      </c>
      <c r="C55">
        <v>1133</v>
      </c>
      <c r="D55">
        <v>2013</v>
      </c>
      <c r="E55" s="2">
        <v>0.6</v>
      </c>
      <c r="F55" t="s">
        <v>41</v>
      </c>
      <c r="G55">
        <v>3</v>
      </c>
      <c r="H55" t="s">
        <v>1435</v>
      </c>
      <c r="I55" t="s">
        <v>16</v>
      </c>
      <c r="J55" t="s">
        <v>1438</v>
      </c>
      <c r="K55" s="10">
        <f t="shared" si="0"/>
        <v>5.9880239520958083E-4</v>
      </c>
      <c r="L55" s="10"/>
    </row>
    <row r="56" spans="1:12" x14ac:dyDescent="0.25">
      <c r="A56" t="s">
        <v>84</v>
      </c>
      <c r="B56" t="s">
        <v>85</v>
      </c>
      <c r="C56">
        <v>725</v>
      </c>
      <c r="D56">
        <v>2011</v>
      </c>
      <c r="E56" s="2">
        <v>0.7</v>
      </c>
      <c r="F56" t="s">
        <v>41</v>
      </c>
      <c r="G56">
        <v>4</v>
      </c>
      <c r="H56" t="s">
        <v>1435</v>
      </c>
      <c r="I56" t="s">
        <v>33</v>
      </c>
      <c r="J56" t="s">
        <v>1440</v>
      </c>
      <c r="K56" s="10">
        <f t="shared" si="0"/>
        <v>5.9880239520958083E-4</v>
      </c>
      <c r="L56" s="10"/>
    </row>
    <row r="57" spans="1:12" x14ac:dyDescent="0.25">
      <c r="A57" t="s">
        <v>84</v>
      </c>
      <c r="B57" t="s">
        <v>86</v>
      </c>
      <c r="C57">
        <v>470</v>
      </c>
      <c r="D57">
        <v>2010</v>
      </c>
      <c r="E57" s="2">
        <v>0.7</v>
      </c>
      <c r="F57" t="s">
        <v>41</v>
      </c>
      <c r="G57">
        <v>3.75</v>
      </c>
      <c r="H57" t="s">
        <v>1435</v>
      </c>
      <c r="I57" t="s">
        <v>83</v>
      </c>
      <c r="J57" t="s">
        <v>1439</v>
      </c>
      <c r="K57" s="10">
        <f t="shared" si="0"/>
        <v>5.9880239520958083E-4</v>
      </c>
      <c r="L57" s="10"/>
    </row>
    <row r="58" spans="1:12" x14ac:dyDescent="0.25">
      <c r="A58" t="s">
        <v>84</v>
      </c>
      <c r="B58" t="s">
        <v>87</v>
      </c>
      <c r="C58">
        <v>470</v>
      </c>
      <c r="D58">
        <v>2010</v>
      </c>
      <c r="E58" s="2">
        <v>0.7</v>
      </c>
      <c r="F58" t="s">
        <v>41</v>
      </c>
      <c r="G58">
        <v>4</v>
      </c>
      <c r="H58" t="s">
        <v>1435</v>
      </c>
      <c r="I58" t="s">
        <v>28</v>
      </c>
      <c r="J58" t="s">
        <v>1440</v>
      </c>
      <c r="K58" s="10">
        <f t="shared" si="0"/>
        <v>5.9880239520958083E-4</v>
      </c>
      <c r="L58" s="10"/>
    </row>
    <row r="59" spans="1:12" x14ac:dyDescent="0.25">
      <c r="A59" t="s">
        <v>84</v>
      </c>
      <c r="B59" t="s">
        <v>34</v>
      </c>
      <c r="C59">
        <v>544</v>
      </c>
      <c r="D59">
        <v>2010</v>
      </c>
      <c r="E59" s="2">
        <v>0.7</v>
      </c>
      <c r="F59" t="s">
        <v>41</v>
      </c>
      <c r="G59">
        <v>3</v>
      </c>
      <c r="H59" t="s">
        <v>35</v>
      </c>
      <c r="I59" t="s">
        <v>19</v>
      </c>
      <c r="J59" t="s">
        <v>1438</v>
      </c>
      <c r="K59" s="10">
        <f t="shared" si="0"/>
        <v>5.9880239520958083E-4</v>
      </c>
      <c r="L59" s="10"/>
    </row>
    <row r="60" spans="1:12" x14ac:dyDescent="0.25">
      <c r="A60" t="s">
        <v>84</v>
      </c>
      <c r="B60" t="s">
        <v>88</v>
      </c>
      <c r="C60">
        <v>363</v>
      </c>
      <c r="D60">
        <v>2009</v>
      </c>
      <c r="E60" s="2">
        <v>0.7</v>
      </c>
      <c r="F60" t="s">
        <v>41</v>
      </c>
      <c r="G60">
        <v>3</v>
      </c>
      <c r="H60" t="s">
        <v>1435</v>
      </c>
      <c r="I60" t="s">
        <v>19</v>
      </c>
      <c r="J60" t="s">
        <v>1438</v>
      </c>
      <c r="K60" s="10">
        <f t="shared" si="0"/>
        <v>5.9880239520958083E-4</v>
      </c>
      <c r="L60" s="10"/>
    </row>
    <row r="61" spans="1:12" x14ac:dyDescent="0.25">
      <c r="A61" t="s">
        <v>84</v>
      </c>
      <c r="B61" t="s">
        <v>89</v>
      </c>
      <c r="C61">
        <v>304</v>
      </c>
      <c r="D61">
        <v>2008</v>
      </c>
      <c r="E61" s="2">
        <v>0.7</v>
      </c>
      <c r="F61" t="s">
        <v>41</v>
      </c>
      <c r="G61">
        <v>3</v>
      </c>
      <c r="H61" t="s">
        <v>1435</v>
      </c>
      <c r="I61" t="s">
        <v>57</v>
      </c>
      <c r="J61" t="s">
        <v>1438</v>
      </c>
      <c r="K61" s="10">
        <f t="shared" si="0"/>
        <v>5.9880239520958083E-4</v>
      </c>
      <c r="L61" s="10"/>
    </row>
    <row r="62" spans="1:12" x14ac:dyDescent="0.25">
      <c r="A62" t="s">
        <v>84</v>
      </c>
      <c r="B62" t="s">
        <v>25</v>
      </c>
      <c r="C62">
        <v>129</v>
      </c>
      <c r="D62">
        <v>2007</v>
      </c>
      <c r="E62" s="2">
        <v>0.7</v>
      </c>
      <c r="F62" t="s">
        <v>41</v>
      </c>
      <c r="G62">
        <v>3</v>
      </c>
      <c r="H62" t="s">
        <v>35</v>
      </c>
      <c r="I62" t="s">
        <v>25</v>
      </c>
      <c r="J62" t="s">
        <v>1438</v>
      </c>
      <c r="K62" s="10">
        <f t="shared" si="0"/>
        <v>5.9880239520958083E-4</v>
      </c>
      <c r="L62" s="10"/>
    </row>
    <row r="63" spans="1:12" x14ac:dyDescent="0.25">
      <c r="A63" t="s">
        <v>84</v>
      </c>
      <c r="B63" t="s">
        <v>90</v>
      </c>
      <c r="C63">
        <v>147</v>
      </c>
      <c r="D63">
        <v>2007</v>
      </c>
      <c r="E63" s="2">
        <v>0.7</v>
      </c>
      <c r="F63" t="s">
        <v>41</v>
      </c>
      <c r="G63">
        <v>3</v>
      </c>
      <c r="H63" t="s">
        <v>1435</v>
      </c>
      <c r="I63" t="s">
        <v>19</v>
      </c>
      <c r="J63" t="s">
        <v>1438</v>
      </c>
      <c r="K63" s="10">
        <f t="shared" si="0"/>
        <v>5.9880239520958083E-4</v>
      </c>
      <c r="L63" s="10"/>
    </row>
    <row r="64" spans="1:12" x14ac:dyDescent="0.25">
      <c r="A64" t="s">
        <v>84</v>
      </c>
      <c r="B64" t="s">
        <v>91</v>
      </c>
      <c r="C64">
        <v>175</v>
      </c>
      <c r="D64">
        <v>2007</v>
      </c>
      <c r="E64" s="2">
        <v>0.7</v>
      </c>
      <c r="F64" t="s">
        <v>41</v>
      </c>
      <c r="G64">
        <v>3.75</v>
      </c>
      <c r="H64" t="s">
        <v>18</v>
      </c>
      <c r="I64" t="s">
        <v>19</v>
      </c>
      <c r="J64" t="s">
        <v>1439</v>
      </c>
      <c r="K64" s="10">
        <f t="shared" si="0"/>
        <v>5.9880239520958083E-4</v>
      </c>
      <c r="L64" s="10"/>
    </row>
    <row r="65" spans="1:12" x14ac:dyDescent="0.25">
      <c r="A65" t="s">
        <v>92</v>
      </c>
      <c r="B65" t="s">
        <v>93</v>
      </c>
      <c r="C65">
        <v>322</v>
      </c>
      <c r="D65">
        <v>2009</v>
      </c>
      <c r="E65" s="2">
        <v>0.7</v>
      </c>
      <c r="F65" t="s">
        <v>94</v>
      </c>
      <c r="G65">
        <v>3</v>
      </c>
      <c r="H65" t="s">
        <v>60</v>
      </c>
      <c r="I65" t="s">
        <v>93</v>
      </c>
      <c r="J65" t="s">
        <v>1438</v>
      </c>
      <c r="K65" s="10">
        <f t="shared" si="0"/>
        <v>5.9880239520958083E-4</v>
      </c>
      <c r="L65" s="10"/>
    </row>
    <row r="66" spans="1:12" x14ac:dyDescent="0.25">
      <c r="A66" t="s">
        <v>92</v>
      </c>
      <c r="B66" t="s">
        <v>28</v>
      </c>
      <c r="C66">
        <v>327</v>
      </c>
      <c r="D66">
        <v>2009</v>
      </c>
      <c r="E66" s="2">
        <v>0.7</v>
      </c>
      <c r="F66" t="s">
        <v>94</v>
      </c>
      <c r="G66">
        <v>3</v>
      </c>
      <c r="H66" t="s">
        <v>1435</v>
      </c>
      <c r="I66" t="s">
        <v>28</v>
      </c>
      <c r="J66" t="s">
        <v>1438</v>
      </c>
      <c r="K66" s="10">
        <f t="shared" si="0"/>
        <v>5.9880239520958083E-4</v>
      </c>
      <c r="L66" s="10"/>
    </row>
    <row r="67" spans="1:12" x14ac:dyDescent="0.25">
      <c r="A67" t="s">
        <v>92</v>
      </c>
      <c r="B67" t="s">
        <v>28</v>
      </c>
      <c r="C67">
        <v>464</v>
      </c>
      <c r="D67">
        <v>2009</v>
      </c>
      <c r="E67" s="2">
        <v>0.85</v>
      </c>
      <c r="F67" t="s">
        <v>94</v>
      </c>
      <c r="G67">
        <v>3</v>
      </c>
      <c r="H67" t="s">
        <v>1435</v>
      </c>
      <c r="I67" t="s">
        <v>28</v>
      </c>
      <c r="J67" t="s">
        <v>1438</v>
      </c>
      <c r="K67" s="10">
        <f t="shared" ref="K67:K130" si="1">COUNTA(B67)/SUM(COUNTA($B$2:$B$1671))</f>
        <v>5.9880239520958083E-4</v>
      </c>
      <c r="L67" s="10"/>
    </row>
    <row r="68" spans="1:12" x14ac:dyDescent="0.25">
      <c r="A68" t="s">
        <v>92</v>
      </c>
      <c r="B68" t="s">
        <v>93</v>
      </c>
      <c r="C68">
        <v>464</v>
      </c>
      <c r="D68">
        <v>2009</v>
      </c>
      <c r="E68" s="2">
        <v>0.85</v>
      </c>
      <c r="F68" t="s">
        <v>94</v>
      </c>
      <c r="G68">
        <v>3</v>
      </c>
      <c r="H68" t="s">
        <v>60</v>
      </c>
      <c r="I68" t="s">
        <v>93</v>
      </c>
      <c r="J68" t="s">
        <v>1438</v>
      </c>
      <c r="K68" s="10">
        <f t="shared" si="1"/>
        <v>5.9880239520958083E-4</v>
      </c>
      <c r="L68" s="10"/>
    </row>
    <row r="69" spans="1:12" x14ac:dyDescent="0.25">
      <c r="A69" t="s">
        <v>95</v>
      </c>
      <c r="B69" t="s">
        <v>96</v>
      </c>
      <c r="C69">
        <v>1145</v>
      </c>
      <c r="D69">
        <v>2013</v>
      </c>
      <c r="E69" s="2">
        <v>0.72</v>
      </c>
      <c r="F69" t="s">
        <v>16</v>
      </c>
      <c r="G69">
        <v>3</v>
      </c>
      <c r="H69" t="s">
        <v>1435</v>
      </c>
      <c r="I69" t="s">
        <v>16</v>
      </c>
      <c r="J69" t="s">
        <v>1438</v>
      </c>
      <c r="K69" s="10">
        <f t="shared" si="1"/>
        <v>5.9880239520958083E-4</v>
      </c>
      <c r="L69" s="10"/>
    </row>
    <row r="70" spans="1:12" x14ac:dyDescent="0.25">
      <c r="A70" t="s">
        <v>95</v>
      </c>
      <c r="B70" t="s">
        <v>97</v>
      </c>
      <c r="C70">
        <v>1145</v>
      </c>
      <c r="D70">
        <v>2013</v>
      </c>
      <c r="E70" s="2">
        <v>0.73</v>
      </c>
      <c r="F70" t="s">
        <v>16</v>
      </c>
      <c r="G70">
        <v>3</v>
      </c>
      <c r="H70" t="s">
        <v>35</v>
      </c>
      <c r="I70" t="s">
        <v>16</v>
      </c>
      <c r="J70" t="s">
        <v>1438</v>
      </c>
      <c r="K70" s="10">
        <f t="shared" si="1"/>
        <v>5.9880239520958083E-4</v>
      </c>
      <c r="L70" s="10"/>
    </row>
    <row r="71" spans="1:12" x14ac:dyDescent="0.25">
      <c r="A71" t="s">
        <v>98</v>
      </c>
      <c r="B71" t="s">
        <v>99</v>
      </c>
      <c r="C71">
        <v>1494</v>
      </c>
      <c r="D71">
        <v>2015</v>
      </c>
      <c r="E71" s="2">
        <v>0.64</v>
      </c>
      <c r="F71" t="s">
        <v>100</v>
      </c>
      <c r="G71">
        <v>3</v>
      </c>
      <c r="H71" t="s">
        <v>35</v>
      </c>
      <c r="I71" t="s">
        <v>99</v>
      </c>
      <c r="J71" t="s">
        <v>1438</v>
      </c>
      <c r="K71" s="10">
        <f t="shared" si="1"/>
        <v>5.9880239520958083E-4</v>
      </c>
      <c r="L71" s="10"/>
    </row>
    <row r="72" spans="1:12" x14ac:dyDescent="0.25">
      <c r="A72" t="s">
        <v>98</v>
      </c>
      <c r="B72" t="s">
        <v>25</v>
      </c>
      <c r="C72">
        <v>1494</v>
      </c>
      <c r="D72">
        <v>2015</v>
      </c>
      <c r="E72" s="2">
        <v>0.66</v>
      </c>
      <c r="F72" t="s">
        <v>100</v>
      </c>
      <c r="G72">
        <v>3</v>
      </c>
      <c r="H72" t="s">
        <v>35</v>
      </c>
      <c r="I72" t="s">
        <v>25</v>
      </c>
      <c r="J72" t="s">
        <v>1438</v>
      </c>
      <c r="K72" s="10">
        <f t="shared" si="1"/>
        <v>5.9880239520958083E-4</v>
      </c>
      <c r="L72" s="10"/>
    </row>
    <row r="73" spans="1:12" x14ac:dyDescent="0.25">
      <c r="A73" t="s">
        <v>98</v>
      </c>
      <c r="B73" t="s">
        <v>83</v>
      </c>
      <c r="C73">
        <v>1498</v>
      </c>
      <c r="D73">
        <v>2015</v>
      </c>
      <c r="E73" s="2">
        <v>0.75</v>
      </c>
      <c r="F73" t="s">
        <v>100</v>
      </c>
      <c r="G73">
        <v>3</v>
      </c>
      <c r="H73" t="s">
        <v>1435</v>
      </c>
      <c r="I73" t="s">
        <v>83</v>
      </c>
      <c r="J73" t="s">
        <v>1438</v>
      </c>
      <c r="K73" s="10">
        <f t="shared" si="1"/>
        <v>5.9880239520958083E-4</v>
      </c>
      <c r="L73" s="10"/>
    </row>
    <row r="74" spans="1:12" x14ac:dyDescent="0.25">
      <c r="A74" t="s">
        <v>98</v>
      </c>
      <c r="B74" t="s">
        <v>33</v>
      </c>
      <c r="C74">
        <v>1498</v>
      </c>
      <c r="D74">
        <v>2015</v>
      </c>
      <c r="E74" s="2">
        <v>0.63</v>
      </c>
      <c r="F74" t="s">
        <v>100</v>
      </c>
      <c r="G74">
        <v>3</v>
      </c>
      <c r="H74" t="s">
        <v>1435</v>
      </c>
      <c r="I74" t="s">
        <v>33</v>
      </c>
      <c r="J74" t="s">
        <v>1438</v>
      </c>
      <c r="K74" s="10">
        <f t="shared" si="1"/>
        <v>5.9880239520958083E-4</v>
      </c>
      <c r="L74" s="10"/>
    </row>
    <row r="75" spans="1:12" x14ac:dyDescent="0.25">
      <c r="A75" t="s">
        <v>98</v>
      </c>
      <c r="B75" t="s">
        <v>19</v>
      </c>
      <c r="C75">
        <v>1498</v>
      </c>
      <c r="D75">
        <v>2015</v>
      </c>
      <c r="E75" s="2">
        <v>0.7</v>
      </c>
      <c r="F75" t="s">
        <v>100</v>
      </c>
      <c r="G75">
        <v>3</v>
      </c>
      <c r="H75" t="s">
        <v>1435</v>
      </c>
      <c r="I75" t="s">
        <v>19</v>
      </c>
      <c r="J75" t="s">
        <v>1438</v>
      </c>
      <c r="K75" s="10">
        <f t="shared" si="1"/>
        <v>5.9880239520958083E-4</v>
      </c>
      <c r="L75" s="10"/>
    </row>
    <row r="76" spans="1:12" x14ac:dyDescent="0.25">
      <c r="A76" t="s">
        <v>98</v>
      </c>
      <c r="B76" t="s">
        <v>16</v>
      </c>
      <c r="C76">
        <v>1498</v>
      </c>
      <c r="D76">
        <v>2015</v>
      </c>
      <c r="E76" s="2">
        <v>0.68</v>
      </c>
      <c r="F76" t="s">
        <v>100</v>
      </c>
      <c r="G76">
        <v>3</v>
      </c>
      <c r="H76" t="s">
        <v>1435</v>
      </c>
      <c r="I76" t="s">
        <v>16</v>
      </c>
      <c r="J76" t="s">
        <v>1438</v>
      </c>
      <c r="K76" s="10">
        <f t="shared" si="1"/>
        <v>5.9880239520958083E-4</v>
      </c>
      <c r="L76" s="10"/>
    </row>
    <row r="77" spans="1:12" x14ac:dyDescent="0.25">
      <c r="A77" t="s">
        <v>101</v>
      </c>
      <c r="B77" t="s">
        <v>102</v>
      </c>
      <c r="C77">
        <v>979</v>
      </c>
      <c r="D77">
        <v>2012</v>
      </c>
      <c r="E77" s="2">
        <v>0.7</v>
      </c>
      <c r="F77" t="s">
        <v>103</v>
      </c>
      <c r="G77">
        <v>3.75</v>
      </c>
      <c r="H77" t="s">
        <v>1435</v>
      </c>
      <c r="I77" t="s">
        <v>16</v>
      </c>
      <c r="J77" t="s">
        <v>1439</v>
      </c>
      <c r="K77" s="10">
        <f t="shared" si="1"/>
        <v>5.9880239520958083E-4</v>
      </c>
      <c r="L77" s="10"/>
    </row>
    <row r="78" spans="1:12" x14ac:dyDescent="0.25">
      <c r="A78" t="s">
        <v>101</v>
      </c>
      <c r="B78" t="s">
        <v>104</v>
      </c>
      <c r="C78">
        <v>111</v>
      </c>
      <c r="D78">
        <v>2007</v>
      </c>
      <c r="E78" s="2">
        <v>0.7</v>
      </c>
      <c r="F78" t="s">
        <v>103</v>
      </c>
      <c r="G78">
        <v>4</v>
      </c>
      <c r="H78" t="s">
        <v>105</v>
      </c>
      <c r="I78" t="s">
        <v>19</v>
      </c>
      <c r="J78" t="s">
        <v>1440</v>
      </c>
      <c r="K78" s="10">
        <f t="shared" si="1"/>
        <v>5.9880239520958083E-4</v>
      </c>
      <c r="L78" s="10"/>
    </row>
    <row r="79" spans="1:12" x14ac:dyDescent="0.25">
      <c r="A79" t="s">
        <v>101</v>
      </c>
      <c r="B79" t="s">
        <v>34</v>
      </c>
      <c r="C79">
        <v>111</v>
      </c>
      <c r="D79">
        <v>2007</v>
      </c>
      <c r="E79" s="2">
        <v>0.7</v>
      </c>
      <c r="F79" t="s">
        <v>103</v>
      </c>
      <c r="G79">
        <v>5</v>
      </c>
      <c r="H79" t="s">
        <v>35</v>
      </c>
      <c r="I79" t="s">
        <v>19</v>
      </c>
      <c r="J79" t="s">
        <v>1442</v>
      </c>
      <c r="K79" s="10">
        <f t="shared" si="1"/>
        <v>5.9880239520958083E-4</v>
      </c>
    </row>
    <row r="80" spans="1:12" x14ac:dyDescent="0.25">
      <c r="A80" t="s">
        <v>101</v>
      </c>
      <c r="B80" t="s">
        <v>28</v>
      </c>
      <c r="C80">
        <v>123</v>
      </c>
      <c r="D80">
        <v>2007</v>
      </c>
      <c r="E80" s="2">
        <v>0.7</v>
      </c>
      <c r="F80" t="s">
        <v>103</v>
      </c>
      <c r="G80">
        <v>3</v>
      </c>
      <c r="H80" t="s">
        <v>35</v>
      </c>
      <c r="I80" t="s">
        <v>28</v>
      </c>
      <c r="J80" t="s">
        <v>1438</v>
      </c>
      <c r="K80" s="10">
        <f t="shared" si="1"/>
        <v>5.9880239520958083E-4</v>
      </c>
    </row>
    <row r="81" spans="1:11" x14ac:dyDescent="0.25">
      <c r="A81" t="s">
        <v>101</v>
      </c>
      <c r="B81" t="s">
        <v>107</v>
      </c>
      <c r="C81">
        <v>123</v>
      </c>
      <c r="D81">
        <v>2007</v>
      </c>
      <c r="E81" s="2">
        <v>0.7</v>
      </c>
      <c r="F81" t="s">
        <v>103</v>
      </c>
      <c r="G81">
        <v>3</v>
      </c>
      <c r="H81" t="s">
        <v>35</v>
      </c>
      <c r="I81" t="s">
        <v>107</v>
      </c>
      <c r="J81" t="s">
        <v>1438</v>
      </c>
      <c r="K81" s="10">
        <f t="shared" si="1"/>
        <v>5.9880239520958083E-4</v>
      </c>
    </row>
    <row r="82" spans="1:11" x14ac:dyDescent="0.25">
      <c r="A82" t="s">
        <v>101</v>
      </c>
      <c r="B82" t="s">
        <v>108</v>
      </c>
      <c r="C82">
        <v>123</v>
      </c>
      <c r="D82">
        <v>2007</v>
      </c>
      <c r="E82" s="2">
        <v>0.7</v>
      </c>
      <c r="F82" t="s">
        <v>103</v>
      </c>
      <c r="G82">
        <v>3</v>
      </c>
      <c r="H82" t="s">
        <v>35</v>
      </c>
      <c r="I82" t="s">
        <v>108</v>
      </c>
      <c r="J82" t="s">
        <v>1438</v>
      </c>
      <c r="K82" s="10">
        <f t="shared" si="1"/>
        <v>5.9880239520958083E-4</v>
      </c>
    </row>
    <row r="83" spans="1:11" x14ac:dyDescent="0.25">
      <c r="A83" t="s">
        <v>101</v>
      </c>
      <c r="B83" t="s">
        <v>19</v>
      </c>
      <c r="C83">
        <v>123</v>
      </c>
      <c r="D83">
        <v>2007</v>
      </c>
      <c r="E83" s="2">
        <v>0.7</v>
      </c>
      <c r="F83" t="s">
        <v>103</v>
      </c>
      <c r="G83">
        <v>3.75</v>
      </c>
      <c r="H83" t="s">
        <v>109</v>
      </c>
      <c r="I83" t="s">
        <v>19</v>
      </c>
      <c r="J83" t="s">
        <v>1439</v>
      </c>
      <c r="K83" s="10">
        <f t="shared" si="1"/>
        <v>5.9880239520958083E-4</v>
      </c>
    </row>
    <row r="84" spans="1:11" x14ac:dyDescent="0.25">
      <c r="A84" t="s">
        <v>101</v>
      </c>
      <c r="B84" t="s">
        <v>25</v>
      </c>
      <c r="C84">
        <v>123</v>
      </c>
      <c r="D84">
        <v>2007</v>
      </c>
      <c r="E84" s="2">
        <v>0.7</v>
      </c>
      <c r="F84" t="s">
        <v>103</v>
      </c>
      <c r="G84">
        <v>4</v>
      </c>
      <c r="H84" t="s">
        <v>109</v>
      </c>
      <c r="I84" t="s">
        <v>25</v>
      </c>
      <c r="J84" t="s">
        <v>1440</v>
      </c>
      <c r="K84" s="10">
        <f t="shared" si="1"/>
        <v>5.9880239520958083E-4</v>
      </c>
    </row>
    <row r="85" spans="1:11" x14ac:dyDescent="0.25">
      <c r="A85" t="s">
        <v>101</v>
      </c>
      <c r="B85" t="s">
        <v>63</v>
      </c>
      <c r="C85">
        <v>129</v>
      </c>
      <c r="D85">
        <v>2007</v>
      </c>
      <c r="E85" s="2">
        <v>0.7</v>
      </c>
      <c r="F85" t="s">
        <v>103</v>
      </c>
      <c r="G85">
        <v>3</v>
      </c>
      <c r="H85" t="s">
        <v>35</v>
      </c>
      <c r="I85" t="s">
        <v>63</v>
      </c>
      <c r="J85" t="s">
        <v>1438</v>
      </c>
      <c r="K85" s="10">
        <f t="shared" si="1"/>
        <v>5.9880239520958083E-4</v>
      </c>
    </row>
    <row r="86" spans="1:11" x14ac:dyDescent="0.25">
      <c r="A86" t="s">
        <v>110</v>
      </c>
      <c r="B86" t="s">
        <v>111</v>
      </c>
      <c r="C86">
        <v>1065</v>
      </c>
      <c r="D86">
        <v>2013</v>
      </c>
      <c r="E86" s="2">
        <v>0.75</v>
      </c>
      <c r="F86" t="s">
        <v>26</v>
      </c>
      <c r="G86">
        <v>3</v>
      </c>
      <c r="H86" t="s">
        <v>112</v>
      </c>
      <c r="I86" t="s">
        <v>26</v>
      </c>
      <c r="J86" t="s">
        <v>1438</v>
      </c>
      <c r="K86" s="10">
        <f t="shared" si="1"/>
        <v>5.9880239520958083E-4</v>
      </c>
    </row>
    <row r="87" spans="1:11" x14ac:dyDescent="0.25">
      <c r="A87" t="s">
        <v>110</v>
      </c>
      <c r="B87" t="s">
        <v>113</v>
      </c>
      <c r="C87">
        <v>572</v>
      </c>
      <c r="D87">
        <v>2010</v>
      </c>
      <c r="E87" s="2">
        <v>0.85</v>
      </c>
      <c r="F87" t="s">
        <v>26</v>
      </c>
      <c r="G87">
        <v>3</v>
      </c>
      <c r="H87" t="s">
        <v>114</v>
      </c>
      <c r="I87" t="s">
        <v>26</v>
      </c>
      <c r="J87" t="s">
        <v>1438</v>
      </c>
      <c r="K87" s="10">
        <f t="shared" si="1"/>
        <v>5.9880239520958083E-4</v>
      </c>
    </row>
    <row r="88" spans="1:11" x14ac:dyDescent="0.25">
      <c r="A88" t="s">
        <v>110</v>
      </c>
      <c r="B88" t="s">
        <v>113</v>
      </c>
      <c r="C88">
        <v>572</v>
      </c>
      <c r="D88">
        <v>2010</v>
      </c>
      <c r="E88" s="2">
        <v>0.5</v>
      </c>
      <c r="F88" t="s">
        <v>26</v>
      </c>
      <c r="G88">
        <v>3.75</v>
      </c>
      <c r="H88" t="s">
        <v>114</v>
      </c>
      <c r="I88" t="s">
        <v>26</v>
      </c>
      <c r="J88" t="s">
        <v>1439</v>
      </c>
      <c r="K88" s="10">
        <f t="shared" si="1"/>
        <v>5.9880239520958083E-4</v>
      </c>
    </row>
    <row r="89" spans="1:11" x14ac:dyDescent="0.25">
      <c r="A89" t="s">
        <v>110</v>
      </c>
      <c r="B89" t="s">
        <v>113</v>
      </c>
      <c r="C89">
        <v>572</v>
      </c>
      <c r="D89">
        <v>2010</v>
      </c>
      <c r="E89" s="2">
        <v>0.75</v>
      </c>
      <c r="F89" t="s">
        <v>26</v>
      </c>
      <c r="G89">
        <v>3.75</v>
      </c>
      <c r="H89" t="s">
        <v>114</v>
      </c>
      <c r="I89" t="s">
        <v>26</v>
      </c>
      <c r="J89" t="s">
        <v>1439</v>
      </c>
      <c r="K89" s="10">
        <f t="shared" si="1"/>
        <v>5.9880239520958083E-4</v>
      </c>
    </row>
    <row r="90" spans="1:11" x14ac:dyDescent="0.25">
      <c r="A90" t="s">
        <v>110</v>
      </c>
      <c r="B90" t="s">
        <v>113</v>
      </c>
      <c r="C90">
        <v>572</v>
      </c>
      <c r="D90">
        <v>2010</v>
      </c>
      <c r="E90" s="2">
        <v>0.6</v>
      </c>
      <c r="F90" t="s">
        <v>26</v>
      </c>
      <c r="G90">
        <v>4</v>
      </c>
      <c r="H90" t="s">
        <v>114</v>
      </c>
      <c r="I90" t="s">
        <v>26</v>
      </c>
      <c r="J90" t="s">
        <v>1440</v>
      </c>
      <c r="K90" s="10">
        <f t="shared" si="1"/>
        <v>5.9880239520958083E-4</v>
      </c>
    </row>
    <row r="91" spans="1:11" x14ac:dyDescent="0.25">
      <c r="A91" t="s">
        <v>115</v>
      </c>
      <c r="B91" t="s">
        <v>116</v>
      </c>
      <c r="C91">
        <v>1259</v>
      </c>
      <c r="D91">
        <v>2014</v>
      </c>
      <c r="E91" s="2">
        <v>0.75</v>
      </c>
      <c r="F91" t="s">
        <v>41</v>
      </c>
      <c r="G91">
        <v>3</v>
      </c>
      <c r="H91" t="s">
        <v>1435</v>
      </c>
      <c r="I91" t="s">
        <v>83</v>
      </c>
      <c r="J91" t="s">
        <v>1438</v>
      </c>
      <c r="K91" s="10">
        <f t="shared" si="1"/>
        <v>5.9880239520958083E-4</v>
      </c>
    </row>
    <row r="92" spans="1:11" x14ac:dyDescent="0.25">
      <c r="A92" t="s">
        <v>117</v>
      </c>
      <c r="B92" t="s">
        <v>118</v>
      </c>
      <c r="C92">
        <v>1852</v>
      </c>
      <c r="D92">
        <v>2016</v>
      </c>
      <c r="E92" s="2">
        <v>0.75</v>
      </c>
      <c r="F92" t="s">
        <v>41</v>
      </c>
      <c r="G92">
        <v>3</v>
      </c>
      <c r="H92" t="s">
        <v>1435</v>
      </c>
      <c r="I92" t="s">
        <v>38</v>
      </c>
      <c r="J92" t="s">
        <v>1438</v>
      </c>
      <c r="K92" s="10">
        <f t="shared" si="1"/>
        <v>5.9880239520958083E-4</v>
      </c>
    </row>
    <row r="93" spans="1:11" x14ac:dyDescent="0.25">
      <c r="A93" t="s">
        <v>119</v>
      </c>
      <c r="B93" t="s">
        <v>25</v>
      </c>
      <c r="C93">
        <v>1375</v>
      </c>
      <c r="D93">
        <v>2014</v>
      </c>
      <c r="E93" s="2">
        <v>0.75</v>
      </c>
      <c r="F93" t="s">
        <v>9</v>
      </c>
      <c r="G93">
        <v>3</v>
      </c>
      <c r="H93" t="s">
        <v>35</v>
      </c>
      <c r="I93" t="s">
        <v>25</v>
      </c>
      <c r="J93" t="s">
        <v>1438</v>
      </c>
      <c r="K93" s="10">
        <f t="shared" si="1"/>
        <v>5.9880239520958083E-4</v>
      </c>
    </row>
    <row r="94" spans="1:11" x14ac:dyDescent="0.25">
      <c r="A94" t="s">
        <v>119</v>
      </c>
      <c r="B94" t="s">
        <v>120</v>
      </c>
      <c r="C94">
        <v>1379</v>
      </c>
      <c r="D94">
        <v>2014</v>
      </c>
      <c r="E94" s="2">
        <v>0.72</v>
      </c>
      <c r="F94" t="s">
        <v>9</v>
      </c>
      <c r="G94">
        <v>2</v>
      </c>
      <c r="H94" t="s">
        <v>1435</v>
      </c>
      <c r="I94" t="s">
        <v>53</v>
      </c>
      <c r="J94" t="s">
        <v>1441</v>
      </c>
      <c r="K94" s="10">
        <f t="shared" si="1"/>
        <v>5.9880239520958083E-4</v>
      </c>
    </row>
    <row r="95" spans="1:11" x14ac:dyDescent="0.25">
      <c r="A95" t="s">
        <v>119</v>
      </c>
      <c r="B95" t="s">
        <v>27</v>
      </c>
      <c r="C95">
        <v>1379</v>
      </c>
      <c r="D95">
        <v>2014</v>
      </c>
      <c r="E95" s="2">
        <v>0.75</v>
      </c>
      <c r="F95" t="s">
        <v>9</v>
      </c>
      <c r="G95">
        <v>3</v>
      </c>
      <c r="H95" t="s">
        <v>1435</v>
      </c>
      <c r="I95" t="s">
        <v>28</v>
      </c>
      <c r="J95" t="s">
        <v>1438</v>
      </c>
      <c r="K95" s="10">
        <f t="shared" si="1"/>
        <v>5.9880239520958083E-4</v>
      </c>
    </row>
    <row r="96" spans="1:11" x14ac:dyDescent="0.25">
      <c r="A96" t="s">
        <v>119</v>
      </c>
      <c r="B96" t="s">
        <v>121</v>
      </c>
      <c r="C96">
        <v>1379</v>
      </c>
      <c r="D96">
        <v>2014</v>
      </c>
      <c r="E96" s="2">
        <v>0.75</v>
      </c>
      <c r="F96" t="s">
        <v>9</v>
      </c>
      <c r="G96">
        <v>3</v>
      </c>
      <c r="H96" t="s">
        <v>1435</v>
      </c>
      <c r="I96" t="s">
        <v>19</v>
      </c>
      <c r="J96" t="s">
        <v>1438</v>
      </c>
      <c r="K96" s="10">
        <f t="shared" si="1"/>
        <v>5.9880239520958083E-4</v>
      </c>
    </row>
    <row r="97" spans="1:11" x14ac:dyDescent="0.25">
      <c r="A97" t="s">
        <v>122</v>
      </c>
      <c r="B97" t="s">
        <v>123</v>
      </c>
      <c r="C97">
        <v>1724</v>
      </c>
      <c r="D97">
        <v>2016</v>
      </c>
      <c r="E97" s="2">
        <v>0.7</v>
      </c>
      <c r="F97" t="s">
        <v>41</v>
      </c>
      <c r="G97">
        <v>3</v>
      </c>
      <c r="H97" t="s">
        <v>35</v>
      </c>
      <c r="I97" t="s">
        <v>63</v>
      </c>
      <c r="J97" t="s">
        <v>1438</v>
      </c>
      <c r="K97" s="10">
        <f t="shared" si="1"/>
        <v>5.9880239520958083E-4</v>
      </c>
    </row>
    <row r="98" spans="1:11" x14ac:dyDescent="0.25">
      <c r="A98" t="s">
        <v>122</v>
      </c>
      <c r="B98" t="s">
        <v>124</v>
      </c>
      <c r="C98">
        <v>1724</v>
      </c>
      <c r="D98">
        <v>2016</v>
      </c>
      <c r="E98" s="2">
        <v>0.7</v>
      </c>
      <c r="F98" t="s">
        <v>41</v>
      </c>
      <c r="G98">
        <v>3.75</v>
      </c>
      <c r="H98" t="s">
        <v>1435</v>
      </c>
      <c r="I98" t="s">
        <v>75</v>
      </c>
      <c r="J98" t="s">
        <v>1439</v>
      </c>
      <c r="K98" s="10">
        <f t="shared" si="1"/>
        <v>5.9880239520958083E-4</v>
      </c>
    </row>
    <row r="99" spans="1:11" x14ac:dyDescent="0.25">
      <c r="A99" t="s">
        <v>122</v>
      </c>
      <c r="B99" t="s">
        <v>73</v>
      </c>
      <c r="C99">
        <v>1900</v>
      </c>
      <c r="D99">
        <v>2016</v>
      </c>
      <c r="E99" s="2">
        <v>0.73</v>
      </c>
      <c r="F99" t="s">
        <v>41</v>
      </c>
      <c r="G99">
        <v>3</v>
      </c>
      <c r="H99" t="s">
        <v>35</v>
      </c>
      <c r="I99" t="s">
        <v>64</v>
      </c>
      <c r="J99" t="s">
        <v>1438</v>
      </c>
      <c r="K99" s="10">
        <f t="shared" si="1"/>
        <v>5.9880239520958083E-4</v>
      </c>
    </row>
    <row r="100" spans="1:11" x14ac:dyDescent="0.25">
      <c r="A100" t="s">
        <v>122</v>
      </c>
      <c r="B100" t="s">
        <v>125</v>
      </c>
      <c r="C100">
        <v>1904</v>
      </c>
      <c r="D100">
        <v>2016</v>
      </c>
      <c r="E100" s="2">
        <v>0.7</v>
      </c>
      <c r="F100" t="s">
        <v>41</v>
      </c>
      <c r="G100">
        <v>3</v>
      </c>
      <c r="H100" t="s">
        <v>1435</v>
      </c>
      <c r="I100" t="s">
        <v>28</v>
      </c>
      <c r="J100" t="s">
        <v>1438</v>
      </c>
      <c r="K100" s="10">
        <f t="shared" si="1"/>
        <v>5.9880239520958083E-4</v>
      </c>
    </row>
    <row r="101" spans="1:11" x14ac:dyDescent="0.25">
      <c r="A101" t="s">
        <v>122</v>
      </c>
      <c r="B101" t="s">
        <v>126</v>
      </c>
      <c r="C101">
        <v>1904</v>
      </c>
      <c r="D101">
        <v>2016</v>
      </c>
      <c r="E101" s="2">
        <v>0.7</v>
      </c>
      <c r="F101" t="s">
        <v>41</v>
      </c>
      <c r="G101">
        <v>3</v>
      </c>
      <c r="H101" t="s">
        <v>1435</v>
      </c>
      <c r="I101" t="s">
        <v>28</v>
      </c>
      <c r="J101" t="s">
        <v>1438</v>
      </c>
      <c r="K101" s="10">
        <f t="shared" si="1"/>
        <v>5.9880239520958083E-4</v>
      </c>
    </row>
    <row r="102" spans="1:11" x14ac:dyDescent="0.25">
      <c r="A102" t="s">
        <v>122</v>
      </c>
      <c r="B102" t="s">
        <v>127</v>
      </c>
      <c r="C102">
        <v>1904</v>
      </c>
      <c r="D102">
        <v>2016</v>
      </c>
      <c r="E102" s="2">
        <v>0.7</v>
      </c>
      <c r="F102" t="s">
        <v>41</v>
      </c>
      <c r="G102">
        <v>3</v>
      </c>
      <c r="H102" t="s">
        <v>1435</v>
      </c>
      <c r="I102" t="s">
        <v>128</v>
      </c>
      <c r="J102" t="s">
        <v>1438</v>
      </c>
      <c r="K102" s="10">
        <f t="shared" si="1"/>
        <v>5.9880239520958083E-4</v>
      </c>
    </row>
    <row r="103" spans="1:11" x14ac:dyDescent="0.25">
      <c r="A103" t="s">
        <v>122</v>
      </c>
      <c r="B103" t="s">
        <v>129</v>
      </c>
      <c r="C103">
        <v>1904</v>
      </c>
      <c r="D103">
        <v>2016</v>
      </c>
      <c r="E103" s="2">
        <v>0.7</v>
      </c>
      <c r="F103" t="s">
        <v>41</v>
      </c>
      <c r="G103">
        <v>3.75</v>
      </c>
      <c r="H103" t="s">
        <v>1435</v>
      </c>
      <c r="I103" t="s">
        <v>72</v>
      </c>
      <c r="J103" t="s">
        <v>1439</v>
      </c>
      <c r="K103" s="10">
        <f t="shared" si="1"/>
        <v>5.9880239520958083E-4</v>
      </c>
    </row>
    <row r="104" spans="1:11" x14ac:dyDescent="0.25">
      <c r="A104" t="s">
        <v>122</v>
      </c>
      <c r="B104" t="s">
        <v>130</v>
      </c>
      <c r="C104">
        <v>1908</v>
      </c>
      <c r="D104">
        <v>2016</v>
      </c>
      <c r="E104" s="2">
        <v>0.7</v>
      </c>
      <c r="F104" t="s">
        <v>41</v>
      </c>
      <c r="G104">
        <v>3</v>
      </c>
      <c r="H104" t="s">
        <v>1435</v>
      </c>
      <c r="I104" t="s">
        <v>131</v>
      </c>
      <c r="J104" t="s">
        <v>1438</v>
      </c>
      <c r="K104" s="10">
        <f t="shared" si="1"/>
        <v>5.9880239520958083E-4</v>
      </c>
    </row>
    <row r="105" spans="1:11" x14ac:dyDescent="0.25">
      <c r="A105" t="s">
        <v>122</v>
      </c>
      <c r="B105" t="s">
        <v>132</v>
      </c>
      <c r="C105">
        <v>1908</v>
      </c>
      <c r="D105">
        <v>2016</v>
      </c>
      <c r="E105" s="2">
        <v>0.7</v>
      </c>
      <c r="F105" t="s">
        <v>41</v>
      </c>
      <c r="G105">
        <v>4</v>
      </c>
      <c r="H105" t="s">
        <v>1435</v>
      </c>
      <c r="I105" t="s">
        <v>133</v>
      </c>
      <c r="J105" t="s">
        <v>1440</v>
      </c>
      <c r="K105" s="10">
        <f t="shared" si="1"/>
        <v>5.9880239520958083E-4</v>
      </c>
    </row>
    <row r="106" spans="1:11" x14ac:dyDescent="0.25">
      <c r="A106" t="s">
        <v>122</v>
      </c>
      <c r="B106" t="s">
        <v>134</v>
      </c>
      <c r="C106">
        <v>1924</v>
      </c>
      <c r="D106">
        <v>2016</v>
      </c>
      <c r="E106" s="2">
        <v>0.7</v>
      </c>
      <c r="F106" t="s">
        <v>41</v>
      </c>
      <c r="G106">
        <v>4</v>
      </c>
      <c r="H106" t="s">
        <v>69</v>
      </c>
      <c r="I106" t="s">
        <v>16</v>
      </c>
      <c r="J106" t="s">
        <v>1440</v>
      </c>
      <c r="K106" s="10">
        <f t="shared" si="1"/>
        <v>5.9880239520958083E-4</v>
      </c>
    </row>
    <row r="107" spans="1:11" x14ac:dyDescent="0.25">
      <c r="A107" t="s">
        <v>122</v>
      </c>
      <c r="B107" t="s">
        <v>116</v>
      </c>
      <c r="C107">
        <v>1928</v>
      </c>
      <c r="D107">
        <v>2016</v>
      </c>
      <c r="E107" s="2">
        <v>0.7</v>
      </c>
      <c r="F107" t="s">
        <v>41</v>
      </c>
      <c r="G107">
        <v>3.75</v>
      </c>
      <c r="H107" t="s">
        <v>1435</v>
      </c>
      <c r="I107" t="s">
        <v>83</v>
      </c>
      <c r="J107" t="s">
        <v>1439</v>
      </c>
      <c r="K107" s="10">
        <f t="shared" si="1"/>
        <v>5.9880239520958083E-4</v>
      </c>
    </row>
    <row r="108" spans="1:11" x14ac:dyDescent="0.25">
      <c r="A108" t="s">
        <v>122</v>
      </c>
      <c r="B108" t="s">
        <v>135</v>
      </c>
      <c r="C108">
        <v>1928</v>
      </c>
      <c r="D108">
        <v>2016</v>
      </c>
      <c r="E108" s="2">
        <v>0.7</v>
      </c>
      <c r="F108" t="s">
        <v>41</v>
      </c>
      <c r="G108">
        <v>3</v>
      </c>
      <c r="H108" t="s">
        <v>1435</v>
      </c>
      <c r="I108" t="s">
        <v>45</v>
      </c>
      <c r="J108" t="s">
        <v>1438</v>
      </c>
      <c r="K108" s="10">
        <f t="shared" si="1"/>
        <v>5.9880239520958083E-4</v>
      </c>
    </row>
    <row r="109" spans="1:11" x14ac:dyDescent="0.25">
      <c r="A109" t="s">
        <v>122</v>
      </c>
      <c r="B109" t="s">
        <v>136</v>
      </c>
      <c r="C109">
        <v>1928</v>
      </c>
      <c r="D109">
        <v>2016</v>
      </c>
      <c r="E109" s="2">
        <v>0.73</v>
      </c>
      <c r="F109" t="s">
        <v>41</v>
      </c>
      <c r="G109">
        <v>3</v>
      </c>
      <c r="H109" t="s">
        <v>1435</v>
      </c>
      <c r="I109" t="s">
        <v>64</v>
      </c>
      <c r="J109" t="s">
        <v>1438</v>
      </c>
      <c r="K109" s="10">
        <f t="shared" si="1"/>
        <v>5.9880239520958083E-4</v>
      </c>
    </row>
    <row r="110" spans="1:11" x14ac:dyDescent="0.25">
      <c r="A110" t="s">
        <v>122</v>
      </c>
      <c r="B110" t="s">
        <v>137</v>
      </c>
      <c r="C110">
        <v>1534</v>
      </c>
      <c r="D110">
        <v>2015</v>
      </c>
      <c r="E110" s="2">
        <v>0.7</v>
      </c>
      <c r="F110" t="s">
        <v>41</v>
      </c>
      <c r="G110">
        <v>3</v>
      </c>
      <c r="H110" t="s">
        <v>1435</v>
      </c>
      <c r="I110" t="s">
        <v>26</v>
      </c>
      <c r="J110" t="s">
        <v>1438</v>
      </c>
      <c r="K110" s="10">
        <f t="shared" si="1"/>
        <v>5.9880239520958083E-4</v>
      </c>
    </row>
    <row r="111" spans="1:11" x14ac:dyDescent="0.25">
      <c r="A111" t="s">
        <v>122</v>
      </c>
      <c r="B111" t="s">
        <v>138</v>
      </c>
      <c r="C111">
        <v>1534</v>
      </c>
      <c r="D111">
        <v>2015</v>
      </c>
      <c r="E111" s="2">
        <v>0.68</v>
      </c>
      <c r="F111" t="s">
        <v>41</v>
      </c>
      <c r="G111">
        <v>3</v>
      </c>
      <c r="H111" t="s">
        <v>69</v>
      </c>
      <c r="I111" t="s">
        <v>16</v>
      </c>
      <c r="J111" t="s">
        <v>1438</v>
      </c>
      <c r="K111" s="10">
        <f t="shared" si="1"/>
        <v>5.9880239520958083E-4</v>
      </c>
    </row>
    <row r="112" spans="1:11" x14ac:dyDescent="0.25">
      <c r="A112" t="s">
        <v>122</v>
      </c>
      <c r="B112" t="s">
        <v>139</v>
      </c>
      <c r="C112">
        <v>1534</v>
      </c>
      <c r="D112">
        <v>2015</v>
      </c>
      <c r="E112" s="2">
        <v>0.7</v>
      </c>
      <c r="F112" t="s">
        <v>41</v>
      </c>
      <c r="G112">
        <v>3.75</v>
      </c>
      <c r="H112" t="s">
        <v>69</v>
      </c>
      <c r="I112" t="s">
        <v>28</v>
      </c>
      <c r="J112" t="s">
        <v>1439</v>
      </c>
      <c r="K112" s="10">
        <f t="shared" si="1"/>
        <v>5.9880239520958083E-4</v>
      </c>
    </row>
    <row r="113" spans="1:11" x14ac:dyDescent="0.25">
      <c r="A113" t="s">
        <v>122</v>
      </c>
      <c r="B113" t="s">
        <v>140</v>
      </c>
      <c r="C113">
        <v>1598</v>
      </c>
      <c r="D113">
        <v>2015</v>
      </c>
      <c r="E113" s="2">
        <v>0.7</v>
      </c>
      <c r="F113" t="s">
        <v>41</v>
      </c>
      <c r="G113">
        <v>3</v>
      </c>
      <c r="H113" t="s">
        <v>1435</v>
      </c>
      <c r="I113" t="s">
        <v>83</v>
      </c>
      <c r="J113" t="s">
        <v>1438</v>
      </c>
      <c r="K113" s="10">
        <f t="shared" si="1"/>
        <v>5.9880239520958083E-4</v>
      </c>
    </row>
    <row r="114" spans="1:11" x14ac:dyDescent="0.25">
      <c r="A114" t="s">
        <v>122</v>
      </c>
      <c r="B114" t="s">
        <v>142</v>
      </c>
      <c r="C114">
        <v>1598</v>
      </c>
      <c r="D114">
        <v>2015</v>
      </c>
      <c r="E114" s="2">
        <v>0.7</v>
      </c>
      <c r="F114" t="s">
        <v>41</v>
      </c>
      <c r="G114">
        <v>3.75</v>
      </c>
      <c r="H114" t="s">
        <v>35</v>
      </c>
      <c r="I114" t="s">
        <v>99</v>
      </c>
      <c r="J114" t="s">
        <v>1439</v>
      </c>
      <c r="K114" s="10">
        <f t="shared" si="1"/>
        <v>5.9880239520958083E-4</v>
      </c>
    </row>
    <row r="115" spans="1:11" x14ac:dyDescent="0.25">
      <c r="A115" t="s">
        <v>122</v>
      </c>
      <c r="B115" t="s">
        <v>143</v>
      </c>
      <c r="C115">
        <v>1598</v>
      </c>
      <c r="D115">
        <v>2015</v>
      </c>
      <c r="E115" s="2">
        <v>0.7</v>
      </c>
      <c r="F115" t="s">
        <v>41</v>
      </c>
      <c r="G115">
        <v>4</v>
      </c>
      <c r="H115" t="s">
        <v>71</v>
      </c>
      <c r="I115" t="s">
        <v>72</v>
      </c>
      <c r="J115" t="s">
        <v>1440</v>
      </c>
      <c r="K115" s="10">
        <f t="shared" si="1"/>
        <v>5.9880239520958083E-4</v>
      </c>
    </row>
    <row r="116" spans="1:11" x14ac:dyDescent="0.25">
      <c r="A116" t="s">
        <v>122</v>
      </c>
      <c r="B116" t="s">
        <v>137</v>
      </c>
      <c r="C116">
        <v>1602</v>
      </c>
      <c r="D116">
        <v>2015</v>
      </c>
      <c r="E116" s="2">
        <v>0.75</v>
      </c>
      <c r="F116" t="s">
        <v>41</v>
      </c>
      <c r="G116">
        <v>3</v>
      </c>
      <c r="H116" t="s">
        <v>1435</v>
      </c>
      <c r="I116" t="s">
        <v>26</v>
      </c>
      <c r="J116" t="s">
        <v>1438</v>
      </c>
      <c r="K116" s="10">
        <f t="shared" si="1"/>
        <v>5.9880239520958083E-4</v>
      </c>
    </row>
    <row r="117" spans="1:11" x14ac:dyDescent="0.25">
      <c r="A117" t="s">
        <v>122</v>
      </c>
      <c r="B117" t="s">
        <v>128</v>
      </c>
      <c r="C117">
        <v>1602</v>
      </c>
      <c r="D117">
        <v>2015</v>
      </c>
      <c r="E117" s="2">
        <v>0.7</v>
      </c>
      <c r="F117" t="s">
        <v>41</v>
      </c>
      <c r="G117">
        <v>3</v>
      </c>
      <c r="H117" t="s">
        <v>1435</v>
      </c>
      <c r="I117" t="s">
        <v>128</v>
      </c>
      <c r="J117" t="s">
        <v>1438</v>
      </c>
      <c r="K117" s="10">
        <f t="shared" si="1"/>
        <v>5.9880239520958083E-4</v>
      </c>
    </row>
    <row r="118" spans="1:11" x14ac:dyDescent="0.25">
      <c r="A118" t="s">
        <v>122</v>
      </c>
      <c r="B118" t="s">
        <v>144</v>
      </c>
      <c r="C118">
        <v>1602</v>
      </c>
      <c r="D118">
        <v>2015</v>
      </c>
      <c r="E118" s="2">
        <v>0.75</v>
      </c>
      <c r="F118" t="s">
        <v>41</v>
      </c>
      <c r="G118">
        <v>3</v>
      </c>
      <c r="H118" t="s">
        <v>1435</v>
      </c>
      <c r="I118" t="s">
        <v>28</v>
      </c>
      <c r="J118" t="s">
        <v>1438</v>
      </c>
      <c r="K118" s="10">
        <f t="shared" si="1"/>
        <v>5.9880239520958083E-4</v>
      </c>
    </row>
    <row r="119" spans="1:11" x14ac:dyDescent="0.25">
      <c r="A119" t="s">
        <v>145</v>
      </c>
      <c r="B119" t="s">
        <v>146</v>
      </c>
      <c r="C119">
        <v>1193</v>
      </c>
      <c r="D119">
        <v>2013</v>
      </c>
      <c r="E119" s="2">
        <v>0.72</v>
      </c>
      <c r="F119" t="s">
        <v>147</v>
      </c>
      <c r="G119">
        <v>3</v>
      </c>
      <c r="H119" t="s">
        <v>35</v>
      </c>
      <c r="I119" t="s">
        <v>63</v>
      </c>
      <c r="J119" t="s">
        <v>1438</v>
      </c>
      <c r="K119" s="10">
        <f t="shared" si="1"/>
        <v>5.9880239520958083E-4</v>
      </c>
    </row>
    <row r="120" spans="1:11" x14ac:dyDescent="0.25">
      <c r="A120" t="s">
        <v>145</v>
      </c>
      <c r="B120" t="s">
        <v>148</v>
      </c>
      <c r="C120">
        <v>947</v>
      </c>
      <c r="D120">
        <v>2012</v>
      </c>
      <c r="E120" s="2">
        <v>0.72</v>
      </c>
      <c r="F120" t="s">
        <v>147</v>
      </c>
      <c r="G120">
        <v>3.75</v>
      </c>
      <c r="H120" t="s">
        <v>1435</v>
      </c>
      <c r="I120" t="s">
        <v>30</v>
      </c>
      <c r="J120" t="s">
        <v>1439</v>
      </c>
      <c r="K120" s="10">
        <f t="shared" si="1"/>
        <v>5.9880239520958083E-4</v>
      </c>
    </row>
    <row r="121" spans="1:11" x14ac:dyDescent="0.25">
      <c r="A121" t="s">
        <v>145</v>
      </c>
      <c r="B121" t="s">
        <v>149</v>
      </c>
      <c r="C121">
        <v>729</v>
      </c>
      <c r="D121">
        <v>2011</v>
      </c>
      <c r="E121" s="2">
        <v>0.72</v>
      </c>
      <c r="F121" t="s">
        <v>147</v>
      </c>
      <c r="G121">
        <v>4</v>
      </c>
      <c r="H121" t="s">
        <v>1435</v>
      </c>
      <c r="I121" t="s">
        <v>149</v>
      </c>
      <c r="J121" t="s">
        <v>1440</v>
      </c>
      <c r="K121" s="10">
        <f t="shared" si="1"/>
        <v>5.9880239520958083E-4</v>
      </c>
    </row>
    <row r="122" spans="1:11" x14ac:dyDescent="0.25">
      <c r="A122" t="s">
        <v>145</v>
      </c>
      <c r="B122" t="s">
        <v>24</v>
      </c>
      <c r="C122">
        <v>745</v>
      </c>
      <c r="D122">
        <v>2011</v>
      </c>
      <c r="E122" s="2">
        <v>0.72</v>
      </c>
      <c r="F122" t="s">
        <v>147</v>
      </c>
      <c r="G122">
        <v>3</v>
      </c>
      <c r="H122" t="s">
        <v>1435</v>
      </c>
      <c r="I122" t="s">
        <v>24</v>
      </c>
      <c r="J122" t="s">
        <v>1438</v>
      </c>
      <c r="K122" s="10">
        <f t="shared" si="1"/>
        <v>5.9880239520958083E-4</v>
      </c>
    </row>
    <row r="123" spans="1:11" x14ac:dyDescent="0.25">
      <c r="A123" t="s">
        <v>145</v>
      </c>
      <c r="B123" t="s">
        <v>19</v>
      </c>
      <c r="C123">
        <v>486</v>
      </c>
      <c r="D123">
        <v>2010</v>
      </c>
      <c r="E123" s="2">
        <v>1</v>
      </c>
      <c r="F123" t="s">
        <v>147</v>
      </c>
      <c r="G123">
        <v>2</v>
      </c>
      <c r="H123" t="s">
        <v>1435</v>
      </c>
      <c r="I123" t="s">
        <v>19</v>
      </c>
      <c r="J123" t="s">
        <v>1441</v>
      </c>
      <c r="K123" s="10">
        <f t="shared" si="1"/>
        <v>5.9880239520958083E-4</v>
      </c>
    </row>
    <row r="124" spans="1:11" x14ac:dyDescent="0.25">
      <c r="A124" t="s">
        <v>145</v>
      </c>
      <c r="B124" t="s">
        <v>107</v>
      </c>
      <c r="C124">
        <v>531</v>
      </c>
      <c r="D124">
        <v>2010</v>
      </c>
      <c r="E124" s="2">
        <v>0.72</v>
      </c>
      <c r="F124" t="s">
        <v>147</v>
      </c>
      <c r="G124">
        <v>3.75</v>
      </c>
      <c r="H124" t="s">
        <v>35</v>
      </c>
      <c r="I124" t="s">
        <v>107</v>
      </c>
      <c r="J124" t="s">
        <v>1439</v>
      </c>
      <c r="K124" s="10">
        <f t="shared" si="1"/>
        <v>5.9880239520958083E-4</v>
      </c>
    </row>
    <row r="125" spans="1:11" x14ac:dyDescent="0.25">
      <c r="A125" t="s">
        <v>145</v>
      </c>
      <c r="B125" t="s">
        <v>133</v>
      </c>
      <c r="C125">
        <v>600</v>
      </c>
      <c r="D125">
        <v>2010</v>
      </c>
      <c r="E125" s="2">
        <v>0.72</v>
      </c>
      <c r="F125" t="s">
        <v>147</v>
      </c>
      <c r="G125">
        <v>3</v>
      </c>
      <c r="H125" t="s">
        <v>1435</v>
      </c>
      <c r="I125" t="s">
        <v>133</v>
      </c>
      <c r="J125" t="s">
        <v>1438</v>
      </c>
      <c r="K125" s="10">
        <f t="shared" si="1"/>
        <v>5.9880239520958083E-4</v>
      </c>
    </row>
    <row r="126" spans="1:11" x14ac:dyDescent="0.25">
      <c r="A126" t="s">
        <v>145</v>
      </c>
      <c r="B126" t="s">
        <v>150</v>
      </c>
      <c r="C126">
        <v>600</v>
      </c>
      <c r="D126">
        <v>2010</v>
      </c>
      <c r="E126" s="2">
        <v>0.72</v>
      </c>
      <c r="F126" t="s">
        <v>147</v>
      </c>
      <c r="G126">
        <v>3</v>
      </c>
      <c r="H126" t="s">
        <v>35</v>
      </c>
      <c r="I126" t="s">
        <v>64</v>
      </c>
      <c r="J126" t="s">
        <v>1438</v>
      </c>
      <c r="K126" s="10">
        <f t="shared" si="1"/>
        <v>5.9880239520958083E-4</v>
      </c>
    </row>
    <row r="127" spans="1:11" x14ac:dyDescent="0.25">
      <c r="A127" t="s">
        <v>145</v>
      </c>
      <c r="B127" t="s">
        <v>151</v>
      </c>
      <c r="C127">
        <v>600</v>
      </c>
      <c r="D127">
        <v>2010</v>
      </c>
      <c r="E127" s="2">
        <v>0.72</v>
      </c>
      <c r="F127" t="s">
        <v>147</v>
      </c>
      <c r="G127">
        <v>3</v>
      </c>
      <c r="H127" t="s">
        <v>1435</v>
      </c>
      <c r="I127" t="s">
        <v>57</v>
      </c>
      <c r="J127" t="s">
        <v>1438</v>
      </c>
      <c r="K127" s="10">
        <f t="shared" si="1"/>
        <v>5.9880239520958083E-4</v>
      </c>
    </row>
    <row r="128" spans="1:11" x14ac:dyDescent="0.25">
      <c r="A128" t="s">
        <v>145</v>
      </c>
      <c r="B128" t="s">
        <v>152</v>
      </c>
      <c r="C128">
        <v>355</v>
      </c>
      <c r="D128">
        <v>2009</v>
      </c>
      <c r="E128" s="2">
        <v>0.75</v>
      </c>
      <c r="F128" t="s">
        <v>147</v>
      </c>
      <c r="G128">
        <v>2</v>
      </c>
      <c r="H128" t="s">
        <v>71</v>
      </c>
      <c r="I128" t="s">
        <v>19</v>
      </c>
      <c r="J128" t="s">
        <v>1441</v>
      </c>
      <c r="K128" s="10">
        <f t="shared" si="1"/>
        <v>5.9880239520958083E-4</v>
      </c>
    </row>
    <row r="129" spans="1:11" x14ac:dyDescent="0.25">
      <c r="A129" t="s">
        <v>145</v>
      </c>
      <c r="B129" t="s">
        <v>153</v>
      </c>
      <c r="C129">
        <v>355</v>
      </c>
      <c r="D129">
        <v>2009</v>
      </c>
      <c r="E129" s="2">
        <v>0.72</v>
      </c>
      <c r="F129" t="s">
        <v>147</v>
      </c>
      <c r="G129">
        <v>3</v>
      </c>
      <c r="H129" t="s">
        <v>35</v>
      </c>
      <c r="I129" t="s">
        <v>57</v>
      </c>
      <c r="J129" t="s">
        <v>1438</v>
      </c>
      <c r="K129" s="10">
        <f t="shared" si="1"/>
        <v>5.9880239520958083E-4</v>
      </c>
    </row>
    <row r="130" spans="1:11" x14ac:dyDescent="0.25">
      <c r="A130" t="s">
        <v>145</v>
      </c>
      <c r="B130" t="s">
        <v>154</v>
      </c>
      <c r="C130">
        <v>363</v>
      </c>
      <c r="D130">
        <v>2009</v>
      </c>
      <c r="E130" s="2">
        <v>0.72</v>
      </c>
      <c r="F130" t="s">
        <v>147</v>
      </c>
      <c r="G130">
        <v>2</v>
      </c>
      <c r="H130" t="s">
        <v>1435</v>
      </c>
      <c r="I130" t="s">
        <v>26</v>
      </c>
      <c r="J130" t="s">
        <v>1441</v>
      </c>
      <c r="K130" s="10">
        <f t="shared" si="1"/>
        <v>5.9880239520958083E-4</v>
      </c>
    </row>
    <row r="131" spans="1:11" x14ac:dyDescent="0.25">
      <c r="A131" t="s">
        <v>145</v>
      </c>
      <c r="B131" t="s">
        <v>25</v>
      </c>
      <c r="C131">
        <v>363</v>
      </c>
      <c r="D131">
        <v>2009</v>
      </c>
      <c r="E131" s="2">
        <v>0.8</v>
      </c>
      <c r="F131" t="s">
        <v>147</v>
      </c>
      <c r="G131">
        <v>3</v>
      </c>
      <c r="H131" t="s">
        <v>71</v>
      </c>
      <c r="I131" t="s">
        <v>25</v>
      </c>
      <c r="J131" t="s">
        <v>1438</v>
      </c>
      <c r="K131" s="10">
        <f t="shared" ref="K131:K194" si="2">COUNTA(B131)/SUM(COUNTA($B$2:$B$1671))</f>
        <v>5.9880239520958083E-4</v>
      </c>
    </row>
    <row r="132" spans="1:11" x14ac:dyDescent="0.25">
      <c r="A132" t="s">
        <v>145</v>
      </c>
      <c r="B132" t="s">
        <v>16</v>
      </c>
      <c r="C132">
        <v>363</v>
      </c>
      <c r="D132">
        <v>2009</v>
      </c>
      <c r="E132" s="2">
        <v>0.75</v>
      </c>
      <c r="F132" t="s">
        <v>147</v>
      </c>
      <c r="G132">
        <v>3</v>
      </c>
      <c r="H132" t="s">
        <v>18</v>
      </c>
      <c r="I132" t="s">
        <v>16</v>
      </c>
      <c r="J132" t="s">
        <v>1438</v>
      </c>
      <c r="K132" s="10">
        <f t="shared" si="2"/>
        <v>5.9880239520958083E-4</v>
      </c>
    </row>
    <row r="133" spans="1:11" x14ac:dyDescent="0.25">
      <c r="A133" t="s">
        <v>145</v>
      </c>
      <c r="B133" t="s">
        <v>83</v>
      </c>
      <c r="C133">
        <v>363</v>
      </c>
      <c r="D133">
        <v>2009</v>
      </c>
      <c r="E133" s="2">
        <v>0.72</v>
      </c>
      <c r="F133" t="s">
        <v>147</v>
      </c>
      <c r="G133">
        <v>3</v>
      </c>
      <c r="H133" t="s">
        <v>35</v>
      </c>
      <c r="I133" t="s">
        <v>83</v>
      </c>
      <c r="J133" t="s">
        <v>1438</v>
      </c>
      <c r="K133" s="10">
        <f t="shared" si="2"/>
        <v>5.9880239520958083E-4</v>
      </c>
    </row>
    <row r="134" spans="1:11" x14ac:dyDescent="0.25">
      <c r="A134" t="s">
        <v>145</v>
      </c>
      <c r="B134" t="s">
        <v>155</v>
      </c>
      <c r="C134">
        <v>300</v>
      </c>
      <c r="D134">
        <v>2008</v>
      </c>
      <c r="E134" s="2">
        <v>0.72</v>
      </c>
      <c r="F134" t="s">
        <v>147</v>
      </c>
      <c r="G134">
        <v>3.75</v>
      </c>
      <c r="H134" t="s">
        <v>60</v>
      </c>
      <c r="I134" t="s">
        <v>155</v>
      </c>
      <c r="J134" t="s">
        <v>1439</v>
      </c>
      <c r="K134" s="10">
        <f t="shared" si="2"/>
        <v>5.9880239520958083E-4</v>
      </c>
    </row>
    <row r="135" spans="1:11" x14ac:dyDescent="0.25">
      <c r="A135" t="s">
        <v>156</v>
      </c>
      <c r="B135" t="s">
        <v>157</v>
      </c>
      <c r="C135">
        <v>1181</v>
      </c>
      <c r="D135">
        <v>2013</v>
      </c>
      <c r="E135" s="2">
        <v>0.72</v>
      </c>
      <c r="F135" t="s">
        <v>147</v>
      </c>
      <c r="G135">
        <v>3</v>
      </c>
      <c r="H135" t="s">
        <v>35</v>
      </c>
      <c r="I135" t="s">
        <v>30</v>
      </c>
      <c r="J135" t="s">
        <v>1438</v>
      </c>
      <c r="K135" s="10">
        <f t="shared" si="2"/>
        <v>5.9880239520958083E-4</v>
      </c>
    </row>
    <row r="136" spans="1:11" x14ac:dyDescent="0.25">
      <c r="A136" t="s">
        <v>158</v>
      </c>
      <c r="B136" t="s">
        <v>159</v>
      </c>
      <c r="C136">
        <v>1780</v>
      </c>
      <c r="D136">
        <v>2016</v>
      </c>
      <c r="E136" s="2">
        <v>0.68</v>
      </c>
      <c r="F136" t="s">
        <v>41</v>
      </c>
      <c r="G136">
        <v>3.75</v>
      </c>
      <c r="H136" t="s">
        <v>35</v>
      </c>
      <c r="I136" t="s">
        <v>75</v>
      </c>
      <c r="J136" t="s">
        <v>1439</v>
      </c>
      <c r="K136" s="10">
        <f t="shared" si="2"/>
        <v>5.9880239520958083E-4</v>
      </c>
    </row>
    <row r="137" spans="1:11" x14ac:dyDescent="0.25">
      <c r="A137" t="s">
        <v>158</v>
      </c>
      <c r="B137" t="s">
        <v>160</v>
      </c>
      <c r="C137">
        <v>647</v>
      </c>
      <c r="D137">
        <v>2011</v>
      </c>
      <c r="E137" s="2">
        <v>0.72</v>
      </c>
      <c r="F137" t="s">
        <v>41</v>
      </c>
      <c r="G137">
        <v>3.75</v>
      </c>
      <c r="H137" t="s">
        <v>35</v>
      </c>
      <c r="I137" t="s">
        <v>75</v>
      </c>
      <c r="J137" t="s">
        <v>1439</v>
      </c>
      <c r="K137" s="10">
        <f t="shared" si="2"/>
        <v>5.9880239520958083E-4</v>
      </c>
    </row>
    <row r="138" spans="1:11" x14ac:dyDescent="0.25">
      <c r="A138" t="s">
        <v>158</v>
      </c>
      <c r="B138" t="s">
        <v>161</v>
      </c>
      <c r="C138">
        <v>661</v>
      </c>
      <c r="D138">
        <v>2011</v>
      </c>
      <c r="E138" s="2">
        <v>0.7</v>
      </c>
      <c r="F138" t="s">
        <v>41</v>
      </c>
      <c r="G138">
        <v>3.75</v>
      </c>
      <c r="H138" t="s">
        <v>35</v>
      </c>
      <c r="I138" t="s">
        <v>131</v>
      </c>
      <c r="J138" t="s">
        <v>1439</v>
      </c>
      <c r="K138" s="10">
        <f t="shared" si="2"/>
        <v>5.9880239520958083E-4</v>
      </c>
    </row>
    <row r="139" spans="1:11" x14ac:dyDescent="0.25">
      <c r="A139" t="s">
        <v>158</v>
      </c>
      <c r="B139" t="s">
        <v>162</v>
      </c>
      <c r="C139">
        <v>331</v>
      </c>
      <c r="D139">
        <v>2009</v>
      </c>
      <c r="E139" s="2">
        <v>0.77</v>
      </c>
      <c r="F139" t="s">
        <v>41</v>
      </c>
      <c r="G139">
        <v>3.75</v>
      </c>
      <c r="H139" t="s">
        <v>35</v>
      </c>
      <c r="I139" t="s">
        <v>163</v>
      </c>
      <c r="J139" t="s">
        <v>1439</v>
      </c>
      <c r="K139" s="10">
        <f t="shared" si="2"/>
        <v>5.9880239520958083E-4</v>
      </c>
    </row>
    <row r="140" spans="1:11" x14ac:dyDescent="0.25">
      <c r="A140" t="s">
        <v>158</v>
      </c>
      <c r="B140" t="s">
        <v>164</v>
      </c>
      <c r="C140">
        <v>141</v>
      </c>
      <c r="D140">
        <v>2007</v>
      </c>
      <c r="E140" s="2">
        <v>0.75</v>
      </c>
      <c r="F140" t="s">
        <v>41</v>
      </c>
      <c r="G140">
        <v>2</v>
      </c>
      <c r="H140" t="s">
        <v>35</v>
      </c>
      <c r="I140" t="s">
        <v>53</v>
      </c>
      <c r="J140" t="s">
        <v>1441</v>
      </c>
      <c r="K140" s="10">
        <f t="shared" si="2"/>
        <v>5.9880239520958083E-4</v>
      </c>
    </row>
    <row r="141" spans="1:11" x14ac:dyDescent="0.25">
      <c r="A141" t="s">
        <v>158</v>
      </c>
      <c r="B141" t="s">
        <v>165</v>
      </c>
      <c r="C141">
        <v>175</v>
      </c>
      <c r="D141">
        <v>2007</v>
      </c>
      <c r="E141" s="2">
        <v>0.7</v>
      </c>
      <c r="F141" t="s">
        <v>41</v>
      </c>
      <c r="G141">
        <v>3</v>
      </c>
      <c r="H141" t="s">
        <v>50</v>
      </c>
      <c r="I141" t="s">
        <v>28</v>
      </c>
      <c r="J141" t="s">
        <v>1438</v>
      </c>
      <c r="K141" s="10">
        <f t="shared" si="2"/>
        <v>5.9880239520958083E-4</v>
      </c>
    </row>
    <row r="142" spans="1:11" x14ac:dyDescent="0.25">
      <c r="A142" t="s">
        <v>166</v>
      </c>
      <c r="B142" t="s">
        <v>33</v>
      </c>
      <c r="C142">
        <v>1474</v>
      </c>
      <c r="D142">
        <v>2015</v>
      </c>
      <c r="E142" s="2">
        <v>0.7</v>
      </c>
      <c r="F142" t="s">
        <v>167</v>
      </c>
      <c r="G142">
        <v>3</v>
      </c>
      <c r="H142" t="s">
        <v>1435</v>
      </c>
      <c r="I142" t="s">
        <v>33</v>
      </c>
      <c r="J142" t="s">
        <v>1438</v>
      </c>
      <c r="K142" s="10">
        <f t="shared" si="2"/>
        <v>5.9880239520958083E-4</v>
      </c>
    </row>
    <row r="143" spans="1:11" x14ac:dyDescent="0.25">
      <c r="A143" t="s">
        <v>166</v>
      </c>
      <c r="B143" t="s">
        <v>168</v>
      </c>
      <c r="C143">
        <v>995</v>
      </c>
      <c r="D143">
        <v>2012</v>
      </c>
      <c r="E143" s="2">
        <v>0.7</v>
      </c>
      <c r="F143" t="s">
        <v>167</v>
      </c>
      <c r="G143">
        <v>3</v>
      </c>
      <c r="H143" t="s">
        <v>35</v>
      </c>
      <c r="I143" t="s">
        <v>25</v>
      </c>
      <c r="J143" t="s">
        <v>1438</v>
      </c>
      <c r="K143" s="10">
        <f t="shared" si="2"/>
        <v>5.9880239520958083E-4</v>
      </c>
    </row>
    <row r="144" spans="1:11" x14ac:dyDescent="0.25">
      <c r="A144" t="s">
        <v>166</v>
      </c>
      <c r="B144" t="s">
        <v>169</v>
      </c>
      <c r="C144">
        <v>999</v>
      </c>
      <c r="D144">
        <v>2012</v>
      </c>
      <c r="E144" s="2">
        <v>0.7</v>
      </c>
      <c r="F144" t="s">
        <v>167</v>
      </c>
      <c r="G144">
        <v>2</v>
      </c>
      <c r="H144" t="s">
        <v>1435</v>
      </c>
      <c r="I144" t="s">
        <v>26</v>
      </c>
      <c r="J144" t="s">
        <v>1441</v>
      </c>
      <c r="K144" s="10">
        <f t="shared" si="2"/>
        <v>5.9880239520958083E-4</v>
      </c>
    </row>
    <row r="145" spans="1:11" x14ac:dyDescent="0.25">
      <c r="A145" t="s">
        <v>170</v>
      </c>
      <c r="B145" t="s">
        <v>171</v>
      </c>
      <c r="C145">
        <v>1454</v>
      </c>
      <c r="D145">
        <v>2015</v>
      </c>
      <c r="E145" s="2">
        <v>0.7</v>
      </c>
      <c r="F145" t="s">
        <v>16</v>
      </c>
      <c r="G145">
        <v>3</v>
      </c>
      <c r="H145" t="s">
        <v>1435</v>
      </c>
      <c r="I145" t="s">
        <v>16</v>
      </c>
      <c r="J145" t="s">
        <v>1438</v>
      </c>
      <c r="K145" s="10">
        <f t="shared" si="2"/>
        <v>5.9880239520958083E-4</v>
      </c>
    </row>
    <row r="146" spans="1:11" x14ac:dyDescent="0.25">
      <c r="A146" t="s">
        <v>170</v>
      </c>
      <c r="B146" t="s">
        <v>172</v>
      </c>
      <c r="C146">
        <v>1454</v>
      </c>
      <c r="D146">
        <v>2015</v>
      </c>
      <c r="E146" s="2">
        <v>0.7</v>
      </c>
      <c r="F146" t="s">
        <v>16</v>
      </c>
      <c r="G146">
        <v>3</v>
      </c>
      <c r="H146" t="s">
        <v>1435</v>
      </c>
      <c r="I146" t="s">
        <v>16</v>
      </c>
      <c r="J146" t="s">
        <v>1438</v>
      </c>
      <c r="K146" s="10">
        <f t="shared" si="2"/>
        <v>5.9880239520958083E-4</v>
      </c>
    </row>
    <row r="147" spans="1:11" x14ac:dyDescent="0.25">
      <c r="A147" t="s">
        <v>173</v>
      </c>
      <c r="B147" t="s">
        <v>169</v>
      </c>
      <c r="C147">
        <v>1554</v>
      </c>
      <c r="D147">
        <v>2015</v>
      </c>
      <c r="E147" s="2">
        <v>0.7</v>
      </c>
      <c r="F147" t="s">
        <v>41</v>
      </c>
      <c r="G147">
        <v>3</v>
      </c>
      <c r="H147" t="s">
        <v>1435</v>
      </c>
      <c r="I147" t="s">
        <v>26</v>
      </c>
      <c r="J147" t="s">
        <v>1438</v>
      </c>
      <c r="K147" s="10">
        <f t="shared" si="2"/>
        <v>5.9880239520958083E-4</v>
      </c>
    </row>
    <row r="148" spans="1:11" x14ac:dyDescent="0.25">
      <c r="A148" t="s">
        <v>173</v>
      </c>
      <c r="B148" t="s">
        <v>174</v>
      </c>
      <c r="C148">
        <v>1295</v>
      </c>
      <c r="D148">
        <v>2014</v>
      </c>
      <c r="E148" s="2">
        <v>0.7</v>
      </c>
      <c r="F148" t="s">
        <v>41</v>
      </c>
      <c r="G148">
        <v>4</v>
      </c>
      <c r="H148" t="s">
        <v>69</v>
      </c>
      <c r="I148" t="s">
        <v>16</v>
      </c>
      <c r="J148" t="s">
        <v>1440</v>
      </c>
      <c r="K148" s="10">
        <f t="shared" si="2"/>
        <v>5.9880239520958083E-4</v>
      </c>
    </row>
    <row r="149" spans="1:11" x14ac:dyDescent="0.25">
      <c r="A149" t="s">
        <v>173</v>
      </c>
      <c r="B149" t="s">
        <v>175</v>
      </c>
      <c r="C149">
        <v>983</v>
      </c>
      <c r="D149">
        <v>2012</v>
      </c>
      <c r="E149" s="2">
        <v>0.7</v>
      </c>
      <c r="F149" t="s">
        <v>41</v>
      </c>
      <c r="G149">
        <v>3</v>
      </c>
      <c r="H149" t="s">
        <v>1435</v>
      </c>
      <c r="I149" t="s">
        <v>83</v>
      </c>
      <c r="J149" t="s">
        <v>1438</v>
      </c>
      <c r="K149" s="10">
        <f t="shared" si="2"/>
        <v>5.9880239520958083E-4</v>
      </c>
    </row>
    <row r="150" spans="1:11" x14ac:dyDescent="0.25">
      <c r="A150" t="s">
        <v>173</v>
      </c>
      <c r="B150" t="s">
        <v>120</v>
      </c>
      <c r="C150">
        <v>983</v>
      </c>
      <c r="D150">
        <v>2012</v>
      </c>
      <c r="E150" s="2">
        <v>0.7</v>
      </c>
      <c r="F150" t="s">
        <v>41</v>
      </c>
      <c r="G150">
        <v>3</v>
      </c>
      <c r="H150" t="s">
        <v>1435</v>
      </c>
      <c r="I150" t="s">
        <v>53</v>
      </c>
      <c r="J150" t="s">
        <v>1438</v>
      </c>
      <c r="K150" s="10">
        <f t="shared" si="2"/>
        <v>5.9880239520958083E-4</v>
      </c>
    </row>
    <row r="151" spans="1:11" x14ac:dyDescent="0.25">
      <c r="A151" t="s">
        <v>173</v>
      </c>
      <c r="B151" t="s">
        <v>168</v>
      </c>
      <c r="C151">
        <v>983</v>
      </c>
      <c r="D151">
        <v>2012</v>
      </c>
      <c r="E151" s="2">
        <v>0.7</v>
      </c>
      <c r="F151" t="s">
        <v>41</v>
      </c>
      <c r="G151">
        <v>3.75</v>
      </c>
      <c r="H151" t="s">
        <v>35</v>
      </c>
      <c r="I151" t="s">
        <v>25</v>
      </c>
      <c r="J151" t="s">
        <v>1439</v>
      </c>
      <c r="K151" s="10">
        <f t="shared" si="2"/>
        <v>5.9880239520958083E-4</v>
      </c>
    </row>
    <row r="152" spans="1:11" x14ac:dyDescent="0.25">
      <c r="A152" t="s">
        <v>176</v>
      </c>
      <c r="B152" t="s">
        <v>177</v>
      </c>
      <c r="C152">
        <v>955</v>
      </c>
      <c r="D152">
        <v>2012</v>
      </c>
      <c r="E152" s="2">
        <v>0.8</v>
      </c>
      <c r="F152" t="s">
        <v>178</v>
      </c>
      <c r="G152">
        <v>3</v>
      </c>
      <c r="H152" t="s">
        <v>1435</v>
      </c>
      <c r="I152" t="s">
        <v>133</v>
      </c>
      <c r="J152" t="s">
        <v>1438</v>
      </c>
      <c r="K152" s="10">
        <f t="shared" si="2"/>
        <v>5.9880239520958083E-4</v>
      </c>
    </row>
    <row r="153" spans="1:11" x14ac:dyDescent="0.25">
      <c r="A153" t="s">
        <v>179</v>
      </c>
      <c r="B153" t="s">
        <v>180</v>
      </c>
      <c r="C153">
        <v>1840</v>
      </c>
      <c r="D153">
        <v>2016</v>
      </c>
      <c r="E153" s="2">
        <v>0.65</v>
      </c>
      <c r="F153" t="s">
        <v>41</v>
      </c>
      <c r="G153">
        <v>3</v>
      </c>
      <c r="H153" t="s">
        <v>1435</v>
      </c>
      <c r="I153" t="s">
        <v>83</v>
      </c>
      <c r="J153" t="s">
        <v>1438</v>
      </c>
      <c r="K153" s="10">
        <f t="shared" si="2"/>
        <v>5.9880239520958083E-4</v>
      </c>
    </row>
    <row r="154" spans="1:11" x14ac:dyDescent="0.25">
      <c r="A154" t="s">
        <v>179</v>
      </c>
      <c r="B154" t="s">
        <v>26</v>
      </c>
      <c r="C154">
        <v>1868</v>
      </c>
      <c r="D154">
        <v>2016</v>
      </c>
      <c r="E154" s="2">
        <v>0.7</v>
      </c>
      <c r="F154" t="s">
        <v>41</v>
      </c>
      <c r="G154">
        <v>3.75</v>
      </c>
      <c r="H154" t="s">
        <v>1435</v>
      </c>
      <c r="I154" t="s">
        <v>26</v>
      </c>
      <c r="J154" t="s">
        <v>1439</v>
      </c>
      <c r="K154" s="10">
        <f t="shared" si="2"/>
        <v>5.9880239520958083E-4</v>
      </c>
    </row>
    <row r="155" spans="1:11" x14ac:dyDescent="0.25">
      <c r="A155" t="s">
        <v>179</v>
      </c>
      <c r="B155" t="s">
        <v>28</v>
      </c>
      <c r="C155">
        <v>1880</v>
      </c>
      <c r="D155">
        <v>2016</v>
      </c>
      <c r="E155" s="2">
        <v>0.65</v>
      </c>
      <c r="F155" t="s">
        <v>41</v>
      </c>
      <c r="G155">
        <v>3</v>
      </c>
      <c r="H155" t="s">
        <v>1435</v>
      </c>
      <c r="I155" t="s">
        <v>28</v>
      </c>
      <c r="J155" t="s">
        <v>1438</v>
      </c>
      <c r="K155" s="10">
        <f t="shared" si="2"/>
        <v>5.9880239520958083E-4</v>
      </c>
    </row>
    <row r="156" spans="1:11" x14ac:dyDescent="0.25">
      <c r="A156" t="s">
        <v>181</v>
      </c>
      <c r="B156" t="s">
        <v>182</v>
      </c>
      <c r="C156">
        <v>1948</v>
      </c>
      <c r="D156">
        <v>2017</v>
      </c>
      <c r="E156" s="2">
        <v>0.73</v>
      </c>
      <c r="F156" t="s">
        <v>147</v>
      </c>
      <c r="G156">
        <v>3</v>
      </c>
      <c r="H156" t="s">
        <v>1435</v>
      </c>
      <c r="I156" t="s">
        <v>183</v>
      </c>
      <c r="J156" t="s">
        <v>1438</v>
      </c>
      <c r="K156" s="10">
        <f t="shared" si="2"/>
        <v>5.9880239520958083E-4</v>
      </c>
    </row>
    <row r="157" spans="1:11" x14ac:dyDescent="0.25">
      <c r="A157" t="s">
        <v>181</v>
      </c>
      <c r="B157" t="s">
        <v>184</v>
      </c>
      <c r="C157">
        <v>1948</v>
      </c>
      <c r="D157">
        <v>2017</v>
      </c>
      <c r="E157" s="2">
        <v>0.72</v>
      </c>
      <c r="F157" t="s">
        <v>147</v>
      </c>
      <c r="G157">
        <v>3</v>
      </c>
      <c r="H157" t="s">
        <v>1435</v>
      </c>
      <c r="I157" t="s">
        <v>183</v>
      </c>
      <c r="J157" t="s">
        <v>1438</v>
      </c>
      <c r="K157" s="10">
        <f t="shared" si="2"/>
        <v>5.9880239520958083E-4</v>
      </c>
    </row>
    <row r="158" spans="1:11" x14ac:dyDescent="0.25">
      <c r="A158" t="s">
        <v>185</v>
      </c>
      <c r="B158" t="s">
        <v>186</v>
      </c>
      <c r="C158">
        <v>1784</v>
      </c>
      <c r="D158">
        <v>2016</v>
      </c>
      <c r="E158" s="2">
        <v>0.8</v>
      </c>
      <c r="F158" t="s">
        <v>41</v>
      </c>
      <c r="G158">
        <v>3</v>
      </c>
      <c r="H158" t="s">
        <v>1435</v>
      </c>
      <c r="I158" t="s">
        <v>26</v>
      </c>
      <c r="J158" t="s">
        <v>1438</v>
      </c>
      <c r="K158" s="10">
        <f t="shared" si="2"/>
        <v>5.9880239520958083E-4</v>
      </c>
    </row>
    <row r="159" spans="1:11" x14ac:dyDescent="0.25">
      <c r="A159" t="s">
        <v>185</v>
      </c>
      <c r="B159" t="s">
        <v>187</v>
      </c>
      <c r="C159">
        <v>1784</v>
      </c>
      <c r="D159">
        <v>2016</v>
      </c>
      <c r="E159" s="2">
        <v>0.7</v>
      </c>
      <c r="F159" t="s">
        <v>41</v>
      </c>
      <c r="G159">
        <v>3</v>
      </c>
      <c r="H159" t="s">
        <v>1435</v>
      </c>
      <c r="I159" t="s">
        <v>83</v>
      </c>
      <c r="J159" t="s">
        <v>1438</v>
      </c>
      <c r="K159" s="10">
        <f t="shared" si="2"/>
        <v>5.9880239520958083E-4</v>
      </c>
    </row>
    <row r="160" spans="1:11" x14ac:dyDescent="0.25">
      <c r="A160" t="s">
        <v>185</v>
      </c>
      <c r="B160" t="s">
        <v>188</v>
      </c>
      <c r="C160">
        <v>1784</v>
      </c>
      <c r="D160">
        <v>2016</v>
      </c>
      <c r="E160" s="2">
        <v>0.7</v>
      </c>
      <c r="F160" t="s">
        <v>41</v>
      </c>
      <c r="G160">
        <v>3</v>
      </c>
      <c r="H160" t="s">
        <v>1435</v>
      </c>
      <c r="I160" t="s">
        <v>28</v>
      </c>
      <c r="J160" t="s">
        <v>1438</v>
      </c>
      <c r="K160" s="10">
        <f t="shared" si="2"/>
        <v>5.9880239520958083E-4</v>
      </c>
    </row>
    <row r="161" spans="1:11" x14ac:dyDescent="0.25">
      <c r="A161" t="s">
        <v>185</v>
      </c>
      <c r="B161" t="s">
        <v>28</v>
      </c>
      <c r="C161">
        <v>1788</v>
      </c>
      <c r="D161">
        <v>2016</v>
      </c>
      <c r="E161" s="2">
        <v>0.9</v>
      </c>
      <c r="F161" t="s">
        <v>41</v>
      </c>
      <c r="G161">
        <v>3</v>
      </c>
      <c r="H161" t="s">
        <v>1435</v>
      </c>
      <c r="I161" t="s">
        <v>28</v>
      </c>
      <c r="J161" t="s">
        <v>1438</v>
      </c>
      <c r="K161" s="10">
        <f t="shared" si="2"/>
        <v>5.9880239520958083E-4</v>
      </c>
    </row>
    <row r="162" spans="1:11" x14ac:dyDescent="0.25">
      <c r="A162" t="s">
        <v>189</v>
      </c>
      <c r="B162" t="s">
        <v>133</v>
      </c>
      <c r="C162">
        <v>586</v>
      </c>
      <c r="D162">
        <v>2010</v>
      </c>
      <c r="E162" s="2">
        <v>0.64</v>
      </c>
      <c r="F162" t="s">
        <v>190</v>
      </c>
      <c r="G162">
        <v>3</v>
      </c>
      <c r="H162" t="s">
        <v>1435</v>
      </c>
      <c r="I162" t="s">
        <v>133</v>
      </c>
      <c r="J162" t="s">
        <v>1438</v>
      </c>
      <c r="K162" s="10">
        <f t="shared" si="2"/>
        <v>5.9880239520958083E-4</v>
      </c>
    </row>
    <row r="163" spans="1:11" x14ac:dyDescent="0.25">
      <c r="A163" t="s">
        <v>189</v>
      </c>
      <c r="B163" t="s">
        <v>33</v>
      </c>
      <c r="C163">
        <v>586</v>
      </c>
      <c r="D163">
        <v>2010</v>
      </c>
      <c r="E163" s="2">
        <v>0.64</v>
      </c>
      <c r="F163" t="s">
        <v>190</v>
      </c>
      <c r="G163">
        <v>3</v>
      </c>
      <c r="H163" t="s">
        <v>1435</v>
      </c>
      <c r="I163" t="s">
        <v>33</v>
      </c>
      <c r="J163" t="s">
        <v>1438</v>
      </c>
      <c r="K163" s="10">
        <f t="shared" si="2"/>
        <v>5.9880239520958083E-4</v>
      </c>
    </row>
    <row r="164" spans="1:11" x14ac:dyDescent="0.25">
      <c r="A164" t="s">
        <v>189</v>
      </c>
      <c r="B164" t="s">
        <v>16</v>
      </c>
      <c r="C164">
        <v>586</v>
      </c>
      <c r="D164">
        <v>2010</v>
      </c>
      <c r="E164" s="2">
        <v>0.64</v>
      </c>
      <c r="F164" t="s">
        <v>190</v>
      </c>
      <c r="G164">
        <v>3</v>
      </c>
      <c r="H164" t="s">
        <v>1435</v>
      </c>
      <c r="I164" t="s">
        <v>16</v>
      </c>
      <c r="J164" t="s">
        <v>1438</v>
      </c>
      <c r="K164" s="10">
        <f t="shared" si="2"/>
        <v>5.9880239520958083E-4</v>
      </c>
    </row>
    <row r="165" spans="1:11" x14ac:dyDescent="0.25">
      <c r="A165" t="s">
        <v>189</v>
      </c>
      <c r="B165" t="s">
        <v>28</v>
      </c>
      <c r="C165">
        <v>586</v>
      </c>
      <c r="D165">
        <v>2010</v>
      </c>
      <c r="E165" s="2">
        <v>0.71</v>
      </c>
      <c r="F165" t="s">
        <v>190</v>
      </c>
      <c r="G165">
        <v>3</v>
      </c>
      <c r="H165" t="s">
        <v>1435</v>
      </c>
      <c r="I165" t="s">
        <v>28</v>
      </c>
      <c r="J165" t="s">
        <v>1438</v>
      </c>
      <c r="K165" s="10">
        <f t="shared" si="2"/>
        <v>5.9880239520958083E-4</v>
      </c>
    </row>
    <row r="166" spans="1:11" x14ac:dyDescent="0.25">
      <c r="A166" t="s">
        <v>191</v>
      </c>
      <c r="B166" t="s">
        <v>192</v>
      </c>
      <c r="C166">
        <v>1800</v>
      </c>
      <c r="D166">
        <v>2016</v>
      </c>
      <c r="E166" s="2">
        <v>0.7</v>
      </c>
      <c r="F166" t="s">
        <v>41</v>
      </c>
      <c r="G166">
        <v>3</v>
      </c>
      <c r="H166" t="s">
        <v>71</v>
      </c>
      <c r="I166" t="s">
        <v>75</v>
      </c>
      <c r="J166" t="s">
        <v>1438</v>
      </c>
      <c r="K166" s="10">
        <f t="shared" si="2"/>
        <v>5.9880239520958083E-4</v>
      </c>
    </row>
    <row r="167" spans="1:11" x14ac:dyDescent="0.25">
      <c r="A167" t="s">
        <v>191</v>
      </c>
      <c r="B167" t="s">
        <v>193</v>
      </c>
      <c r="C167">
        <v>1804</v>
      </c>
      <c r="D167">
        <v>2016</v>
      </c>
      <c r="E167" s="2">
        <v>0.7</v>
      </c>
      <c r="F167" t="s">
        <v>41</v>
      </c>
      <c r="G167">
        <v>3</v>
      </c>
      <c r="H167" t="s">
        <v>1435</v>
      </c>
      <c r="I167" t="s">
        <v>38</v>
      </c>
      <c r="J167" t="s">
        <v>1438</v>
      </c>
      <c r="K167" s="10">
        <f t="shared" si="2"/>
        <v>5.9880239520958083E-4</v>
      </c>
    </row>
    <row r="168" spans="1:11" x14ac:dyDescent="0.25">
      <c r="A168" t="s">
        <v>191</v>
      </c>
      <c r="B168" t="s">
        <v>194</v>
      </c>
      <c r="C168">
        <v>1864</v>
      </c>
      <c r="D168">
        <v>2016</v>
      </c>
      <c r="E168" s="2">
        <v>0.7</v>
      </c>
      <c r="F168" t="s">
        <v>41</v>
      </c>
      <c r="G168">
        <v>3</v>
      </c>
      <c r="H168" t="s">
        <v>1435</v>
      </c>
      <c r="I168" t="s">
        <v>83</v>
      </c>
      <c r="J168" t="s">
        <v>1438</v>
      </c>
      <c r="K168" s="10">
        <f t="shared" si="2"/>
        <v>5.9880239520958083E-4</v>
      </c>
    </row>
    <row r="169" spans="1:11" x14ac:dyDescent="0.25">
      <c r="A169" t="s">
        <v>195</v>
      </c>
      <c r="B169" t="s">
        <v>196</v>
      </c>
      <c r="C169">
        <v>1768</v>
      </c>
      <c r="D169">
        <v>2016</v>
      </c>
      <c r="E169" s="2">
        <v>0.83</v>
      </c>
      <c r="F169" t="s">
        <v>197</v>
      </c>
      <c r="G169">
        <v>3</v>
      </c>
      <c r="H169" t="s">
        <v>35</v>
      </c>
      <c r="I169" t="s">
        <v>99</v>
      </c>
      <c r="J169" t="s">
        <v>1438</v>
      </c>
      <c r="K169" s="10">
        <f t="shared" si="2"/>
        <v>5.9880239520958083E-4</v>
      </c>
    </row>
    <row r="170" spans="1:11" x14ac:dyDescent="0.25">
      <c r="A170" t="s">
        <v>195</v>
      </c>
      <c r="B170" t="s">
        <v>198</v>
      </c>
      <c r="C170">
        <v>1768</v>
      </c>
      <c r="D170">
        <v>2016</v>
      </c>
      <c r="E170" s="2">
        <v>0.78</v>
      </c>
      <c r="F170" t="s">
        <v>197</v>
      </c>
      <c r="G170">
        <v>3</v>
      </c>
      <c r="H170" t="s">
        <v>35</v>
      </c>
      <c r="I170" t="s">
        <v>99</v>
      </c>
      <c r="J170" t="s">
        <v>1438</v>
      </c>
      <c r="K170" s="10">
        <f t="shared" si="2"/>
        <v>5.9880239520958083E-4</v>
      </c>
    </row>
    <row r="171" spans="1:11" x14ac:dyDescent="0.25">
      <c r="A171" t="s">
        <v>195</v>
      </c>
      <c r="B171" t="s">
        <v>198</v>
      </c>
      <c r="C171">
        <v>1768</v>
      </c>
      <c r="D171">
        <v>2016</v>
      </c>
      <c r="E171" s="2">
        <v>0.83</v>
      </c>
      <c r="F171" t="s">
        <v>197</v>
      </c>
      <c r="G171">
        <v>3</v>
      </c>
      <c r="H171" t="s">
        <v>35</v>
      </c>
      <c r="I171" t="s">
        <v>99</v>
      </c>
      <c r="J171" t="s">
        <v>1438</v>
      </c>
      <c r="K171" s="10">
        <f t="shared" si="2"/>
        <v>5.9880239520958083E-4</v>
      </c>
    </row>
    <row r="172" spans="1:11" x14ac:dyDescent="0.25">
      <c r="A172" t="s">
        <v>199</v>
      </c>
      <c r="B172" t="s">
        <v>200</v>
      </c>
      <c r="C172">
        <v>1141</v>
      </c>
      <c r="D172">
        <v>2013</v>
      </c>
      <c r="E172" s="2">
        <v>0.74</v>
      </c>
      <c r="F172" t="s">
        <v>190</v>
      </c>
      <c r="G172">
        <v>3</v>
      </c>
      <c r="H172" t="s">
        <v>35</v>
      </c>
      <c r="I172" t="s">
        <v>20</v>
      </c>
      <c r="J172" t="s">
        <v>1438</v>
      </c>
      <c r="K172" s="10">
        <f t="shared" si="2"/>
        <v>5.9880239520958083E-4</v>
      </c>
    </row>
    <row r="173" spans="1:11" x14ac:dyDescent="0.25">
      <c r="A173" t="s">
        <v>199</v>
      </c>
      <c r="B173" t="s">
        <v>34</v>
      </c>
      <c r="C173">
        <v>1141</v>
      </c>
      <c r="D173">
        <v>2013</v>
      </c>
      <c r="E173" s="2">
        <v>0.74</v>
      </c>
      <c r="F173" t="s">
        <v>190</v>
      </c>
      <c r="G173">
        <v>3</v>
      </c>
      <c r="H173" t="s">
        <v>18</v>
      </c>
      <c r="I173" t="s">
        <v>19</v>
      </c>
      <c r="J173" t="s">
        <v>1438</v>
      </c>
      <c r="K173" s="10">
        <f t="shared" si="2"/>
        <v>5.9880239520958083E-4</v>
      </c>
    </row>
    <row r="174" spans="1:11" x14ac:dyDescent="0.25">
      <c r="A174" t="s">
        <v>199</v>
      </c>
      <c r="B174" t="s">
        <v>201</v>
      </c>
      <c r="C174">
        <v>1141</v>
      </c>
      <c r="D174">
        <v>2013</v>
      </c>
      <c r="E174" s="2">
        <v>0.74</v>
      </c>
      <c r="F174" t="s">
        <v>190</v>
      </c>
      <c r="G174">
        <v>3</v>
      </c>
      <c r="H174" t="s">
        <v>18</v>
      </c>
      <c r="I174" t="s">
        <v>19</v>
      </c>
      <c r="J174" t="s">
        <v>1438</v>
      </c>
      <c r="K174" s="10">
        <f t="shared" si="2"/>
        <v>5.9880239520958083E-4</v>
      </c>
    </row>
    <row r="175" spans="1:11" x14ac:dyDescent="0.25">
      <c r="A175" t="s">
        <v>199</v>
      </c>
      <c r="B175" t="s">
        <v>202</v>
      </c>
      <c r="C175">
        <v>1141</v>
      </c>
      <c r="D175">
        <v>2013</v>
      </c>
      <c r="E175" s="2">
        <v>0.73</v>
      </c>
      <c r="F175" t="s">
        <v>190</v>
      </c>
      <c r="G175">
        <v>4</v>
      </c>
      <c r="H175" t="s">
        <v>35</v>
      </c>
      <c r="I175" t="s">
        <v>28</v>
      </c>
      <c r="J175" t="s">
        <v>1440</v>
      </c>
      <c r="K175" s="10">
        <f t="shared" si="2"/>
        <v>5.9880239520958083E-4</v>
      </c>
    </row>
    <row r="176" spans="1:11" x14ac:dyDescent="0.25">
      <c r="A176" t="s">
        <v>199</v>
      </c>
      <c r="B176" t="s">
        <v>203</v>
      </c>
      <c r="C176">
        <v>757</v>
      </c>
      <c r="D176">
        <v>2011</v>
      </c>
      <c r="E176" s="2">
        <v>0.72</v>
      </c>
      <c r="F176" t="s">
        <v>190</v>
      </c>
      <c r="G176">
        <v>4</v>
      </c>
      <c r="H176" t="s">
        <v>35</v>
      </c>
      <c r="I176" t="s">
        <v>57</v>
      </c>
      <c r="J176" t="s">
        <v>1440</v>
      </c>
      <c r="K176" s="10">
        <f t="shared" si="2"/>
        <v>5.9880239520958083E-4</v>
      </c>
    </row>
    <row r="177" spans="1:11" x14ac:dyDescent="0.25">
      <c r="A177" t="s">
        <v>199</v>
      </c>
      <c r="B177" t="s">
        <v>204</v>
      </c>
      <c r="C177">
        <v>773</v>
      </c>
      <c r="D177">
        <v>2011</v>
      </c>
      <c r="E177" s="2">
        <v>0.72</v>
      </c>
      <c r="F177" t="s">
        <v>190</v>
      </c>
      <c r="G177">
        <v>3.75</v>
      </c>
      <c r="H177" t="s">
        <v>35</v>
      </c>
      <c r="I177" t="s">
        <v>25</v>
      </c>
      <c r="J177" t="s">
        <v>1439</v>
      </c>
      <c r="K177" s="10">
        <f t="shared" si="2"/>
        <v>5.9880239520958083E-4</v>
      </c>
    </row>
    <row r="178" spans="1:11" x14ac:dyDescent="0.25">
      <c r="A178" t="s">
        <v>205</v>
      </c>
      <c r="B178" t="s">
        <v>25</v>
      </c>
      <c r="C178">
        <v>636</v>
      </c>
      <c r="D178">
        <v>2011</v>
      </c>
      <c r="E178" s="2">
        <v>0.64</v>
      </c>
      <c r="F178" t="s">
        <v>56</v>
      </c>
      <c r="G178">
        <v>3</v>
      </c>
      <c r="H178" t="s">
        <v>35</v>
      </c>
      <c r="I178" t="s">
        <v>25</v>
      </c>
      <c r="J178" t="s">
        <v>1438</v>
      </c>
      <c r="K178" s="10">
        <f t="shared" si="2"/>
        <v>5.9880239520958083E-4</v>
      </c>
    </row>
    <row r="179" spans="1:11" x14ac:dyDescent="0.25">
      <c r="A179" t="s">
        <v>205</v>
      </c>
      <c r="B179" t="s">
        <v>206</v>
      </c>
      <c r="C179">
        <v>636</v>
      </c>
      <c r="D179">
        <v>2011</v>
      </c>
      <c r="E179" s="2">
        <v>0.88</v>
      </c>
      <c r="F179" t="s">
        <v>56</v>
      </c>
      <c r="G179">
        <v>3</v>
      </c>
      <c r="H179" t="s">
        <v>18</v>
      </c>
      <c r="I179" t="s">
        <v>19</v>
      </c>
      <c r="J179" t="s">
        <v>1438</v>
      </c>
      <c r="K179" s="10">
        <f t="shared" si="2"/>
        <v>5.9880239520958083E-4</v>
      </c>
    </row>
    <row r="180" spans="1:11" x14ac:dyDescent="0.25">
      <c r="A180" t="s">
        <v>205</v>
      </c>
      <c r="B180" t="s">
        <v>207</v>
      </c>
      <c r="C180">
        <v>636</v>
      </c>
      <c r="D180">
        <v>2011</v>
      </c>
      <c r="E180" s="2">
        <v>0.72</v>
      </c>
      <c r="F180" t="s">
        <v>56</v>
      </c>
      <c r="G180">
        <v>3</v>
      </c>
      <c r="H180" t="s">
        <v>1435</v>
      </c>
      <c r="I180" t="s">
        <v>19</v>
      </c>
      <c r="J180" t="s">
        <v>1438</v>
      </c>
      <c r="K180" s="10">
        <f t="shared" si="2"/>
        <v>5.9880239520958083E-4</v>
      </c>
    </row>
    <row r="181" spans="1:11" x14ac:dyDescent="0.25">
      <c r="A181" t="s">
        <v>205</v>
      </c>
      <c r="B181" t="s">
        <v>28</v>
      </c>
      <c r="C181">
        <v>636</v>
      </c>
      <c r="D181">
        <v>2011</v>
      </c>
      <c r="E181" s="2">
        <v>0.72</v>
      </c>
      <c r="F181" t="s">
        <v>56</v>
      </c>
      <c r="G181">
        <v>4</v>
      </c>
      <c r="H181" t="s">
        <v>1435</v>
      </c>
      <c r="I181" t="s">
        <v>28</v>
      </c>
      <c r="J181" t="s">
        <v>1440</v>
      </c>
      <c r="K181" s="10">
        <f t="shared" si="2"/>
        <v>5.9880239520958083E-4</v>
      </c>
    </row>
    <row r="182" spans="1:11" x14ac:dyDescent="0.25">
      <c r="A182" t="s">
        <v>205</v>
      </c>
      <c r="B182" t="s">
        <v>208</v>
      </c>
      <c r="C182">
        <v>508</v>
      </c>
      <c r="D182">
        <v>2010</v>
      </c>
      <c r="E182" s="2">
        <v>0.7</v>
      </c>
      <c r="F182" t="s">
        <v>56</v>
      </c>
      <c r="G182">
        <v>3</v>
      </c>
      <c r="H182" t="s">
        <v>35</v>
      </c>
      <c r="I182" t="s">
        <v>19</v>
      </c>
      <c r="J182" t="s">
        <v>1438</v>
      </c>
      <c r="K182" s="10">
        <f t="shared" si="2"/>
        <v>5.9880239520958083E-4</v>
      </c>
    </row>
    <row r="183" spans="1:11" x14ac:dyDescent="0.25">
      <c r="A183" t="s">
        <v>205</v>
      </c>
      <c r="B183" t="s">
        <v>209</v>
      </c>
      <c r="C183">
        <v>508</v>
      </c>
      <c r="D183">
        <v>2010</v>
      </c>
      <c r="E183" s="2">
        <v>0.74</v>
      </c>
      <c r="F183" t="s">
        <v>56</v>
      </c>
      <c r="G183">
        <v>3</v>
      </c>
      <c r="H183" t="s">
        <v>105</v>
      </c>
      <c r="I183" t="s">
        <v>19</v>
      </c>
      <c r="J183" t="s">
        <v>1438</v>
      </c>
      <c r="K183" s="10">
        <f t="shared" si="2"/>
        <v>5.9880239520958083E-4</v>
      </c>
    </row>
    <row r="184" spans="1:11" x14ac:dyDescent="0.25">
      <c r="A184" t="s">
        <v>205</v>
      </c>
      <c r="B184" t="s">
        <v>210</v>
      </c>
      <c r="C184">
        <v>508</v>
      </c>
      <c r="D184">
        <v>2010</v>
      </c>
      <c r="E184" s="2">
        <v>0.64</v>
      </c>
      <c r="F184" t="s">
        <v>56</v>
      </c>
      <c r="G184">
        <v>3</v>
      </c>
      <c r="H184" t="s">
        <v>1435</v>
      </c>
      <c r="I184" t="s">
        <v>57</v>
      </c>
      <c r="J184" t="s">
        <v>1438</v>
      </c>
      <c r="K184" s="10">
        <f t="shared" si="2"/>
        <v>5.9880239520958083E-4</v>
      </c>
    </row>
    <row r="185" spans="1:11" x14ac:dyDescent="0.25">
      <c r="A185" t="s">
        <v>205</v>
      </c>
      <c r="B185" t="s">
        <v>211</v>
      </c>
      <c r="C185">
        <v>508</v>
      </c>
      <c r="D185">
        <v>2010</v>
      </c>
      <c r="E185" s="2">
        <v>0.72</v>
      </c>
      <c r="F185" t="s">
        <v>56</v>
      </c>
      <c r="G185">
        <v>3</v>
      </c>
      <c r="H185" t="s">
        <v>1435</v>
      </c>
      <c r="I185" t="s">
        <v>19</v>
      </c>
      <c r="J185" t="s">
        <v>1438</v>
      </c>
      <c r="K185" s="10">
        <f t="shared" si="2"/>
        <v>5.9880239520958083E-4</v>
      </c>
    </row>
    <row r="186" spans="1:11" x14ac:dyDescent="0.25">
      <c r="A186" t="s">
        <v>212</v>
      </c>
      <c r="B186" t="s">
        <v>213</v>
      </c>
      <c r="C186">
        <v>1482</v>
      </c>
      <c r="D186">
        <v>2015</v>
      </c>
      <c r="E186" s="2">
        <v>0.76</v>
      </c>
      <c r="F186" t="s">
        <v>41</v>
      </c>
      <c r="G186">
        <v>2</v>
      </c>
      <c r="H186" t="s">
        <v>1435</v>
      </c>
      <c r="I186" t="s">
        <v>72</v>
      </c>
      <c r="J186" t="s">
        <v>1441</v>
      </c>
      <c r="K186" s="10">
        <f t="shared" si="2"/>
        <v>5.9880239520958083E-4</v>
      </c>
    </row>
    <row r="187" spans="1:11" x14ac:dyDescent="0.25">
      <c r="A187" t="s">
        <v>212</v>
      </c>
      <c r="B187" t="s">
        <v>214</v>
      </c>
      <c r="C187">
        <v>1486</v>
      </c>
      <c r="D187">
        <v>2015</v>
      </c>
      <c r="E187" s="2">
        <v>0.76</v>
      </c>
      <c r="F187" t="s">
        <v>41</v>
      </c>
      <c r="G187">
        <v>2</v>
      </c>
      <c r="H187" t="s">
        <v>1435</v>
      </c>
      <c r="I187" t="s">
        <v>133</v>
      </c>
      <c r="J187" t="s">
        <v>1441</v>
      </c>
      <c r="K187" s="10">
        <f t="shared" si="2"/>
        <v>5.9880239520958083E-4</v>
      </c>
    </row>
    <row r="188" spans="1:11" x14ac:dyDescent="0.25">
      <c r="A188" t="s">
        <v>212</v>
      </c>
      <c r="B188" t="s">
        <v>215</v>
      </c>
      <c r="C188">
        <v>1486</v>
      </c>
      <c r="D188">
        <v>2015</v>
      </c>
      <c r="E188" s="2">
        <v>0.78</v>
      </c>
      <c r="F188" t="s">
        <v>41</v>
      </c>
      <c r="G188">
        <v>2</v>
      </c>
      <c r="H188" t="s">
        <v>1435</v>
      </c>
      <c r="I188" t="s">
        <v>133</v>
      </c>
      <c r="J188" t="s">
        <v>1441</v>
      </c>
      <c r="K188" s="10">
        <f t="shared" si="2"/>
        <v>5.9880239520958083E-4</v>
      </c>
    </row>
    <row r="189" spans="1:11" x14ac:dyDescent="0.25">
      <c r="A189" t="s">
        <v>212</v>
      </c>
      <c r="B189" t="s">
        <v>99</v>
      </c>
      <c r="C189">
        <v>1486</v>
      </c>
      <c r="D189">
        <v>2015</v>
      </c>
      <c r="E189" s="2">
        <v>0.86</v>
      </c>
      <c r="F189" t="s">
        <v>41</v>
      </c>
      <c r="G189">
        <v>3</v>
      </c>
      <c r="H189" t="s">
        <v>35</v>
      </c>
      <c r="I189" t="s">
        <v>99</v>
      </c>
      <c r="J189" t="s">
        <v>1438</v>
      </c>
      <c r="K189" s="10">
        <f t="shared" si="2"/>
        <v>5.9880239520958083E-4</v>
      </c>
    </row>
    <row r="190" spans="1:11" x14ac:dyDescent="0.25">
      <c r="A190" t="s">
        <v>216</v>
      </c>
      <c r="B190" t="s">
        <v>93</v>
      </c>
      <c r="C190">
        <v>963</v>
      </c>
      <c r="D190">
        <v>2012</v>
      </c>
      <c r="E190" s="2">
        <v>0.72</v>
      </c>
      <c r="F190" t="s">
        <v>41</v>
      </c>
      <c r="G190">
        <v>3</v>
      </c>
      <c r="H190" t="s">
        <v>60</v>
      </c>
      <c r="I190" t="s">
        <v>93</v>
      </c>
      <c r="J190" t="s">
        <v>1438</v>
      </c>
      <c r="K190" s="10">
        <f t="shared" si="2"/>
        <v>5.9880239520958083E-4</v>
      </c>
    </row>
    <row r="191" spans="1:11" x14ac:dyDescent="0.25">
      <c r="A191" t="s">
        <v>216</v>
      </c>
      <c r="B191" t="s">
        <v>217</v>
      </c>
      <c r="C191">
        <v>478</v>
      </c>
      <c r="D191">
        <v>2010</v>
      </c>
      <c r="E191" s="2">
        <v>0.75</v>
      </c>
      <c r="F191" t="s">
        <v>41</v>
      </c>
      <c r="G191">
        <v>3</v>
      </c>
      <c r="H191" t="s">
        <v>1435</v>
      </c>
      <c r="I191" t="s">
        <v>57</v>
      </c>
      <c r="J191" t="s">
        <v>1438</v>
      </c>
      <c r="K191" s="10">
        <f t="shared" si="2"/>
        <v>5.9880239520958083E-4</v>
      </c>
    </row>
    <row r="192" spans="1:11" x14ac:dyDescent="0.25">
      <c r="A192" t="s">
        <v>216</v>
      </c>
      <c r="B192" t="s">
        <v>217</v>
      </c>
      <c r="C192">
        <v>558</v>
      </c>
      <c r="D192">
        <v>2010</v>
      </c>
      <c r="E192" s="2">
        <v>0.65</v>
      </c>
      <c r="F192" t="s">
        <v>41</v>
      </c>
      <c r="G192">
        <v>3</v>
      </c>
      <c r="H192" t="s">
        <v>1435</v>
      </c>
      <c r="I192" t="s">
        <v>57</v>
      </c>
      <c r="J192" t="s">
        <v>1438</v>
      </c>
      <c r="K192" s="10">
        <f t="shared" si="2"/>
        <v>5.9880239520958083E-4</v>
      </c>
    </row>
    <row r="193" spans="1:11" x14ac:dyDescent="0.25">
      <c r="A193" t="s">
        <v>216</v>
      </c>
      <c r="B193" t="s">
        <v>218</v>
      </c>
      <c r="C193">
        <v>565</v>
      </c>
      <c r="D193">
        <v>2010</v>
      </c>
      <c r="E193" s="2">
        <v>0.7</v>
      </c>
      <c r="F193" t="s">
        <v>41</v>
      </c>
      <c r="G193">
        <v>3</v>
      </c>
      <c r="H193" t="s">
        <v>35</v>
      </c>
      <c r="I193" t="s">
        <v>25</v>
      </c>
      <c r="J193" t="s">
        <v>1438</v>
      </c>
      <c r="K193" s="10">
        <f t="shared" si="2"/>
        <v>5.9880239520958083E-4</v>
      </c>
    </row>
    <row r="194" spans="1:11" x14ac:dyDescent="0.25">
      <c r="A194" t="s">
        <v>216</v>
      </c>
      <c r="B194" t="s">
        <v>219</v>
      </c>
      <c r="C194">
        <v>565</v>
      </c>
      <c r="D194">
        <v>2010</v>
      </c>
      <c r="E194" s="2">
        <v>0.78</v>
      </c>
      <c r="F194" t="s">
        <v>41</v>
      </c>
      <c r="G194">
        <v>3</v>
      </c>
      <c r="H194" t="s">
        <v>18</v>
      </c>
      <c r="I194" t="s">
        <v>19</v>
      </c>
      <c r="J194" t="s">
        <v>1438</v>
      </c>
      <c r="K194" s="10">
        <f t="shared" si="2"/>
        <v>5.9880239520958083E-4</v>
      </c>
    </row>
    <row r="195" spans="1:11" x14ac:dyDescent="0.25">
      <c r="A195" t="s">
        <v>216</v>
      </c>
      <c r="B195" t="s">
        <v>220</v>
      </c>
      <c r="C195">
        <v>414</v>
      </c>
      <c r="D195">
        <v>2009</v>
      </c>
      <c r="E195" s="2">
        <v>0.75</v>
      </c>
      <c r="F195" t="s">
        <v>41</v>
      </c>
      <c r="G195">
        <v>3</v>
      </c>
      <c r="H195" t="s">
        <v>1435</v>
      </c>
      <c r="I195" t="s">
        <v>83</v>
      </c>
      <c r="J195" t="s">
        <v>1438</v>
      </c>
      <c r="K195" s="10">
        <f t="shared" ref="K195:K258" si="3">COUNTA(B195)/SUM(COUNTA($B$2:$B$1671))</f>
        <v>5.9880239520958083E-4</v>
      </c>
    </row>
    <row r="196" spans="1:11" x14ac:dyDescent="0.25">
      <c r="A196" t="s">
        <v>216</v>
      </c>
      <c r="B196" t="s">
        <v>220</v>
      </c>
      <c r="C196">
        <v>414</v>
      </c>
      <c r="D196">
        <v>2009</v>
      </c>
      <c r="E196" s="2">
        <v>0.65</v>
      </c>
      <c r="F196" t="s">
        <v>41</v>
      </c>
      <c r="G196">
        <v>3</v>
      </c>
      <c r="H196" t="s">
        <v>1435</v>
      </c>
      <c r="I196" t="s">
        <v>83</v>
      </c>
      <c r="J196" t="s">
        <v>1438</v>
      </c>
      <c r="K196" s="10">
        <f t="shared" si="3"/>
        <v>5.9880239520958083E-4</v>
      </c>
    </row>
    <row r="197" spans="1:11" x14ac:dyDescent="0.25">
      <c r="A197" t="s">
        <v>216</v>
      </c>
      <c r="B197" t="s">
        <v>168</v>
      </c>
      <c r="C197">
        <v>423</v>
      </c>
      <c r="D197">
        <v>2009</v>
      </c>
      <c r="E197" s="2">
        <v>0.75</v>
      </c>
      <c r="F197" t="s">
        <v>41</v>
      </c>
      <c r="G197">
        <v>3</v>
      </c>
      <c r="H197" t="s">
        <v>35</v>
      </c>
      <c r="I197" t="s">
        <v>25</v>
      </c>
      <c r="J197" t="s">
        <v>1438</v>
      </c>
      <c r="K197" s="10">
        <f t="shared" si="3"/>
        <v>5.9880239520958083E-4</v>
      </c>
    </row>
    <row r="198" spans="1:11" x14ac:dyDescent="0.25">
      <c r="A198" t="s">
        <v>216</v>
      </c>
      <c r="B198" t="s">
        <v>168</v>
      </c>
      <c r="C198">
        <v>431</v>
      </c>
      <c r="D198">
        <v>2009</v>
      </c>
      <c r="E198" s="2">
        <v>0.65</v>
      </c>
      <c r="F198" t="s">
        <v>41</v>
      </c>
      <c r="G198">
        <v>3</v>
      </c>
      <c r="H198" t="s">
        <v>35</v>
      </c>
      <c r="I198" t="s">
        <v>25</v>
      </c>
      <c r="J198" t="s">
        <v>1438</v>
      </c>
      <c r="K198" s="10">
        <f t="shared" si="3"/>
        <v>5.9880239520958083E-4</v>
      </c>
    </row>
    <row r="199" spans="1:11" x14ac:dyDescent="0.25">
      <c r="A199" t="s">
        <v>216</v>
      </c>
      <c r="B199" t="s">
        <v>168</v>
      </c>
      <c r="C199">
        <v>233</v>
      </c>
      <c r="D199">
        <v>2008</v>
      </c>
      <c r="E199" s="2">
        <v>0.71</v>
      </c>
      <c r="F199" t="s">
        <v>41</v>
      </c>
      <c r="G199">
        <v>3</v>
      </c>
      <c r="H199" t="s">
        <v>35</v>
      </c>
      <c r="I199" t="s">
        <v>25</v>
      </c>
      <c r="J199" t="s">
        <v>1438</v>
      </c>
      <c r="K199" s="10">
        <f t="shared" si="3"/>
        <v>5.9880239520958083E-4</v>
      </c>
    </row>
    <row r="200" spans="1:11" x14ac:dyDescent="0.25">
      <c r="A200" t="s">
        <v>216</v>
      </c>
      <c r="B200" t="s">
        <v>221</v>
      </c>
      <c r="C200">
        <v>233</v>
      </c>
      <c r="D200">
        <v>2008</v>
      </c>
      <c r="E200" s="2">
        <v>0.75</v>
      </c>
      <c r="F200" t="s">
        <v>41</v>
      </c>
      <c r="G200">
        <v>3</v>
      </c>
      <c r="H200" t="s">
        <v>1435</v>
      </c>
      <c r="I200" t="s">
        <v>24</v>
      </c>
      <c r="J200" t="s">
        <v>1438</v>
      </c>
      <c r="K200" s="10">
        <f t="shared" si="3"/>
        <v>5.9880239520958083E-4</v>
      </c>
    </row>
    <row r="201" spans="1:11" x14ac:dyDescent="0.25">
      <c r="A201" t="s">
        <v>216</v>
      </c>
      <c r="B201" t="s">
        <v>220</v>
      </c>
      <c r="C201">
        <v>233</v>
      </c>
      <c r="D201">
        <v>2008</v>
      </c>
      <c r="E201" s="2">
        <v>0.68</v>
      </c>
      <c r="F201" t="s">
        <v>41</v>
      </c>
      <c r="G201">
        <v>3.75</v>
      </c>
      <c r="H201" t="s">
        <v>1435</v>
      </c>
      <c r="I201" t="s">
        <v>83</v>
      </c>
      <c r="J201" t="s">
        <v>1439</v>
      </c>
      <c r="K201" s="10">
        <f t="shared" si="3"/>
        <v>5.9880239520958083E-4</v>
      </c>
    </row>
    <row r="202" spans="1:11" x14ac:dyDescent="0.25">
      <c r="A202" t="s">
        <v>216</v>
      </c>
      <c r="B202" t="s">
        <v>222</v>
      </c>
      <c r="C202">
        <v>256</v>
      </c>
      <c r="D202">
        <v>2008</v>
      </c>
      <c r="E202" s="2">
        <v>0.7</v>
      </c>
      <c r="F202" t="s">
        <v>41</v>
      </c>
      <c r="G202">
        <v>3</v>
      </c>
      <c r="H202" t="s">
        <v>60</v>
      </c>
      <c r="I202" t="s">
        <v>93</v>
      </c>
      <c r="J202" t="s">
        <v>1438</v>
      </c>
      <c r="K202" s="10">
        <f t="shared" si="3"/>
        <v>5.9880239520958083E-4</v>
      </c>
    </row>
    <row r="203" spans="1:11" x14ac:dyDescent="0.25">
      <c r="A203" t="s">
        <v>223</v>
      </c>
      <c r="B203" t="s">
        <v>224</v>
      </c>
      <c r="C203">
        <v>256</v>
      </c>
      <c r="D203">
        <v>2008</v>
      </c>
      <c r="E203" s="2">
        <v>0.7</v>
      </c>
      <c r="F203" t="s">
        <v>41</v>
      </c>
      <c r="G203">
        <v>3</v>
      </c>
      <c r="H203" t="s">
        <v>1435</v>
      </c>
      <c r="I203" t="s">
        <v>83</v>
      </c>
      <c r="J203" t="s">
        <v>1438</v>
      </c>
      <c r="K203" s="10">
        <f t="shared" si="3"/>
        <v>5.9880239520958083E-4</v>
      </c>
    </row>
    <row r="204" spans="1:11" x14ac:dyDescent="0.25">
      <c r="A204" t="s">
        <v>223</v>
      </c>
      <c r="B204" t="s">
        <v>225</v>
      </c>
      <c r="C204">
        <v>256</v>
      </c>
      <c r="D204">
        <v>2008</v>
      </c>
      <c r="E204" s="2">
        <v>0.7</v>
      </c>
      <c r="F204" t="s">
        <v>41</v>
      </c>
      <c r="G204">
        <v>3</v>
      </c>
      <c r="H204" t="s">
        <v>35</v>
      </c>
      <c r="I204" t="s">
        <v>19</v>
      </c>
      <c r="J204" t="s">
        <v>1438</v>
      </c>
      <c r="K204" s="10">
        <f t="shared" si="3"/>
        <v>5.9880239520958083E-4</v>
      </c>
    </row>
    <row r="205" spans="1:11" x14ac:dyDescent="0.25">
      <c r="A205" t="s">
        <v>223</v>
      </c>
      <c r="B205" t="s">
        <v>226</v>
      </c>
      <c r="C205">
        <v>256</v>
      </c>
      <c r="D205">
        <v>2008</v>
      </c>
      <c r="E205" s="2">
        <v>0.7</v>
      </c>
      <c r="F205" t="s">
        <v>41</v>
      </c>
      <c r="G205">
        <v>3</v>
      </c>
      <c r="H205" t="s">
        <v>1435</v>
      </c>
      <c r="I205" t="s">
        <v>72</v>
      </c>
      <c r="J205" t="s">
        <v>1438</v>
      </c>
      <c r="K205" s="10">
        <f t="shared" si="3"/>
        <v>5.9880239520958083E-4</v>
      </c>
    </row>
    <row r="206" spans="1:11" x14ac:dyDescent="0.25">
      <c r="A206" t="s">
        <v>227</v>
      </c>
      <c r="B206" t="s">
        <v>228</v>
      </c>
      <c r="C206">
        <v>1331</v>
      </c>
      <c r="D206">
        <v>2014</v>
      </c>
      <c r="E206" s="2">
        <v>0.7</v>
      </c>
      <c r="F206" t="s">
        <v>147</v>
      </c>
      <c r="G206">
        <v>3</v>
      </c>
      <c r="H206" t="s">
        <v>35</v>
      </c>
      <c r="I206" t="s">
        <v>107</v>
      </c>
      <c r="J206" t="s">
        <v>1438</v>
      </c>
      <c r="K206" s="10">
        <f t="shared" si="3"/>
        <v>5.9880239520958083E-4</v>
      </c>
    </row>
    <row r="207" spans="1:11" x14ac:dyDescent="0.25">
      <c r="A207" t="s">
        <v>229</v>
      </c>
      <c r="B207" t="s">
        <v>230</v>
      </c>
      <c r="C207">
        <v>1046</v>
      </c>
      <c r="D207">
        <v>2013</v>
      </c>
      <c r="E207" s="2">
        <v>0.82</v>
      </c>
      <c r="F207" t="s">
        <v>94</v>
      </c>
      <c r="G207">
        <v>3</v>
      </c>
      <c r="H207" t="s">
        <v>60</v>
      </c>
      <c r="I207" t="s">
        <v>155</v>
      </c>
      <c r="J207" t="s">
        <v>1438</v>
      </c>
      <c r="K207" s="10">
        <f t="shared" si="3"/>
        <v>5.9880239520958083E-4</v>
      </c>
    </row>
    <row r="208" spans="1:11" x14ac:dyDescent="0.25">
      <c r="A208" t="s">
        <v>231</v>
      </c>
      <c r="B208" t="s">
        <v>232</v>
      </c>
      <c r="C208">
        <v>1740</v>
      </c>
      <c r="D208">
        <v>2016</v>
      </c>
      <c r="E208" s="2">
        <v>0.82</v>
      </c>
      <c r="F208" t="s">
        <v>41</v>
      </c>
      <c r="G208">
        <v>3</v>
      </c>
      <c r="H208" t="s">
        <v>35</v>
      </c>
      <c r="I208" t="s">
        <v>25</v>
      </c>
      <c r="J208" t="s">
        <v>1438</v>
      </c>
      <c r="K208" s="10">
        <f t="shared" si="3"/>
        <v>5.9880239520958083E-4</v>
      </c>
    </row>
    <row r="209" spans="1:11" x14ac:dyDescent="0.25">
      <c r="A209" t="s">
        <v>231</v>
      </c>
      <c r="B209" t="s">
        <v>127</v>
      </c>
      <c r="C209">
        <v>1752</v>
      </c>
      <c r="D209">
        <v>2016</v>
      </c>
      <c r="E209" s="2">
        <v>0.75</v>
      </c>
      <c r="F209" t="s">
        <v>41</v>
      </c>
      <c r="G209">
        <v>3</v>
      </c>
      <c r="H209" t="s">
        <v>1435</v>
      </c>
      <c r="I209" t="s">
        <v>128</v>
      </c>
      <c r="J209" t="s">
        <v>1438</v>
      </c>
      <c r="K209" s="10">
        <f t="shared" si="3"/>
        <v>5.9880239520958083E-4</v>
      </c>
    </row>
    <row r="210" spans="1:11" x14ac:dyDescent="0.25">
      <c r="A210" t="s">
        <v>231</v>
      </c>
      <c r="B210" t="s">
        <v>124</v>
      </c>
      <c r="C210">
        <v>1752</v>
      </c>
      <c r="D210">
        <v>2016</v>
      </c>
      <c r="E210" s="2">
        <v>0.75</v>
      </c>
      <c r="F210" t="s">
        <v>41</v>
      </c>
      <c r="G210">
        <v>3</v>
      </c>
      <c r="H210" t="s">
        <v>1435</v>
      </c>
      <c r="I210" t="s">
        <v>75</v>
      </c>
      <c r="J210" t="s">
        <v>1438</v>
      </c>
      <c r="K210" s="10">
        <f t="shared" si="3"/>
        <v>5.9880239520958083E-4</v>
      </c>
    </row>
    <row r="211" spans="1:11" x14ac:dyDescent="0.25">
      <c r="A211" t="s">
        <v>231</v>
      </c>
      <c r="B211" t="s">
        <v>233</v>
      </c>
      <c r="C211">
        <v>1756</v>
      </c>
      <c r="D211">
        <v>2016</v>
      </c>
      <c r="E211" s="2">
        <v>0.75</v>
      </c>
      <c r="F211" t="s">
        <v>41</v>
      </c>
      <c r="G211">
        <v>3</v>
      </c>
      <c r="H211" t="s">
        <v>1435</v>
      </c>
      <c r="I211" t="s">
        <v>83</v>
      </c>
      <c r="J211" t="s">
        <v>1438</v>
      </c>
      <c r="K211" s="10">
        <f t="shared" si="3"/>
        <v>5.9880239520958083E-4</v>
      </c>
    </row>
    <row r="212" spans="1:11" x14ac:dyDescent="0.25">
      <c r="A212" t="s">
        <v>231</v>
      </c>
      <c r="B212" t="s">
        <v>128</v>
      </c>
      <c r="C212">
        <v>911</v>
      </c>
      <c r="D212">
        <v>2012</v>
      </c>
      <c r="E212" s="2">
        <v>0.7</v>
      </c>
      <c r="F212" t="s">
        <v>41</v>
      </c>
      <c r="G212">
        <v>3</v>
      </c>
      <c r="H212" t="s">
        <v>1435</v>
      </c>
      <c r="I212" t="s">
        <v>128</v>
      </c>
      <c r="J212" t="s">
        <v>1438</v>
      </c>
      <c r="K212" s="10">
        <f t="shared" si="3"/>
        <v>5.9880239520958083E-4</v>
      </c>
    </row>
    <row r="213" spans="1:11" x14ac:dyDescent="0.25">
      <c r="A213" t="s">
        <v>231</v>
      </c>
      <c r="B213" t="s">
        <v>25</v>
      </c>
      <c r="C213">
        <v>911</v>
      </c>
      <c r="D213">
        <v>2012</v>
      </c>
      <c r="E213" s="2">
        <v>0.7</v>
      </c>
      <c r="F213" t="s">
        <v>41</v>
      </c>
      <c r="G213">
        <v>3.75</v>
      </c>
      <c r="H213" t="s">
        <v>35</v>
      </c>
      <c r="I213" t="s">
        <v>25</v>
      </c>
      <c r="J213" t="s">
        <v>1439</v>
      </c>
      <c r="K213" s="10">
        <f t="shared" si="3"/>
        <v>5.9880239520958083E-4</v>
      </c>
    </row>
    <row r="214" spans="1:11" x14ac:dyDescent="0.25">
      <c r="A214" t="s">
        <v>234</v>
      </c>
      <c r="B214" t="s">
        <v>235</v>
      </c>
      <c r="C214">
        <v>1912</v>
      </c>
      <c r="D214">
        <v>2016</v>
      </c>
      <c r="E214" s="2">
        <v>0.75</v>
      </c>
      <c r="F214" t="s">
        <v>9</v>
      </c>
      <c r="G214">
        <v>3</v>
      </c>
      <c r="H214" t="s">
        <v>1435</v>
      </c>
      <c r="I214" t="s">
        <v>53</v>
      </c>
      <c r="J214" t="s">
        <v>1438</v>
      </c>
      <c r="K214" s="10">
        <f t="shared" si="3"/>
        <v>5.9880239520958083E-4</v>
      </c>
    </row>
    <row r="215" spans="1:11" x14ac:dyDescent="0.25">
      <c r="A215" t="s">
        <v>234</v>
      </c>
      <c r="B215" t="s">
        <v>236</v>
      </c>
      <c r="C215">
        <v>1339</v>
      </c>
      <c r="D215">
        <v>2014</v>
      </c>
      <c r="E215" s="2">
        <v>0.75</v>
      </c>
      <c r="F215" t="s">
        <v>9</v>
      </c>
      <c r="G215">
        <v>4</v>
      </c>
      <c r="H215" t="s">
        <v>1435</v>
      </c>
      <c r="I215" t="s">
        <v>26</v>
      </c>
      <c r="J215" t="s">
        <v>1440</v>
      </c>
      <c r="K215" s="10">
        <f t="shared" si="3"/>
        <v>5.9880239520958083E-4</v>
      </c>
    </row>
    <row r="216" spans="1:11" x14ac:dyDescent="0.25">
      <c r="A216" t="s">
        <v>234</v>
      </c>
      <c r="B216" t="s">
        <v>237</v>
      </c>
      <c r="C216">
        <v>1418</v>
      </c>
      <c r="D216">
        <v>2014</v>
      </c>
      <c r="E216" s="2">
        <v>0.75</v>
      </c>
      <c r="F216" t="s">
        <v>9</v>
      </c>
      <c r="G216">
        <v>3</v>
      </c>
      <c r="H216" t="s">
        <v>1435</v>
      </c>
      <c r="I216" t="s">
        <v>83</v>
      </c>
      <c r="J216" t="s">
        <v>1438</v>
      </c>
      <c r="K216" s="10">
        <f t="shared" si="3"/>
        <v>5.9880239520958083E-4</v>
      </c>
    </row>
    <row r="217" spans="1:11" x14ac:dyDescent="0.25">
      <c r="A217" t="s">
        <v>234</v>
      </c>
      <c r="B217" t="s">
        <v>238</v>
      </c>
      <c r="C217">
        <v>1038</v>
      </c>
      <c r="D217">
        <v>2013</v>
      </c>
      <c r="E217" s="2">
        <v>0.75</v>
      </c>
      <c r="F217" t="s">
        <v>9</v>
      </c>
      <c r="G217">
        <v>3</v>
      </c>
      <c r="H217" t="s">
        <v>1435</v>
      </c>
      <c r="I217" t="s">
        <v>26</v>
      </c>
      <c r="J217" t="s">
        <v>1438</v>
      </c>
      <c r="K217" s="10">
        <f t="shared" si="3"/>
        <v>5.9880239520958083E-4</v>
      </c>
    </row>
    <row r="218" spans="1:11" x14ac:dyDescent="0.25">
      <c r="A218" t="s">
        <v>234</v>
      </c>
      <c r="B218" t="s">
        <v>239</v>
      </c>
      <c r="C218">
        <v>1042</v>
      </c>
      <c r="D218">
        <v>2013</v>
      </c>
      <c r="E218" s="2">
        <v>0.75</v>
      </c>
      <c r="F218" t="s">
        <v>9</v>
      </c>
      <c r="G218">
        <v>3</v>
      </c>
      <c r="H218" t="s">
        <v>1435</v>
      </c>
      <c r="I218" t="s">
        <v>239</v>
      </c>
      <c r="J218" t="s">
        <v>1438</v>
      </c>
      <c r="K218" s="10">
        <f t="shared" si="3"/>
        <v>5.9880239520958083E-4</v>
      </c>
    </row>
    <row r="219" spans="1:11" x14ac:dyDescent="0.25">
      <c r="A219" t="s">
        <v>234</v>
      </c>
      <c r="B219" t="s">
        <v>20</v>
      </c>
      <c r="C219">
        <v>629</v>
      </c>
      <c r="D219">
        <v>2011</v>
      </c>
      <c r="E219" s="2">
        <v>0.75</v>
      </c>
      <c r="F219" t="s">
        <v>9</v>
      </c>
      <c r="G219">
        <v>3</v>
      </c>
      <c r="H219" t="s">
        <v>35</v>
      </c>
      <c r="I219" t="s">
        <v>20</v>
      </c>
      <c r="J219" t="s">
        <v>1438</v>
      </c>
      <c r="K219" s="10">
        <f t="shared" si="3"/>
        <v>5.9880239520958083E-4</v>
      </c>
    </row>
    <row r="220" spans="1:11" x14ac:dyDescent="0.25">
      <c r="A220" t="s">
        <v>234</v>
      </c>
      <c r="B220" t="s">
        <v>240</v>
      </c>
      <c r="C220">
        <v>629</v>
      </c>
      <c r="D220">
        <v>2011</v>
      </c>
      <c r="E220" s="2">
        <v>0.75</v>
      </c>
      <c r="F220" t="s">
        <v>9</v>
      </c>
      <c r="G220">
        <v>3</v>
      </c>
      <c r="H220" t="s">
        <v>1435</v>
      </c>
      <c r="I220" t="s">
        <v>16</v>
      </c>
      <c r="J220" t="s">
        <v>1438</v>
      </c>
      <c r="K220" s="10">
        <f t="shared" si="3"/>
        <v>5.9880239520958083E-4</v>
      </c>
    </row>
    <row r="221" spans="1:11" x14ac:dyDescent="0.25">
      <c r="A221" t="s">
        <v>234</v>
      </c>
      <c r="B221" t="s">
        <v>241</v>
      </c>
      <c r="C221">
        <v>629</v>
      </c>
      <c r="D221">
        <v>2011</v>
      </c>
      <c r="E221" s="2">
        <v>0.75</v>
      </c>
      <c r="F221" t="s">
        <v>9</v>
      </c>
      <c r="G221">
        <v>3</v>
      </c>
      <c r="H221" t="s">
        <v>69</v>
      </c>
      <c r="I221" t="s">
        <v>16</v>
      </c>
      <c r="J221" t="s">
        <v>1438</v>
      </c>
      <c r="K221" s="10">
        <f t="shared" si="3"/>
        <v>5.9880239520958083E-4</v>
      </c>
    </row>
    <row r="222" spans="1:11" x14ac:dyDescent="0.25">
      <c r="A222" t="s">
        <v>234</v>
      </c>
      <c r="B222" t="s">
        <v>242</v>
      </c>
      <c r="C222">
        <v>629</v>
      </c>
      <c r="D222">
        <v>2011</v>
      </c>
      <c r="E222" s="2">
        <v>0.75</v>
      </c>
      <c r="F222" t="s">
        <v>9</v>
      </c>
      <c r="G222">
        <v>3.75</v>
      </c>
      <c r="H222" t="s">
        <v>1435</v>
      </c>
      <c r="I222" t="s">
        <v>26</v>
      </c>
      <c r="J222" t="s">
        <v>1439</v>
      </c>
      <c r="K222" s="10">
        <f t="shared" si="3"/>
        <v>5.9880239520958083E-4</v>
      </c>
    </row>
    <row r="223" spans="1:11" x14ac:dyDescent="0.25">
      <c r="A223" t="s">
        <v>234</v>
      </c>
      <c r="B223" t="s">
        <v>149</v>
      </c>
      <c r="C223">
        <v>629</v>
      </c>
      <c r="D223">
        <v>2011</v>
      </c>
      <c r="E223" s="2">
        <v>0.75</v>
      </c>
      <c r="F223" t="s">
        <v>9</v>
      </c>
      <c r="G223">
        <v>4</v>
      </c>
      <c r="H223" t="s">
        <v>1435</v>
      </c>
      <c r="I223" t="s">
        <v>149</v>
      </c>
      <c r="J223" t="s">
        <v>1440</v>
      </c>
      <c r="K223" s="10">
        <f t="shared" si="3"/>
        <v>5.9880239520958083E-4</v>
      </c>
    </row>
    <row r="224" spans="1:11" x14ac:dyDescent="0.25">
      <c r="A224" t="s">
        <v>234</v>
      </c>
      <c r="B224" t="s">
        <v>243</v>
      </c>
      <c r="C224">
        <v>629</v>
      </c>
      <c r="D224">
        <v>2011</v>
      </c>
      <c r="E224" s="2">
        <v>0.75</v>
      </c>
      <c r="F224" t="s">
        <v>9</v>
      </c>
      <c r="G224">
        <v>4</v>
      </c>
      <c r="H224" t="s">
        <v>18</v>
      </c>
      <c r="I224" t="s">
        <v>25</v>
      </c>
      <c r="J224" t="s">
        <v>1440</v>
      </c>
      <c r="K224" s="10">
        <f t="shared" si="3"/>
        <v>5.9880239520958083E-4</v>
      </c>
    </row>
    <row r="225" spans="1:11" x14ac:dyDescent="0.25">
      <c r="A225" t="s">
        <v>234</v>
      </c>
      <c r="B225" t="s">
        <v>244</v>
      </c>
      <c r="C225">
        <v>672</v>
      </c>
      <c r="D225">
        <v>2011</v>
      </c>
      <c r="E225" s="2">
        <v>0.75</v>
      </c>
      <c r="F225" t="s">
        <v>9</v>
      </c>
      <c r="G225">
        <v>3</v>
      </c>
      <c r="H225" t="s">
        <v>1435</v>
      </c>
      <c r="I225" t="s">
        <v>26</v>
      </c>
      <c r="J225" t="s">
        <v>1438</v>
      </c>
      <c r="K225" s="10">
        <f t="shared" si="3"/>
        <v>5.9880239520958083E-4</v>
      </c>
    </row>
    <row r="226" spans="1:11" x14ac:dyDescent="0.25">
      <c r="A226" t="s">
        <v>234</v>
      </c>
      <c r="B226" t="s">
        <v>245</v>
      </c>
      <c r="C226">
        <v>761</v>
      </c>
      <c r="D226">
        <v>2011</v>
      </c>
      <c r="E226" s="2">
        <v>0.75</v>
      </c>
      <c r="F226" t="s">
        <v>9</v>
      </c>
      <c r="G226">
        <v>3</v>
      </c>
      <c r="H226" t="s">
        <v>35</v>
      </c>
      <c r="I226" t="s">
        <v>107</v>
      </c>
      <c r="J226" t="s">
        <v>1438</v>
      </c>
      <c r="K226" s="10">
        <f t="shared" si="3"/>
        <v>5.9880239520958083E-4</v>
      </c>
    </row>
    <row r="227" spans="1:11" x14ac:dyDescent="0.25">
      <c r="A227" t="s">
        <v>234</v>
      </c>
      <c r="B227" t="s">
        <v>246</v>
      </c>
      <c r="C227">
        <v>331</v>
      </c>
      <c r="D227">
        <v>2009</v>
      </c>
      <c r="E227" s="2">
        <v>0.75</v>
      </c>
      <c r="F227" t="s">
        <v>9</v>
      </c>
      <c r="G227">
        <v>3</v>
      </c>
      <c r="H227" t="s">
        <v>1435</v>
      </c>
      <c r="I227" t="s">
        <v>246</v>
      </c>
      <c r="J227" t="s">
        <v>1438</v>
      </c>
      <c r="K227" s="10">
        <f t="shared" si="3"/>
        <v>5.9880239520958083E-4</v>
      </c>
    </row>
    <row r="228" spans="1:11" x14ac:dyDescent="0.25">
      <c r="A228" t="s">
        <v>234</v>
      </c>
      <c r="B228" t="s">
        <v>247</v>
      </c>
      <c r="C228">
        <v>336</v>
      </c>
      <c r="D228">
        <v>2009</v>
      </c>
      <c r="E228" s="2">
        <v>0.75</v>
      </c>
      <c r="F228" t="s">
        <v>9</v>
      </c>
      <c r="G228">
        <v>3</v>
      </c>
      <c r="H228" t="s">
        <v>18</v>
      </c>
      <c r="I228" t="s">
        <v>16</v>
      </c>
      <c r="J228" t="s">
        <v>1438</v>
      </c>
      <c r="K228" s="10">
        <f t="shared" si="3"/>
        <v>5.9880239520958083E-4</v>
      </c>
    </row>
    <row r="229" spans="1:11" x14ac:dyDescent="0.25">
      <c r="A229" t="s">
        <v>234</v>
      </c>
      <c r="B229" t="s">
        <v>248</v>
      </c>
      <c r="C229">
        <v>336</v>
      </c>
      <c r="D229">
        <v>2009</v>
      </c>
      <c r="E229" s="2">
        <v>0.75</v>
      </c>
      <c r="F229" t="s">
        <v>9</v>
      </c>
      <c r="G229">
        <v>3</v>
      </c>
      <c r="H229" t="s">
        <v>18</v>
      </c>
      <c r="I229" t="s">
        <v>53</v>
      </c>
      <c r="J229" t="s">
        <v>1438</v>
      </c>
      <c r="K229" s="10">
        <f t="shared" si="3"/>
        <v>5.9880239520958083E-4</v>
      </c>
    </row>
    <row r="230" spans="1:11" x14ac:dyDescent="0.25">
      <c r="A230" t="s">
        <v>234</v>
      </c>
      <c r="B230" t="s">
        <v>249</v>
      </c>
      <c r="C230">
        <v>395</v>
      </c>
      <c r="D230">
        <v>2009</v>
      </c>
      <c r="E230" s="2">
        <v>0.75</v>
      </c>
      <c r="F230" t="s">
        <v>9</v>
      </c>
      <c r="G230">
        <v>3</v>
      </c>
      <c r="H230" t="s">
        <v>18</v>
      </c>
      <c r="I230" t="s">
        <v>53</v>
      </c>
      <c r="J230" t="s">
        <v>1438</v>
      </c>
      <c r="K230" s="10">
        <f t="shared" si="3"/>
        <v>5.9880239520958083E-4</v>
      </c>
    </row>
    <row r="231" spans="1:11" x14ac:dyDescent="0.25">
      <c r="A231" t="s">
        <v>234</v>
      </c>
      <c r="B231" t="s">
        <v>250</v>
      </c>
      <c r="C231">
        <v>199</v>
      </c>
      <c r="D231">
        <v>2008</v>
      </c>
      <c r="E231" s="2">
        <v>0.75</v>
      </c>
      <c r="F231" t="s">
        <v>9</v>
      </c>
      <c r="G231">
        <v>4</v>
      </c>
      <c r="H231" t="s">
        <v>105</v>
      </c>
      <c r="I231" t="s">
        <v>19</v>
      </c>
      <c r="J231" t="s">
        <v>1440</v>
      </c>
      <c r="K231" s="10">
        <f t="shared" si="3"/>
        <v>5.9880239520958083E-4</v>
      </c>
    </row>
    <row r="232" spans="1:11" x14ac:dyDescent="0.25">
      <c r="A232" t="s">
        <v>234</v>
      </c>
      <c r="B232" t="s">
        <v>27</v>
      </c>
      <c r="C232">
        <v>123</v>
      </c>
      <c r="D232">
        <v>2007</v>
      </c>
      <c r="E232" s="2">
        <v>0.75</v>
      </c>
      <c r="F232" t="s">
        <v>9</v>
      </c>
      <c r="G232">
        <v>2</v>
      </c>
      <c r="H232" t="s">
        <v>50</v>
      </c>
      <c r="I232" t="s">
        <v>28</v>
      </c>
      <c r="J232" t="s">
        <v>1441</v>
      </c>
      <c r="K232" s="10">
        <f t="shared" si="3"/>
        <v>5.9880239520958083E-4</v>
      </c>
    </row>
    <row r="233" spans="1:11" x14ac:dyDescent="0.25">
      <c r="A233" t="s">
        <v>234</v>
      </c>
      <c r="B233" t="s">
        <v>62</v>
      </c>
      <c r="C233">
        <v>24</v>
      </c>
      <c r="D233">
        <v>2006</v>
      </c>
      <c r="E233" s="2">
        <v>0.75</v>
      </c>
      <c r="F233" t="s">
        <v>9</v>
      </c>
      <c r="G233">
        <v>3.75</v>
      </c>
      <c r="H233" t="s">
        <v>35</v>
      </c>
      <c r="I233" t="s">
        <v>251</v>
      </c>
      <c r="J233" t="s">
        <v>1439</v>
      </c>
      <c r="K233" s="10">
        <f t="shared" si="3"/>
        <v>5.9880239520958083E-4</v>
      </c>
    </row>
    <row r="234" spans="1:11" x14ac:dyDescent="0.25">
      <c r="A234" t="s">
        <v>234</v>
      </c>
      <c r="B234" t="s">
        <v>252</v>
      </c>
      <c r="C234">
        <v>32</v>
      </c>
      <c r="D234">
        <v>2006</v>
      </c>
      <c r="E234" s="2">
        <v>0.75</v>
      </c>
      <c r="F234" t="s">
        <v>9</v>
      </c>
      <c r="G234">
        <v>4</v>
      </c>
      <c r="H234" t="s">
        <v>1435</v>
      </c>
      <c r="I234" t="s">
        <v>19</v>
      </c>
      <c r="J234" t="s">
        <v>1440</v>
      </c>
      <c r="K234" s="10">
        <f t="shared" si="3"/>
        <v>5.9880239520958083E-4</v>
      </c>
    </row>
    <row r="235" spans="1:11" x14ac:dyDescent="0.25">
      <c r="A235" t="s">
        <v>234</v>
      </c>
      <c r="B235" t="s">
        <v>253</v>
      </c>
      <c r="C235">
        <v>48</v>
      </c>
      <c r="D235">
        <v>2006</v>
      </c>
      <c r="E235" s="2">
        <v>0.75</v>
      </c>
      <c r="F235" t="s">
        <v>9</v>
      </c>
      <c r="G235">
        <v>4</v>
      </c>
      <c r="H235" t="s">
        <v>18</v>
      </c>
      <c r="I235" t="s">
        <v>19</v>
      </c>
      <c r="J235" t="s">
        <v>1440</v>
      </c>
      <c r="K235" s="10">
        <f t="shared" si="3"/>
        <v>5.9880239520958083E-4</v>
      </c>
    </row>
    <row r="236" spans="1:11" x14ac:dyDescent="0.25">
      <c r="A236" t="s">
        <v>234</v>
      </c>
      <c r="B236" t="s">
        <v>25</v>
      </c>
      <c r="C236">
        <v>75</v>
      </c>
      <c r="D236">
        <v>2006</v>
      </c>
      <c r="E236" s="2">
        <v>0.75</v>
      </c>
      <c r="F236" t="s">
        <v>9</v>
      </c>
      <c r="G236">
        <v>4</v>
      </c>
      <c r="H236" t="s">
        <v>35</v>
      </c>
      <c r="I236" t="s">
        <v>25</v>
      </c>
      <c r="J236" t="s">
        <v>1440</v>
      </c>
      <c r="K236" s="10">
        <f t="shared" si="3"/>
        <v>5.9880239520958083E-4</v>
      </c>
    </row>
    <row r="237" spans="1:11" x14ac:dyDescent="0.25">
      <c r="A237" t="s">
        <v>234</v>
      </c>
      <c r="B237" t="s">
        <v>254</v>
      </c>
      <c r="C237">
        <v>81</v>
      </c>
      <c r="D237">
        <v>2006</v>
      </c>
      <c r="E237" s="2">
        <v>0.75</v>
      </c>
      <c r="F237" t="s">
        <v>9</v>
      </c>
      <c r="G237">
        <v>3</v>
      </c>
      <c r="H237" t="s">
        <v>1435</v>
      </c>
      <c r="I237" t="s">
        <v>255</v>
      </c>
      <c r="J237" t="s">
        <v>1438</v>
      </c>
      <c r="K237" s="10">
        <f t="shared" si="3"/>
        <v>5.9880239520958083E-4</v>
      </c>
    </row>
    <row r="238" spans="1:11" x14ac:dyDescent="0.25">
      <c r="A238" t="s">
        <v>234</v>
      </c>
      <c r="B238" t="s">
        <v>34</v>
      </c>
      <c r="C238">
        <v>81</v>
      </c>
      <c r="D238">
        <v>2006</v>
      </c>
      <c r="E238" s="2">
        <v>0.75</v>
      </c>
      <c r="F238" t="s">
        <v>9</v>
      </c>
      <c r="G238">
        <v>4</v>
      </c>
      <c r="H238" t="s">
        <v>35</v>
      </c>
      <c r="I238" t="s">
        <v>19</v>
      </c>
      <c r="J238" t="s">
        <v>1440</v>
      </c>
      <c r="K238" s="10">
        <f t="shared" si="3"/>
        <v>5.9880239520958083E-4</v>
      </c>
    </row>
    <row r="239" spans="1:11" x14ac:dyDescent="0.25">
      <c r="A239" t="s">
        <v>256</v>
      </c>
      <c r="B239" t="s">
        <v>257</v>
      </c>
      <c r="C239">
        <v>316</v>
      </c>
      <c r="D239">
        <v>2009</v>
      </c>
      <c r="E239" s="2">
        <v>0.77</v>
      </c>
      <c r="F239" t="s">
        <v>28</v>
      </c>
      <c r="G239">
        <v>3</v>
      </c>
      <c r="H239" t="s">
        <v>50</v>
      </c>
      <c r="I239" t="s">
        <v>28</v>
      </c>
      <c r="J239" t="s">
        <v>1438</v>
      </c>
      <c r="K239" s="10">
        <f t="shared" si="3"/>
        <v>5.9880239520958083E-4</v>
      </c>
    </row>
    <row r="240" spans="1:11" x14ac:dyDescent="0.25">
      <c r="A240" t="s">
        <v>256</v>
      </c>
      <c r="B240" t="s">
        <v>257</v>
      </c>
      <c r="C240">
        <v>341</v>
      </c>
      <c r="D240">
        <v>2009</v>
      </c>
      <c r="E240" s="2">
        <v>1</v>
      </c>
      <c r="F240" t="s">
        <v>28</v>
      </c>
      <c r="G240">
        <v>1</v>
      </c>
      <c r="H240" t="s">
        <v>50</v>
      </c>
      <c r="I240" t="s">
        <v>28</v>
      </c>
      <c r="J240" t="s">
        <v>1437</v>
      </c>
      <c r="K240" s="10">
        <f t="shared" si="3"/>
        <v>5.9880239520958083E-4</v>
      </c>
    </row>
    <row r="241" spans="1:11" x14ac:dyDescent="0.25">
      <c r="A241" t="s">
        <v>258</v>
      </c>
      <c r="B241" t="s">
        <v>142</v>
      </c>
      <c r="C241">
        <v>1267</v>
      </c>
      <c r="D241">
        <v>2014</v>
      </c>
      <c r="E241" s="2">
        <v>0.7</v>
      </c>
      <c r="F241" t="s">
        <v>41</v>
      </c>
      <c r="G241">
        <v>3</v>
      </c>
      <c r="H241" t="s">
        <v>35</v>
      </c>
      <c r="I241" t="s">
        <v>99</v>
      </c>
      <c r="J241" t="s">
        <v>1438</v>
      </c>
      <c r="K241" s="10">
        <f t="shared" si="3"/>
        <v>5.9880239520958083E-4</v>
      </c>
    </row>
    <row r="242" spans="1:11" x14ac:dyDescent="0.25">
      <c r="A242" t="s">
        <v>258</v>
      </c>
      <c r="B242" t="s">
        <v>82</v>
      </c>
      <c r="C242">
        <v>1271</v>
      </c>
      <c r="D242">
        <v>2014</v>
      </c>
      <c r="E242" s="2">
        <v>0.7</v>
      </c>
      <c r="F242" t="s">
        <v>41</v>
      </c>
      <c r="G242">
        <v>3</v>
      </c>
      <c r="H242" t="s">
        <v>1435</v>
      </c>
      <c r="I242" t="s">
        <v>83</v>
      </c>
      <c r="J242" t="s">
        <v>1438</v>
      </c>
      <c r="K242" s="10">
        <f t="shared" si="3"/>
        <v>5.9880239520958083E-4</v>
      </c>
    </row>
    <row r="243" spans="1:11" x14ac:dyDescent="0.25">
      <c r="A243" t="s">
        <v>259</v>
      </c>
      <c r="B243" t="s">
        <v>260</v>
      </c>
      <c r="C243">
        <v>1868</v>
      </c>
      <c r="D243">
        <v>2016</v>
      </c>
      <c r="E243" s="2">
        <v>0.7</v>
      </c>
      <c r="F243" t="s">
        <v>41</v>
      </c>
      <c r="G243">
        <v>3</v>
      </c>
      <c r="H243" t="s">
        <v>18</v>
      </c>
      <c r="I243" t="s">
        <v>19</v>
      </c>
      <c r="J243" t="s">
        <v>1438</v>
      </c>
      <c r="K243" s="10">
        <f t="shared" si="3"/>
        <v>5.9880239520958083E-4</v>
      </c>
    </row>
    <row r="244" spans="1:11" x14ac:dyDescent="0.25">
      <c r="A244" t="s">
        <v>259</v>
      </c>
      <c r="B244" t="s">
        <v>261</v>
      </c>
      <c r="C244">
        <v>1868</v>
      </c>
      <c r="D244">
        <v>2016</v>
      </c>
      <c r="E244" s="2">
        <v>0.7</v>
      </c>
      <c r="F244" t="s">
        <v>41</v>
      </c>
      <c r="G244">
        <v>3.75</v>
      </c>
      <c r="H244" t="s">
        <v>1435</v>
      </c>
      <c r="I244" t="s">
        <v>72</v>
      </c>
      <c r="J244" t="s">
        <v>1439</v>
      </c>
      <c r="K244" s="10">
        <f t="shared" si="3"/>
        <v>5.9880239520958083E-4</v>
      </c>
    </row>
    <row r="245" spans="1:11" x14ac:dyDescent="0.25">
      <c r="A245" t="s">
        <v>259</v>
      </c>
      <c r="B245" t="s">
        <v>82</v>
      </c>
      <c r="C245">
        <v>1462</v>
      </c>
      <c r="D245">
        <v>2015</v>
      </c>
      <c r="E245" s="2">
        <v>0.68</v>
      </c>
      <c r="F245" t="s">
        <v>41</v>
      </c>
      <c r="G245">
        <v>3.75</v>
      </c>
      <c r="H245" t="s">
        <v>1435</v>
      </c>
      <c r="I245" t="s">
        <v>83</v>
      </c>
      <c r="J245" t="s">
        <v>1439</v>
      </c>
      <c r="K245" s="10">
        <f t="shared" si="3"/>
        <v>5.9880239520958083E-4</v>
      </c>
    </row>
    <row r="246" spans="1:11" x14ac:dyDescent="0.25">
      <c r="A246" t="s">
        <v>259</v>
      </c>
      <c r="B246" t="s">
        <v>142</v>
      </c>
      <c r="C246">
        <v>1255</v>
      </c>
      <c r="D246">
        <v>2014</v>
      </c>
      <c r="E246" s="2">
        <v>0.7</v>
      </c>
      <c r="F246" t="s">
        <v>41</v>
      </c>
      <c r="G246">
        <v>3.75</v>
      </c>
      <c r="H246" t="s">
        <v>35</v>
      </c>
      <c r="I246" t="s">
        <v>99</v>
      </c>
      <c r="J246" t="s">
        <v>1439</v>
      </c>
      <c r="K246" s="10">
        <f t="shared" si="3"/>
        <v>5.9880239520958083E-4</v>
      </c>
    </row>
    <row r="247" spans="1:11" x14ac:dyDescent="0.25">
      <c r="A247" t="s">
        <v>259</v>
      </c>
      <c r="B247" t="s">
        <v>34</v>
      </c>
      <c r="C247">
        <v>1355</v>
      </c>
      <c r="D247">
        <v>2014</v>
      </c>
      <c r="E247" s="2">
        <v>0.7</v>
      </c>
      <c r="F247" t="s">
        <v>41</v>
      </c>
      <c r="G247">
        <v>4</v>
      </c>
      <c r="H247" t="s">
        <v>35</v>
      </c>
      <c r="I247" t="s">
        <v>19</v>
      </c>
      <c r="J247" t="s">
        <v>1440</v>
      </c>
      <c r="K247" s="10">
        <f t="shared" si="3"/>
        <v>5.9880239520958083E-4</v>
      </c>
    </row>
    <row r="248" spans="1:11" x14ac:dyDescent="0.25">
      <c r="A248" t="s">
        <v>259</v>
      </c>
      <c r="B248" t="s">
        <v>262</v>
      </c>
      <c r="C248">
        <v>1125</v>
      </c>
      <c r="D248">
        <v>2013</v>
      </c>
      <c r="E248" s="2">
        <v>0.72</v>
      </c>
      <c r="F248" t="s">
        <v>41</v>
      </c>
      <c r="G248">
        <v>3</v>
      </c>
      <c r="H248" t="s">
        <v>35</v>
      </c>
      <c r="I248" t="s">
        <v>83</v>
      </c>
      <c r="J248" t="s">
        <v>1438</v>
      </c>
      <c r="K248" s="10">
        <f t="shared" si="3"/>
        <v>5.9880239520958083E-4</v>
      </c>
    </row>
    <row r="249" spans="1:11" x14ac:dyDescent="0.25">
      <c r="A249" t="s">
        <v>259</v>
      </c>
      <c r="B249" t="s">
        <v>263</v>
      </c>
      <c r="C249">
        <v>1125</v>
      </c>
      <c r="D249">
        <v>2013</v>
      </c>
      <c r="E249" s="2">
        <v>0.7</v>
      </c>
      <c r="F249" t="s">
        <v>41</v>
      </c>
      <c r="G249">
        <v>3</v>
      </c>
      <c r="H249" t="s">
        <v>1435</v>
      </c>
      <c r="I249" t="s">
        <v>28</v>
      </c>
      <c r="J249" t="s">
        <v>1438</v>
      </c>
      <c r="K249" s="10">
        <f t="shared" si="3"/>
        <v>5.9880239520958083E-4</v>
      </c>
    </row>
    <row r="250" spans="1:11" x14ac:dyDescent="0.25">
      <c r="A250" t="s">
        <v>259</v>
      </c>
      <c r="B250" t="s">
        <v>93</v>
      </c>
      <c r="C250">
        <v>1129</v>
      </c>
      <c r="D250">
        <v>2013</v>
      </c>
      <c r="E250" s="2">
        <v>0.75</v>
      </c>
      <c r="F250" t="s">
        <v>41</v>
      </c>
      <c r="G250">
        <v>3</v>
      </c>
      <c r="H250" t="s">
        <v>60</v>
      </c>
      <c r="I250" t="s">
        <v>93</v>
      </c>
      <c r="J250" t="s">
        <v>1438</v>
      </c>
      <c r="K250" s="10">
        <f t="shared" si="3"/>
        <v>5.9880239520958083E-4</v>
      </c>
    </row>
    <row r="251" spans="1:11" x14ac:dyDescent="0.25">
      <c r="A251" t="s">
        <v>259</v>
      </c>
      <c r="B251" t="s">
        <v>264</v>
      </c>
      <c r="C251">
        <v>1129</v>
      </c>
      <c r="D251">
        <v>2013</v>
      </c>
      <c r="E251" s="2">
        <v>0.85</v>
      </c>
      <c r="F251" t="s">
        <v>41</v>
      </c>
      <c r="G251">
        <v>3</v>
      </c>
      <c r="H251" t="s">
        <v>35</v>
      </c>
      <c r="I251" t="s">
        <v>19</v>
      </c>
      <c r="J251" t="s">
        <v>1438</v>
      </c>
      <c r="K251" s="10">
        <f t="shared" si="3"/>
        <v>5.9880239520958083E-4</v>
      </c>
    </row>
    <row r="252" spans="1:11" x14ac:dyDescent="0.25">
      <c r="A252" t="s">
        <v>265</v>
      </c>
      <c r="B252" t="s">
        <v>266</v>
      </c>
      <c r="C252">
        <v>1514</v>
      </c>
      <c r="D252">
        <v>2015</v>
      </c>
      <c r="E252" s="2">
        <v>0.6</v>
      </c>
      <c r="F252" t="s">
        <v>41</v>
      </c>
      <c r="G252">
        <v>3</v>
      </c>
      <c r="H252" t="s">
        <v>1435</v>
      </c>
      <c r="I252" t="s">
        <v>83</v>
      </c>
      <c r="J252" t="s">
        <v>1438</v>
      </c>
      <c r="K252" s="10">
        <f t="shared" si="3"/>
        <v>5.9880239520958083E-4</v>
      </c>
    </row>
    <row r="253" spans="1:11" x14ac:dyDescent="0.25">
      <c r="A253" t="s">
        <v>265</v>
      </c>
      <c r="B253" t="s">
        <v>266</v>
      </c>
      <c r="C253">
        <v>1514</v>
      </c>
      <c r="D253">
        <v>2015</v>
      </c>
      <c r="E253" s="2">
        <v>0.8</v>
      </c>
      <c r="F253" t="s">
        <v>41</v>
      </c>
      <c r="G253">
        <v>3</v>
      </c>
      <c r="H253" t="s">
        <v>1435</v>
      </c>
      <c r="I253" t="s">
        <v>83</v>
      </c>
      <c r="J253" t="s">
        <v>1438</v>
      </c>
      <c r="K253" s="10">
        <f t="shared" si="3"/>
        <v>5.9880239520958083E-4</v>
      </c>
    </row>
    <row r="254" spans="1:11" x14ac:dyDescent="0.25">
      <c r="A254" t="s">
        <v>265</v>
      </c>
      <c r="B254" t="s">
        <v>267</v>
      </c>
      <c r="C254">
        <v>1514</v>
      </c>
      <c r="D254">
        <v>2015</v>
      </c>
      <c r="E254" s="2">
        <v>0.7</v>
      </c>
      <c r="F254" t="s">
        <v>41</v>
      </c>
      <c r="G254">
        <v>3</v>
      </c>
      <c r="H254" t="s">
        <v>1435</v>
      </c>
      <c r="I254" t="s">
        <v>128</v>
      </c>
      <c r="J254" t="s">
        <v>1438</v>
      </c>
      <c r="K254" s="10">
        <f t="shared" si="3"/>
        <v>5.9880239520958083E-4</v>
      </c>
    </row>
    <row r="255" spans="1:11" x14ac:dyDescent="0.25">
      <c r="A255" t="s">
        <v>265</v>
      </c>
      <c r="B255" t="s">
        <v>268</v>
      </c>
      <c r="C255">
        <v>1518</v>
      </c>
      <c r="D255">
        <v>2015</v>
      </c>
      <c r="E255" s="2">
        <v>0.8</v>
      </c>
      <c r="F255" t="s">
        <v>41</v>
      </c>
      <c r="G255">
        <v>3</v>
      </c>
      <c r="H255" t="s">
        <v>1435</v>
      </c>
      <c r="I255" t="s">
        <v>25</v>
      </c>
      <c r="J255" t="s">
        <v>1438</v>
      </c>
      <c r="K255" s="10">
        <f t="shared" si="3"/>
        <v>5.9880239520958083E-4</v>
      </c>
    </row>
    <row r="256" spans="1:11" x14ac:dyDescent="0.25">
      <c r="A256" t="s">
        <v>265</v>
      </c>
      <c r="B256" t="s">
        <v>142</v>
      </c>
      <c r="C256">
        <v>1518</v>
      </c>
      <c r="D256">
        <v>2015</v>
      </c>
      <c r="E256" s="2">
        <v>0.8</v>
      </c>
      <c r="F256" t="s">
        <v>41</v>
      </c>
      <c r="G256">
        <v>3</v>
      </c>
      <c r="H256" t="s">
        <v>35</v>
      </c>
      <c r="I256" t="s">
        <v>99</v>
      </c>
      <c r="J256" t="s">
        <v>1438</v>
      </c>
      <c r="K256" s="10">
        <f t="shared" si="3"/>
        <v>5.9880239520958083E-4</v>
      </c>
    </row>
    <row r="257" spans="1:11" x14ac:dyDescent="0.25">
      <c r="A257" t="s">
        <v>265</v>
      </c>
      <c r="B257" t="s">
        <v>269</v>
      </c>
      <c r="C257">
        <v>1518</v>
      </c>
      <c r="D257">
        <v>2015</v>
      </c>
      <c r="E257" s="2">
        <v>0.6</v>
      </c>
      <c r="F257" t="s">
        <v>41</v>
      </c>
      <c r="G257">
        <v>3</v>
      </c>
      <c r="H257" t="s">
        <v>1435</v>
      </c>
      <c r="I257" t="s">
        <v>25</v>
      </c>
      <c r="J257" t="s">
        <v>1438</v>
      </c>
      <c r="K257" s="10">
        <f t="shared" si="3"/>
        <v>5.9880239520958083E-4</v>
      </c>
    </row>
    <row r="258" spans="1:11" x14ac:dyDescent="0.25">
      <c r="A258" t="s">
        <v>270</v>
      </c>
      <c r="B258" t="s">
        <v>107</v>
      </c>
      <c r="C258">
        <v>1149</v>
      </c>
      <c r="D258">
        <v>2013</v>
      </c>
      <c r="E258" s="2">
        <v>0.7</v>
      </c>
      <c r="F258" t="s">
        <v>41</v>
      </c>
      <c r="G258">
        <v>3</v>
      </c>
      <c r="H258" t="s">
        <v>35</v>
      </c>
      <c r="I258" t="s">
        <v>107</v>
      </c>
      <c r="J258" t="s">
        <v>1438</v>
      </c>
      <c r="K258" s="10">
        <f t="shared" si="3"/>
        <v>5.9880239520958083E-4</v>
      </c>
    </row>
    <row r="259" spans="1:11" x14ac:dyDescent="0.25">
      <c r="A259" t="s">
        <v>271</v>
      </c>
      <c r="B259" t="s">
        <v>272</v>
      </c>
      <c r="C259">
        <v>1231</v>
      </c>
      <c r="D259">
        <v>2014</v>
      </c>
      <c r="E259" s="2">
        <v>0.72</v>
      </c>
      <c r="F259" t="s">
        <v>167</v>
      </c>
      <c r="G259">
        <v>3</v>
      </c>
      <c r="H259" t="s">
        <v>35</v>
      </c>
      <c r="I259" t="s">
        <v>25</v>
      </c>
      <c r="J259" t="s">
        <v>1438</v>
      </c>
      <c r="K259" s="10">
        <f t="shared" ref="K259:K322" si="4">COUNTA(B259)/SUM(COUNTA($B$2:$B$1671))</f>
        <v>5.9880239520958083E-4</v>
      </c>
    </row>
    <row r="260" spans="1:11" x14ac:dyDescent="0.25">
      <c r="A260" t="s">
        <v>271</v>
      </c>
      <c r="B260" t="s">
        <v>273</v>
      </c>
      <c r="C260">
        <v>1231</v>
      </c>
      <c r="D260">
        <v>2014</v>
      </c>
      <c r="E260" s="2">
        <v>0.7</v>
      </c>
      <c r="F260" t="s">
        <v>167</v>
      </c>
      <c r="G260">
        <v>3</v>
      </c>
      <c r="H260" t="s">
        <v>1435</v>
      </c>
      <c r="I260" t="s">
        <v>83</v>
      </c>
      <c r="J260" t="s">
        <v>1438</v>
      </c>
      <c r="K260" s="10">
        <f t="shared" si="4"/>
        <v>5.9880239520958083E-4</v>
      </c>
    </row>
    <row r="261" spans="1:11" x14ac:dyDescent="0.25">
      <c r="A261" t="s">
        <v>271</v>
      </c>
      <c r="B261" t="s">
        <v>274</v>
      </c>
      <c r="C261">
        <v>1231</v>
      </c>
      <c r="D261">
        <v>2014</v>
      </c>
      <c r="E261" s="2">
        <v>0.72</v>
      </c>
      <c r="F261" t="s">
        <v>167</v>
      </c>
      <c r="G261">
        <v>3</v>
      </c>
      <c r="H261" t="s">
        <v>1435</v>
      </c>
      <c r="I261" t="s">
        <v>28</v>
      </c>
      <c r="J261" t="s">
        <v>1438</v>
      </c>
      <c r="K261" s="10">
        <f t="shared" si="4"/>
        <v>5.9880239520958083E-4</v>
      </c>
    </row>
    <row r="262" spans="1:11" x14ac:dyDescent="0.25">
      <c r="A262" t="s">
        <v>271</v>
      </c>
      <c r="B262" t="s">
        <v>275</v>
      </c>
      <c r="C262">
        <v>1235</v>
      </c>
      <c r="D262">
        <v>2014</v>
      </c>
      <c r="E262" s="2">
        <v>0.68</v>
      </c>
      <c r="F262" t="s">
        <v>167</v>
      </c>
      <c r="G262">
        <v>3</v>
      </c>
      <c r="H262" t="s">
        <v>35</v>
      </c>
      <c r="I262" t="s">
        <v>63</v>
      </c>
      <c r="J262" t="s">
        <v>1438</v>
      </c>
      <c r="K262" s="10">
        <f t="shared" si="4"/>
        <v>5.9880239520958083E-4</v>
      </c>
    </row>
    <row r="263" spans="1:11" x14ac:dyDescent="0.25">
      <c r="A263" t="s">
        <v>276</v>
      </c>
      <c r="B263" t="s">
        <v>28</v>
      </c>
      <c r="C263">
        <v>1638</v>
      </c>
      <c r="D263">
        <v>2015</v>
      </c>
      <c r="E263" s="2">
        <v>0.7</v>
      </c>
      <c r="F263" t="s">
        <v>277</v>
      </c>
      <c r="G263">
        <v>3</v>
      </c>
      <c r="H263" t="s">
        <v>1435</v>
      </c>
      <c r="I263" t="s">
        <v>28</v>
      </c>
      <c r="J263" t="s">
        <v>1438</v>
      </c>
      <c r="K263" s="10">
        <f t="shared" si="4"/>
        <v>5.9880239520958083E-4</v>
      </c>
    </row>
    <row r="264" spans="1:11" x14ac:dyDescent="0.25">
      <c r="A264" t="s">
        <v>278</v>
      </c>
      <c r="B264" t="s">
        <v>83</v>
      </c>
      <c r="C264">
        <v>1181</v>
      </c>
      <c r="D264">
        <v>2013</v>
      </c>
      <c r="E264" s="2">
        <v>0.68</v>
      </c>
      <c r="F264" t="s">
        <v>41</v>
      </c>
      <c r="G264">
        <v>3</v>
      </c>
      <c r="H264" t="s">
        <v>1435</v>
      </c>
      <c r="I264" t="s">
        <v>83</v>
      </c>
      <c r="J264" t="s">
        <v>1438</v>
      </c>
      <c r="K264" s="10">
        <f t="shared" si="4"/>
        <v>5.9880239520958083E-4</v>
      </c>
    </row>
    <row r="265" spans="1:11" x14ac:dyDescent="0.25">
      <c r="A265" t="s">
        <v>279</v>
      </c>
      <c r="B265" t="s">
        <v>63</v>
      </c>
      <c r="C265">
        <v>1299</v>
      </c>
      <c r="D265">
        <v>2014</v>
      </c>
      <c r="E265" s="2">
        <v>0.72</v>
      </c>
      <c r="F265" t="s">
        <v>41</v>
      </c>
      <c r="G265">
        <v>3</v>
      </c>
      <c r="H265" t="s">
        <v>35</v>
      </c>
      <c r="I265" t="s">
        <v>63</v>
      </c>
      <c r="J265" t="s">
        <v>1438</v>
      </c>
      <c r="K265" s="10">
        <f t="shared" si="4"/>
        <v>5.9880239520958083E-4</v>
      </c>
    </row>
    <row r="266" spans="1:11" x14ac:dyDescent="0.25">
      <c r="A266" t="s">
        <v>279</v>
      </c>
      <c r="B266" t="s">
        <v>280</v>
      </c>
      <c r="C266">
        <v>1299</v>
      </c>
      <c r="D266">
        <v>2014</v>
      </c>
      <c r="E266" s="2">
        <v>0.72</v>
      </c>
      <c r="F266" t="s">
        <v>41</v>
      </c>
      <c r="G266">
        <v>3</v>
      </c>
      <c r="H266" t="s">
        <v>1435</v>
      </c>
      <c r="I266" t="s">
        <v>28</v>
      </c>
      <c r="J266" t="s">
        <v>1438</v>
      </c>
      <c r="K266" s="10">
        <f t="shared" si="4"/>
        <v>5.9880239520958083E-4</v>
      </c>
    </row>
    <row r="267" spans="1:11" x14ac:dyDescent="0.25">
      <c r="A267" t="s">
        <v>279</v>
      </c>
      <c r="B267" t="s">
        <v>99</v>
      </c>
      <c r="C267">
        <v>1303</v>
      </c>
      <c r="D267">
        <v>2014</v>
      </c>
      <c r="E267" s="2">
        <v>0.72</v>
      </c>
      <c r="F267" t="s">
        <v>41</v>
      </c>
      <c r="G267">
        <v>3</v>
      </c>
      <c r="H267" t="s">
        <v>35</v>
      </c>
      <c r="I267" t="s">
        <v>99</v>
      </c>
      <c r="J267" t="s">
        <v>1438</v>
      </c>
      <c r="K267" s="10">
        <f t="shared" si="4"/>
        <v>5.9880239520958083E-4</v>
      </c>
    </row>
    <row r="268" spans="1:11" x14ac:dyDescent="0.25">
      <c r="A268" t="s">
        <v>279</v>
      </c>
      <c r="B268" t="s">
        <v>281</v>
      </c>
      <c r="C268">
        <v>1323</v>
      </c>
      <c r="D268">
        <v>2014</v>
      </c>
      <c r="E268" s="2">
        <v>0.6</v>
      </c>
      <c r="F268" t="s">
        <v>41</v>
      </c>
      <c r="G268">
        <v>2</v>
      </c>
      <c r="H268" t="s">
        <v>1435</v>
      </c>
      <c r="I268" t="s">
        <v>28</v>
      </c>
      <c r="J268" t="s">
        <v>1441</v>
      </c>
      <c r="K268" s="10">
        <f t="shared" si="4"/>
        <v>5.9880239520958083E-4</v>
      </c>
    </row>
    <row r="269" spans="1:11" x14ac:dyDescent="0.25">
      <c r="A269" t="s">
        <v>282</v>
      </c>
      <c r="B269" t="s">
        <v>283</v>
      </c>
      <c r="C269">
        <v>1606</v>
      </c>
      <c r="D269">
        <v>2015</v>
      </c>
      <c r="E269" s="2">
        <v>0.7</v>
      </c>
      <c r="F269" t="s">
        <v>283</v>
      </c>
      <c r="G269">
        <v>2</v>
      </c>
      <c r="H269" t="s">
        <v>1435</v>
      </c>
      <c r="I269" t="s">
        <v>283</v>
      </c>
      <c r="J269" t="s">
        <v>1441</v>
      </c>
      <c r="K269" s="10">
        <f t="shared" si="4"/>
        <v>5.9880239520958083E-4</v>
      </c>
    </row>
    <row r="270" spans="1:11" x14ac:dyDescent="0.25">
      <c r="A270" t="s">
        <v>284</v>
      </c>
      <c r="B270" t="s">
        <v>285</v>
      </c>
      <c r="C270">
        <v>1215</v>
      </c>
      <c r="D270">
        <v>2014</v>
      </c>
      <c r="E270" s="2">
        <v>0.75</v>
      </c>
      <c r="F270" t="s">
        <v>41</v>
      </c>
      <c r="G270">
        <v>2</v>
      </c>
      <c r="H270" t="s">
        <v>18</v>
      </c>
      <c r="I270" t="s">
        <v>16</v>
      </c>
      <c r="J270" t="s">
        <v>1441</v>
      </c>
      <c r="K270" s="10">
        <f t="shared" si="4"/>
        <v>5.9880239520958083E-4</v>
      </c>
    </row>
    <row r="271" spans="1:11" x14ac:dyDescent="0.25">
      <c r="A271" t="s">
        <v>284</v>
      </c>
      <c r="B271" t="s">
        <v>286</v>
      </c>
      <c r="C271">
        <v>502</v>
      </c>
      <c r="D271">
        <v>2010</v>
      </c>
      <c r="E271" s="2">
        <v>0.75</v>
      </c>
      <c r="F271" t="s">
        <v>41</v>
      </c>
      <c r="G271">
        <v>2</v>
      </c>
      <c r="H271" t="s">
        <v>1435</v>
      </c>
      <c r="I271" t="s">
        <v>83</v>
      </c>
      <c r="J271" t="s">
        <v>1441</v>
      </c>
      <c r="K271" s="10">
        <f t="shared" si="4"/>
        <v>5.9880239520958083E-4</v>
      </c>
    </row>
    <row r="272" spans="1:11" x14ac:dyDescent="0.25">
      <c r="A272" t="s">
        <v>284</v>
      </c>
      <c r="B272" t="s">
        <v>287</v>
      </c>
      <c r="C272">
        <v>502</v>
      </c>
      <c r="D272">
        <v>2010</v>
      </c>
      <c r="E272" s="2">
        <v>0.75</v>
      </c>
      <c r="F272" t="s">
        <v>41</v>
      </c>
      <c r="G272">
        <v>3</v>
      </c>
      <c r="H272" t="s">
        <v>1435</v>
      </c>
      <c r="I272" t="s">
        <v>83</v>
      </c>
      <c r="J272" t="s">
        <v>1438</v>
      </c>
      <c r="K272" s="10">
        <f t="shared" si="4"/>
        <v>5.9880239520958083E-4</v>
      </c>
    </row>
    <row r="273" spans="1:11" x14ac:dyDescent="0.25">
      <c r="A273" t="s">
        <v>284</v>
      </c>
      <c r="B273" t="s">
        <v>288</v>
      </c>
      <c r="C273">
        <v>600</v>
      </c>
      <c r="D273">
        <v>2010</v>
      </c>
      <c r="E273" s="2">
        <v>0.75</v>
      </c>
      <c r="F273" t="s">
        <v>41</v>
      </c>
      <c r="G273">
        <v>2</v>
      </c>
      <c r="H273" t="s">
        <v>1435</v>
      </c>
      <c r="I273" t="s">
        <v>19</v>
      </c>
      <c r="J273" t="s">
        <v>1441</v>
      </c>
      <c r="K273" s="10">
        <f t="shared" si="4"/>
        <v>5.9880239520958083E-4</v>
      </c>
    </row>
    <row r="274" spans="1:11" x14ac:dyDescent="0.25">
      <c r="A274" t="s">
        <v>289</v>
      </c>
      <c r="B274" t="s">
        <v>290</v>
      </c>
      <c r="C274">
        <v>1716</v>
      </c>
      <c r="D274">
        <v>2016</v>
      </c>
      <c r="E274" s="2">
        <v>0.65</v>
      </c>
      <c r="F274" t="s">
        <v>9</v>
      </c>
      <c r="G274">
        <v>3</v>
      </c>
      <c r="H274" t="s">
        <v>291</v>
      </c>
      <c r="I274" t="s">
        <v>149</v>
      </c>
      <c r="J274" t="s">
        <v>1438</v>
      </c>
      <c r="K274" s="10">
        <f t="shared" si="4"/>
        <v>5.9880239520958083E-4</v>
      </c>
    </row>
    <row r="275" spans="1:11" x14ac:dyDescent="0.25">
      <c r="A275" t="s">
        <v>289</v>
      </c>
      <c r="B275" t="s">
        <v>292</v>
      </c>
      <c r="C275">
        <v>586</v>
      </c>
      <c r="D275">
        <v>2010</v>
      </c>
      <c r="E275" s="2">
        <v>0.7</v>
      </c>
      <c r="F275" t="s">
        <v>9</v>
      </c>
      <c r="G275">
        <v>3</v>
      </c>
      <c r="H275" t="s">
        <v>1435</v>
      </c>
      <c r="I275" t="s">
        <v>83</v>
      </c>
      <c r="J275" t="s">
        <v>1438</v>
      </c>
      <c r="K275" s="10">
        <f t="shared" si="4"/>
        <v>5.9880239520958083E-4</v>
      </c>
    </row>
    <row r="276" spans="1:11" x14ac:dyDescent="0.25">
      <c r="A276" t="s">
        <v>289</v>
      </c>
      <c r="B276" t="s">
        <v>75</v>
      </c>
      <c r="C276">
        <v>300</v>
      </c>
      <c r="D276">
        <v>2008</v>
      </c>
      <c r="E276" s="2">
        <v>0.75</v>
      </c>
      <c r="F276" t="s">
        <v>9</v>
      </c>
      <c r="G276">
        <v>2</v>
      </c>
      <c r="H276" t="s">
        <v>1435</v>
      </c>
      <c r="I276" t="s">
        <v>75</v>
      </c>
      <c r="J276" t="s">
        <v>1441</v>
      </c>
      <c r="K276" s="10">
        <f t="shared" si="4"/>
        <v>5.9880239520958083E-4</v>
      </c>
    </row>
    <row r="277" spans="1:11" x14ac:dyDescent="0.25">
      <c r="A277" t="s">
        <v>289</v>
      </c>
      <c r="B277" t="s">
        <v>19</v>
      </c>
      <c r="C277">
        <v>141</v>
      </c>
      <c r="D277">
        <v>2007</v>
      </c>
      <c r="E277" s="2">
        <v>0.72</v>
      </c>
      <c r="F277" t="s">
        <v>9</v>
      </c>
      <c r="G277">
        <v>2</v>
      </c>
      <c r="H277" t="s">
        <v>1435</v>
      </c>
      <c r="I277" t="s">
        <v>19</v>
      </c>
      <c r="J277" t="s">
        <v>1441</v>
      </c>
      <c r="K277" s="10">
        <f t="shared" si="4"/>
        <v>5.9880239520958083E-4</v>
      </c>
    </row>
    <row r="278" spans="1:11" x14ac:dyDescent="0.25">
      <c r="A278" t="s">
        <v>289</v>
      </c>
      <c r="B278" t="s">
        <v>53</v>
      </c>
      <c r="C278">
        <v>147</v>
      </c>
      <c r="D278">
        <v>2007</v>
      </c>
      <c r="E278" s="2">
        <v>0.66</v>
      </c>
      <c r="F278" t="s">
        <v>9</v>
      </c>
      <c r="G278">
        <v>3</v>
      </c>
      <c r="H278" t="s">
        <v>1435</v>
      </c>
      <c r="I278" t="s">
        <v>53</v>
      </c>
      <c r="J278" t="s">
        <v>1438</v>
      </c>
      <c r="K278" s="10">
        <f t="shared" si="4"/>
        <v>5.9880239520958083E-4</v>
      </c>
    </row>
    <row r="279" spans="1:11" x14ac:dyDescent="0.25">
      <c r="A279" t="s">
        <v>293</v>
      </c>
      <c r="B279" t="s">
        <v>34</v>
      </c>
      <c r="C279">
        <v>1688</v>
      </c>
      <c r="D279">
        <v>2015</v>
      </c>
      <c r="E279" s="2">
        <v>0.77</v>
      </c>
      <c r="F279" t="s">
        <v>19</v>
      </c>
      <c r="G279">
        <v>3</v>
      </c>
      <c r="H279" t="s">
        <v>35</v>
      </c>
      <c r="I279" t="s">
        <v>19</v>
      </c>
      <c r="J279" t="s">
        <v>1438</v>
      </c>
      <c r="K279" s="10">
        <f t="shared" si="4"/>
        <v>5.9880239520958083E-4</v>
      </c>
    </row>
    <row r="280" spans="1:11" x14ac:dyDescent="0.25">
      <c r="A280" t="s">
        <v>293</v>
      </c>
      <c r="B280" t="s">
        <v>294</v>
      </c>
      <c r="C280">
        <v>1692</v>
      </c>
      <c r="D280">
        <v>2015</v>
      </c>
      <c r="E280" s="2">
        <v>0.75</v>
      </c>
      <c r="F280" t="s">
        <v>19</v>
      </c>
      <c r="G280">
        <v>3</v>
      </c>
      <c r="H280" t="s">
        <v>35</v>
      </c>
      <c r="I280" t="s">
        <v>19</v>
      </c>
      <c r="J280" t="s">
        <v>1438</v>
      </c>
      <c r="K280" s="10">
        <f t="shared" si="4"/>
        <v>5.9880239520958083E-4</v>
      </c>
    </row>
    <row r="281" spans="1:11" x14ac:dyDescent="0.25">
      <c r="A281" t="s">
        <v>293</v>
      </c>
      <c r="B281" t="s">
        <v>295</v>
      </c>
      <c r="C281">
        <v>1391</v>
      </c>
      <c r="D281">
        <v>2014</v>
      </c>
      <c r="E281" s="2">
        <v>0.75</v>
      </c>
      <c r="F281" t="s">
        <v>19</v>
      </c>
      <c r="G281">
        <v>2</v>
      </c>
      <c r="H281" t="s">
        <v>1435</v>
      </c>
      <c r="I281" t="s">
        <v>19</v>
      </c>
      <c r="J281" t="s">
        <v>1441</v>
      </c>
      <c r="K281" s="10">
        <f t="shared" si="4"/>
        <v>5.9880239520958083E-4</v>
      </c>
    </row>
    <row r="282" spans="1:11" x14ac:dyDescent="0.25">
      <c r="A282" t="s">
        <v>293</v>
      </c>
      <c r="B282" t="s">
        <v>296</v>
      </c>
      <c r="C282">
        <v>1391</v>
      </c>
      <c r="D282">
        <v>2014</v>
      </c>
      <c r="E282" s="2">
        <v>0.74</v>
      </c>
      <c r="F282" t="s">
        <v>19</v>
      </c>
      <c r="G282">
        <v>3</v>
      </c>
      <c r="H282" t="s">
        <v>1435</v>
      </c>
      <c r="I282" t="s">
        <v>19</v>
      </c>
      <c r="J282" t="s">
        <v>1438</v>
      </c>
      <c r="K282" s="10">
        <f t="shared" si="4"/>
        <v>5.9880239520958083E-4</v>
      </c>
    </row>
    <row r="283" spans="1:11" x14ac:dyDescent="0.25">
      <c r="A283" t="s">
        <v>293</v>
      </c>
      <c r="B283" t="s">
        <v>297</v>
      </c>
      <c r="C283">
        <v>1391</v>
      </c>
      <c r="D283">
        <v>2014</v>
      </c>
      <c r="E283" s="2">
        <v>0.75</v>
      </c>
      <c r="F283" t="s">
        <v>19</v>
      </c>
      <c r="G283">
        <v>3</v>
      </c>
      <c r="H283" t="s">
        <v>35</v>
      </c>
      <c r="I283" t="s">
        <v>19</v>
      </c>
      <c r="J283" t="s">
        <v>1438</v>
      </c>
      <c r="K283" s="10">
        <f t="shared" si="4"/>
        <v>5.9880239520958083E-4</v>
      </c>
    </row>
    <row r="284" spans="1:11" x14ac:dyDescent="0.25">
      <c r="A284" t="s">
        <v>293</v>
      </c>
      <c r="B284" t="s">
        <v>297</v>
      </c>
      <c r="C284">
        <v>1395</v>
      </c>
      <c r="D284">
        <v>2014</v>
      </c>
      <c r="E284" s="2">
        <v>0.7</v>
      </c>
      <c r="F284" t="s">
        <v>19</v>
      </c>
      <c r="G284">
        <v>3.75</v>
      </c>
      <c r="H284" t="s">
        <v>35</v>
      </c>
      <c r="I284" t="s">
        <v>19</v>
      </c>
      <c r="J284" t="s">
        <v>1439</v>
      </c>
      <c r="K284" s="10">
        <f t="shared" si="4"/>
        <v>5.9880239520958083E-4</v>
      </c>
    </row>
    <row r="285" spans="1:11" x14ac:dyDescent="0.25">
      <c r="A285" t="s">
        <v>298</v>
      </c>
      <c r="B285" t="s">
        <v>299</v>
      </c>
      <c r="C285">
        <v>1668</v>
      </c>
      <c r="D285">
        <v>2015</v>
      </c>
      <c r="E285" s="2">
        <v>0.74</v>
      </c>
      <c r="F285" t="s">
        <v>19</v>
      </c>
      <c r="G285">
        <v>3</v>
      </c>
      <c r="H285" t="s">
        <v>1435</v>
      </c>
      <c r="I285" t="s">
        <v>19</v>
      </c>
      <c r="J285" t="s">
        <v>1438</v>
      </c>
      <c r="K285" s="10">
        <f t="shared" si="4"/>
        <v>5.9880239520958083E-4</v>
      </c>
    </row>
    <row r="286" spans="1:11" x14ac:dyDescent="0.25">
      <c r="A286" t="s">
        <v>300</v>
      </c>
      <c r="B286" t="s">
        <v>301</v>
      </c>
      <c r="C286">
        <v>1816</v>
      </c>
      <c r="D286">
        <v>2016</v>
      </c>
      <c r="E286" s="2">
        <v>0.71</v>
      </c>
      <c r="F286" t="s">
        <v>30</v>
      </c>
      <c r="G286">
        <v>3.75</v>
      </c>
      <c r="H286" t="s">
        <v>1435</v>
      </c>
      <c r="I286" t="s">
        <v>30</v>
      </c>
      <c r="J286" t="s">
        <v>1439</v>
      </c>
      <c r="K286" s="10">
        <f t="shared" si="4"/>
        <v>5.9880239520958083E-4</v>
      </c>
    </row>
    <row r="287" spans="1:11" x14ac:dyDescent="0.25">
      <c r="A287" t="s">
        <v>300</v>
      </c>
      <c r="B287" t="s">
        <v>302</v>
      </c>
      <c r="C287">
        <v>1816</v>
      </c>
      <c r="D287">
        <v>2016</v>
      </c>
      <c r="E287" s="2">
        <v>0.74</v>
      </c>
      <c r="F287" t="s">
        <v>30</v>
      </c>
      <c r="G287">
        <v>3.75</v>
      </c>
      <c r="H287" t="s">
        <v>1435</v>
      </c>
      <c r="I287" t="s">
        <v>30</v>
      </c>
      <c r="J287" t="s">
        <v>1439</v>
      </c>
      <c r="K287" s="10">
        <f t="shared" si="4"/>
        <v>5.9880239520958083E-4</v>
      </c>
    </row>
    <row r="288" spans="1:11" x14ac:dyDescent="0.25">
      <c r="A288" t="s">
        <v>300</v>
      </c>
      <c r="B288" t="s">
        <v>303</v>
      </c>
      <c r="C288">
        <v>1662</v>
      </c>
      <c r="D288">
        <v>2015</v>
      </c>
      <c r="E288" s="2">
        <v>0.72</v>
      </c>
      <c r="F288" t="s">
        <v>30</v>
      </c>
      <c r="G288">
        <v>3.75</v>
      </c>
      <c r="H288" t="s">
        <v>1435</v>
      </c>
      <c r="I288" t="s">
        <v>30</v>
      </c>
      <c r="J288" t="s">
        <v>1439</v>
      </c>
      <c r="K288" s="10">
        <f t="shared" si="4"/>
        <v>5.9880239520958083E-4</v>
      </c>
    </row>
    <row r="289" spans="1:11" x14ac:dyDescent="0.25">
      <c r="A289" t="s">
        <v>300</v>
      </c>
      <c r="B289" t="s">
        <v>304</v>
      </c>
      <c r="C289">
        <v>1430</v>
      </c>
      <c r="D289">
        <v>2014</v>
      </c>
      <c r="E289" s="2">
        <v>0.64</v>
      </c>
      <c r="F289" t="s">
        <v>30</v>
      </c>
      <c r="G289">
        <v>3</v>
      </c>
      <c r="H289" t="s">
        <v>1435</v>
      </c>
      <c r="I289" t="s">
        <v>30</v>
      </c>
      <c r="J289" t="s">
        <v>1438</v>
      </c>
      <c r="K289" s="10">
        <f t="shared" si="4"/>
        <v>5.9880239520958083E-4</v>
      </c>
    </row>
    <row r="290" spans="1:11" x14ac:dyDescent="0.25">
      <c r="A290" t="s">
        <v>300</v>
      </c>
      <c r="B290" t="s">
        <v>305</v>
      </c>
      <c r="C290">
        <v>1430</v>
      </c>
      <c r="D290">
        <v>2014</v>
      </c>
      <c r="E290" s="2">
        <v>0.7</v>
      </c>
      <c r="F290" t="s">
        <v>30</v>
      </c>
      <c r="G290">
        <v>3</v>
      </c>
      <c r="H290" t="s">
        <v>1435</v>
      </c>
      <c r="I290" t="s">
        <v>30</v>
      </c>
      <c r="J290" t="s">
        <v>1438</v>
      </c>
      <c r="K290" s="10">
        <f t="shared" si="4"/>
        <v>5.9880239520958083E-4</v>
      </c>
    </row>
    <row r="291" spans="1:11" x14ac:dyDescent="0.25">
      <c r="A291" t="s">
        <v>300</v>
      </c>
      <c r="B291" t="s">
        <v>306</v>
      </c>
      <c r="C291">
        <v>1434</v>
      </c>
      <c r="D291">
        <v>2014</v>
      </c>
      <c r="E291" s="2">
        <v>0.69</v>
      </c>
      <c r="F291" t="s">
        <v>30</v>
      </c>
      <c r="G291">
        <v>3</v>
      </c>
      <c r="H291" t="s">
        <v>1435</v>
      </c>
      <c r="I291" t="s">
        <v>30</v>
      </c>
      <c r="J291" t="s">
        <v>1438</v>
      </c>
      <c r="K291" s="10">
        <f t="shared" si="4"/>
        <v>5.9880239520958083E-4</v>
      </c>
    </row>
    <row r="292" spans="1:11" x14ac:dyDescent="0.25">
      <c r="A292" t="s">
        <v>300</v>
      </c>
      <c r="B292" t="s">
        <v>307</v>
      </c>
      <c r="C292">
        <v>1434</v>
      </c>
      <c r="D292">
        <v>2014</v>
      </c>
      <c r="E292" s="2">
        <v>0.7</v>
      </c>
      <c r="F292" t="s">
        <v>30</v>
      </c>
      <c r="G292">
        <v>3</v>
      </c>
      <c r="H292" t="s">
        <v>1435</v>
      </c>
      <c r="I292" t="s">
        <v>30</v>
      </c>
      <c r="J292" t="s">
        <v>1438</v>
      </c>
      <c r="K292" s="10">
        <f t="shared" si="4"/>
        <v>5.9880239520958083E-4</v>
      </c>
    </row>
    <row r="293" spans="1:11" x14ac:dyDescent="0.25">
      <c r="A293" t="s">
        <v>308</v>
      </c>
      <c r="B293" t="s">
        <v>309</v>
      </c>
      <c r="C293">
        <v>1860</v>
      </c>
      <c r="D293">
        <v>2016</v>
      </c>
      <c r="E293" s="2">
        <v>0.7</v>
      </c>
      <c r="F293" t="s">
        <v>41</v>
      </c>
      <c r="G293">
        <v>3</v>
      </c>
      <c r="H293" t="s">
        <v>35</v>
      </c>
      <c r="I293" t="s">
        <v>131</v>
      </c>
      <c r="J293" t="s">
        <v>1438</v>
      </c>
      <c r="K293" s="10">
        <f t="shared" si="4"/>
        <v>5.9880239520958083E-4</v>
      </c>
    </row>
    <row r="294" spans="1:11" x14ac:dyDescent="0.25">
      <c r="A294" t="s">
        <v>310</v>
      </c>
      <c r="B294" t="s">
        <v>311</v>
      </c>
      <c r="C294">
        <v>991</v>
      </c>
      <c r="D294">
        <v>2012</v>
      </c>
      <c r="E294" s="2">
        <v>0.72</v>
      </c>
      <c r="F294" t="s">
        <v>41</v>
      </c>
      <c r="G294">
        <v>3.75</v>
      </c>
      <c r="H294" t="s">
        <v>18</v>
      </c>
      <c r="I294" t="s">
        <v>83</v>
      </c>
      <c r="J294" t="s">
        <v>1439</v>
      </c>
      <c r="K294" s="10">
        <f t="shared" si="4"/>
        <v>5.9880239520958083E-4</v>
      </c>
    </row>
    <row r="295" spans="1:11" x14ac:dyDescent="0.25">
      <c r="A295" t="s">
        <v>310</v>
      </c>
      <c r="B295" t="s">
        <v>312</v>
      </c>
      <c r="C295">
        <v>641</v>
      </c>
      <c r="D295">
        <v>2011</v>
      </c>
      <c r="E295" s="2">
        <v>0.72</v>
      </c>
      <c r="F295" t="s">
        <v>41</v>
      </c>
      <c r="G295">
        <v>3</v>
      </c>
      <c r="H295" t="s">
        <v>1435</v>
      </c>
      <c r="I295" t="s">
        <v>83</v>
      </c>
      <c r="J295" t="s">
        <v>1438</v>
      </c>
      <c r="K295" s="10">
        <f t="shared" si="4"/>
        <v>5.9880239520958083E-4</v>
      </c>
    </row>
    <row r="296" spans="1:11" x14ac:dyDescent="0.25">
      <c r="A296" t="s">
        <v>310</v>
      </c>
      <c r="B296" t="s">
        <v>83</v>
      </c>
      <c r="C296">
        <v>641</v>
      </c>
      <c r="D296">
        <v>2011</v>
      </c>
      <c r="E296" s="2">
        <v>0.66</v>
      </c>
      <c r="F296" t="s">
        <v>41</v>
      </c>
      <c r="G296">
        <v>3.75</v>
      </c>
      <c r="H296" t="s">
        <v>1435</v>
      </c>
      <c r="I296" t="s">
        <v>83</v>
      </c>
      <c r="J296" t="s">
        <v>1439</v>
      </c>
      <c r="K296" s="10">
        <f t="shared" si="4"/>
        <v>5.9880239520958083E-4</v>
      </c>
    </row>
    <row r="297" spans="1:11" x14ac:dyDescent="0.25">
      <c r="A297" t="s">
        <v>310</v>
      </c>
      <c r="B297" t="s">
        <v>313</v>
      </c>
      <c r="C297">
        <v>647</v>
      </c>
      <c r="D297">
        <v>2011</v>
      </c>
      <c r="E297" s="2">
        <v>0.65</v>
      </c>
      <c r="F297" t="s">
        <v>41</v>
      </c>
      <c r="G297">
        <v>3</v>
      </c>
      <c r="H297" t="s">
        <v>1435</v>
      </c>
      <c r="I297" t="s">
        <v>83</v>
      </c>
      <c r="J297" t="s">
        <v>1438</v>
      </c>
      <c r="K297" s="10">
        <f t="shared" si="4"/>
        <v>5.9880239520958083E-4</v>
      </c>
    </row>
    <row r="298" spans="1:11" x14ac:dyDescent="0.25">
      <c r="A298" t="s">
        <v>314</v>
      </c>
      <c r="B298" t="s">
        <v>315</v>
      </c>
      <c r="C298">
        <v>1908</v>
      </c>
      <c r="D298">
        <v>2016</v>
      </c>
      <c r="E298" s="2">
        <v>0.7</v>
      </c>
      <c r="F298" t="s">
        <v>94</v>
      </c>
      <c r="G298">
        <v>3</v>
      </c>
      <c r="H298" t="s">
        <v>18</v>
      </c>
      <c r="I298" t="s">
        <v>155</v>
      </c>
      <c r="J298" t="s">
        <v>1438</v>
      </c>
      <c r="K298" s="10">
        <f t="shared" si="4"/>
        <v>5.9880239520958083E-4</v>
      </c>
    </row>
    <row r="299" spans="1:11" x14ac:dyDescent="0.25">
      <c r="A299" t="s">
        <v>314</v>
      </c>
      <c r="B299" t="s">
        <v>25</v>
      </c>
      <c r="C299">
        <v>508</v>
      </c>
      <c r="D299">
        <v>2010</v>
      </c>
      <c r="E299" s="2">
        <v>0.71</v>
      </c>
      <c r="F299" t="s">
        <v>94</v>
      </c>
      <c r="G299">
        <v>3</v>
      </c>
      <c r="H299" t="s">
        <v>35</v>
      </c>
      <c r="I299" t="s">
        <v>25</v>
      </c>
      <c r="J299" t="s">
        <v>1438</v>
      </c>
      <c r="K299" s="10">
        <f t="shared" si="4"/>
        <v>5.9880239520958083E-4</v>
      </c>
    </row>
    <row r="300" spans="1:11" x14ac:dyDescent="0.25">
      <c r="A300" t="s">
        <v>314</v>
      </c>
      <c r="B300" t="s">
        <v>28</v>
      </c>
      <c r="C300">
        <v>523</v>
      </c>
      <c r="D300">
        <v>2010</v>
      </c>
      <c r="E300" s="2">
        <v>0.71</v>
      </c>
      <c r="F300" t="s">
        <v>94</v>
      </c>
      <c r="G300">
        <v>3.75</v>
      </c>
      <c r="H300" t="s">
        <v>1435</v>
      </c>
      <c r="I300" t="s">
        <v>28</v>
      </c>
      <c r="J300" t="s">
        <v>1439</v>
      </c>
      <c r="K300" s="10">
        <f t="shared" si="4"/>
        <v>5.9880239520958083E-4</v>
      </c>
    </row>
    <row r="301" spans="1:11" x14ac:dyDescent="0.25">
      <c r="A301" t="s">
        <v>314</v>
      </c>
      <c r="B301" t="s">
        <v>316</v>
      </c>
      <c r="C301">
        <v>523</v>
      </c>
      <c r="D301">
        <v>2010</v>
      </c>
      <c r="E301" s="2">
        <v>0.71</v>
      </c>
      <c r="F301" t="s">
        <v>94</v>
      </c>
      <c r="G301">
        <v>4</v>
      </c>
      <c r="H301" t="s">
        <v>1435</v>
      </c>
      <c r="I301" t="s">
        <v>33</v>
      </c>
      <c r="J301" t="s">
        <v>1440</v>
      </c>
      <c r="K301" s="10">
        <f t="shared" si="4"/>
        <v>5.9880239520958083E-4</v>
      </c>
    </row>
    <row r="302" spans="1:11" x14ac:dyDescent="0.25">
      <c r="A302" t="s">
        <v>314</v>
      </c>
      <c r="B302" t="s">
        <v>108</v>
      </c>
      <c r="C302">
        <v>537</v>
      </c>
      <c r="D302">
        <v>2010</v>
      </c>
      <c r="E302" s="2">
        <v>0.71</v>
      </c>
      <c r="F302" t="s">
        <v>94</v>
      </c>
      <c r="G302">
        <v>3</v>
      </c>
      <c r="H302" t="s">
        <v>35</v>
      </c>
      <c r="I302" t="s">
        <v>108</v>
      </c>
      <c r="J302" t="s">
        <v>1438</v>
      </c>
      <c r="K302" s="10">
        <f t="shared" si="4"/>
        <v>5.9880239520958083E-4</v>
      </c>
    </row>
    <row r="303" spans="1:11" x14ac:dyDescent="0.25">
      <c r="A303" t="s">
        <v>314</v>
      </c>
      <c r="B303" t="s">
        <v>19</v>
      </c>
      <c r="C303">
        <v>537</v>
      </c>
      <c r="D303">
        <v>2010</v>
      </c>
      <c r="E303" s="2">
        <v>0.71</v>
      </c>
      <c r="F303" t="s">
        <v>94</v>
      </c>
      <c r="G303">
        <v>3</v>
      </c>
      <c r="H303" t="s">
        <v>1435</v>
      </c>
      <c r="I303" t="s">
        <v>19</v>
      </c>
      <c r="J303" t="s">
        <v>1438</v>
      </c>
      <c r="K303" s="10">
        <f t="shared" si="4"/>
        <v>5.9880239520958083E-4</v>
      </c>
    </row>
    <row r="304" spans="1:11" x14ac:dyDescent="0.25">
      <c r="A304" t="s">
        <v>314</v>
      </c>
      <c r="B304" t="s">
        <v>19</v>
      </c>
      <c r="C304">
        <v>537</v>
      </c>
      <c r="D304">
        <v>2010</v>
      </c>
      <c r="E304" s="2">
        <v>0.77</v>
      </c>
      <c r="F304" t="s">
        <v>94</v>
      </c>
      <c r="G304">
        <v>3</v>
      </c>
      <c r="H304" t="s">
        <v>1435</v>
      </c>
      <c r="I304" t="s">
        <v>19</v>
      </c>
      <c r="J304" t="s">
        <v>1438</v>
      </c>
      <c r="K304" s="10">
        <f t="shared" si="4"/>
        <v>5.9880239520958083E-4</v>
      </c>
    </row>
    <row r="305" spans="1:11" x14ac:dyDescent="0.25">
      <c r="A305" t="s">
        <v>314</v>
      </c>
      <c r="B305" t="s">
        <v>317</v>
      </c>
      <c r="C305">
        <v>336</v>
      </c>
      <c r="D305">
        <v>2009</v>
      </c>
      <c r="E305" s="2">
        <v>0.7</v>
      </c>
      <c r="F305" t="s">
        <v>94</v>
      </c>
      <c r="G305">
        <v>4</v>
      </c>
      <c r="H305" t="s">
        <v>18</v>
      </c>
      <c r="I305" t="s">
        <v>53</v>
      </c>
      <c r="J305" t="s">
        <v>1440</v>
      </c>
      <c r="K305" s="10">
        <f t="shared" si="4"/>
        <v>5.9880239520958083E-4</v>
      </c>
    </row>
    <row r="306" spans="1:11" x14ac:dyDescent="0.25">
      <c r="A306" t="s">
        <v>314</v>
      </c>
      <c r="B306" t="s">
        <v>318</v>
      </c>
      <c r="C306">
        <v>346</v>
      </c>
      <c r="D306">
        <v>2009</v>
      </c>
      <c r="E306" s="2">
        <v>0.7</v>
      </c>
      <c r="F306" t="s">
        <v>94</v>
      </c>
      <c r="G306">
        <v>4</v>
      </c>
      <c r="H306" t="s">
        <v>18</v>
      </c>
      <c r="I306" t="s">
        <v>53</v>
      </c>
      <c r="J306" t="s">
        <v>1440</v>
      </c>
      <c r="K306" s="10">
        <f t="shared" si="4"/>
        <v>5.9880239520958083E-4</v>
      </c>
    </row>
    <row r="307" spans="1:11" x14ac:dyDescent="0.25">
      <c r="A307" t="s">
        <v>319</v>
      </c>
      <c r="B307" t="s">
        <v>25</v>
      </c>
      <c r="C307">
        <v>1684</v>
      </c>
      <c r="D307">
        <v>2015</v>
      </c>
      <c r="E307" s="2">
        <v>0.7</v>
      </c>
      <c r="F307" t="s">
        <v>320</v>
      </c>
      <c r="G307">
        <v>3</v>
      </c>
      <c r="H307" t="s">
        <v>35</v>
      </c>
      <c r="I307" t="s">
        <v>25</v>
      </c>
      <c r="J307" t="s">
        <v>1438</v>
      </c>
      <c r="K307" s="10">
        <f t="shared" si="4"/>
        <v>5.9880239520958083E-4</v>
      </c>
    </row>
    <row r="308" spans="1:11" x14ac:dyDescent="0.25">
      <c r="A308" t="s">
        <v>319</v>
      </c>
      <c r="B308" t="s">
        <v>16</v>
      </c>
      <c r="C308">
        <v>1684</v>
      </c>
      <c r="D308">
        <v>2015</v>
      </c>
      <c r="E308" s="2">
        <v>0.7</v>
      </c>
      <c r="F308" t="s">
        <v>320</v>
      </c>
      <c r="G308">
        <v>3</v>
      </c>
      <c r="H308" t="s">
        <v>1435</v>
      </c>
      <c r="I308" t="s">
        <v>16</v>
      </c>
      <c r="J308" t="s">
        <v>1438</v>
      </c>
      <c r="K308" s="10">
        <f t="shared" si="4"/>
        <v>5.9880239520958083E-4</v>
      </c>
    </row>
    <row r="309" spans="1:11" x14ac:dyDescent="0.25">
      <c r="A309" t="s">
        <v>319</v>
      </c>
      <c r="B309" t="s">
        <v>64</v>
      </c>
      <c r="C309">
        <v>1684</v>
      </c>
      <c r="D309">
        <v>2015</v>
      </c>
      <c r="E309" s="2">
        <v>0.7</v>
      </c>
      <c r="F309" t="s">
        <v>320</v>
      </c>
      <c r="G309">
        <v>3</v>
      </c>
      <c r="H309" t="s">
        <v>35</v>
      </c>
      <c r="I309" t="s">
        <v>64</v>
      </c>
      <c r="J309" t="s">
        <v>1438</v>
      </c>
      <c r="K309" s="10">
        <f t="shared" si="4"/>
        <v>5.9880239520958083E-4</v>
      </c>
    </row>
    <row r="310" spans="1:11" x14ac:dyDescent="0.25">
      <c r="A310" t="s">
        <v>321</v>
      </c>
      <c r="B310" t="s">
        <v>36</v>
      </c>
      <c r="C310">
        <v>1173</v>
      </c>
      <c r="D310">
        <v>2013</v>
      </c>
      <c r="E310" s="2">
        <v>0.7</v>
      </c>
      <c r="F310" t="s">
        <v>16</v>
      </c>
      <c r="G310">
        <v>3</v>
      </c>
      <c r="H310" t="s">
        <v>1435</v>
      </c>
      <c r="I310" t="s">
        <v>16</v>
      </c>
      <c r="J310" t="s">
        <v>1438</v>
      </c>
      <c r="K310" s="10">
        <f t="shared" si="4"/>
        <v>5.9880239520958083E-4</v>
      </c>
    </row>
    <row r="311" spans="1:11" x14ac:dyDescent="0.25">
      <c r="A311" t="s">
        <v>322</v>
      </c>
      <c r="B311" t="s">
        <v>323</v>
      </c>
      <c r="C311">
        <v>237</v>
      </c>
      <c r="D311">
        <v>2008</v>
      </c>
      <c r="E311" s="2">
        <v>0.63</v>
      </c>
      <c r="F311" t="s">
        <v>28</v>
      </c>
      <c r="G311">
        <v>3</v>
      </c>
      <c r="H311" t="s">
        <v>50</v>
      </c>
      <c r="I311" t="s">
        <v>28</v>
      </c>
      <c r="J311" t="s">
        <v>1438</v>
      </c>
      <c r="K311" s="10">
        <f t="shared" si="4"/>
        <v>5.9880239520958083E-4</v>
      </c>
    </row>
    <row r="312" spans="1:11" x14ac:dyDescent="0.25">
      <c r="A312" t="s">
        <v>322</v>
      </c>
      <c r="B312" t="s">
        <v>324</v>
      </c>
      <c r="C312">
        <v>237</v>
      </c>
      <c r="D312">
        <v>2008</v>
      </c>
      <c r="E312" s="2">
        <v>0.71</v>
      </c>
      <c r="F312" t="s">
        <v>28</v>
      </c>
      <c r="G312">
        <v>3</v>
      </c>
      <c r="H312" t="s">
        <v>50</v>
      </c>
      <c r="I312" t="s">
        <v>28</v>
      </c>
      <c r="J312" t="s">
        <v>1438</v>
      </c>
      <c r="K312" s="10">
        <f t="shared" si="4"/>
        <v>5.9880239520958083E-4</v>
      </c>
    </row>
    <row r="313" spans="1:11" x14ac:dyDescent="0.25">
      <c r="A313" t="s">
        <v>322</v>
      </c>
      <c r="B313" t="s">
        <v>325</v>
      </c>
      <c r="C313">
        <v>245</v>
      </c>
      <c r="D313">
        <v>2008</v>
      </c>
      <c r="E313" s="2">
        <v>0.82</v>
      </c>
      <c r="F313" t="s">
        <v>28</v>
      </c>
      <c r="G313">
        <v>2</v>
      </c>
      <c r="H313" t="s">
        <v>50</v>
      </c>
      <c r="I313" t="s">
        <v>28</v>
      </c>
      <c r="J313" t="s">
        <v>1441</v>
      </c>
      <c r="K313" s="10">
        <f t="shared" si="4"/>
        <v>5.9880239520958083E-4</v>
      </c>
    </row>
    <row r="314" spans="1:11" x14ac:dyDescent="0.25">
      <c r="A314" t="s">
        <v>322</v>
      </c>
      <c r="B314" t="s">
        <v>326</v>
      </c>
      <c r="C314">
        <v>259</v>
      </c>
      <c r="D314">
        <v>2008</v>
      </c>
      <c r="E314" s="2">
        <v>0.91</v>
      </c>
      <c r="F314" t="s">
        <v>28</v>
      </c>
      <c r="G314">
        <v>1</v>
      </c>
      <c r="H314" t="s">
        <v>50</v>
      </c>
      <c r="I314" t="s">
        <v>28</v>
      </c>
      <c r="J314" t="s">
        <v>1437</v>
      </c>
      <c r="K314" s="10">
        <f t="shared" si="4"/>
        <v>5.9880239520958083E-4</v>
      </c>
    </row>
    <row r="315" spans="1:11" x14ac:dyDescent="0.25">
      <c r="A315" t="s">
        <v>327</v>
      </c>
      <c r="B315" t="s">
        <v>328</v>
      </c>
      <c r="C315">
        <v>296</v>
      </c>
      <c r="D315">
        <v>2008</v>
      </c>
      <c r="E315" s="2">
        <v>0.6</v>
      </c>
      <c r="F315" t="s">
        <v>190</v>
      </c>
      <c r="G315">
        <v>3</v>
      </c>
      <c r="H315" t="s">
        <v>35</v>
      </c>
      <c r="I315" t="s">
        <v>108</v>
      </c>
      <c r="J315" t="s">
        <v>1438</v>
      </c>
      <c r="K315" s="10">
        <f t="shared" si="4"/>
        <v>5.9880239520958083E-4</v>
      </c>
    </row>
    <row r="316" spans="1:11" x14ac:dyDescent="0.25">
      <c r="A316" t="s">
        <v>327</v>
      </c>
      <c r="B316" t="s">
        <v>329</v>
      </c>
      <c r="C316">
        <v>141</v>
      </c>
      <c r="D316">
        <v>2007</v>
      </c>
      <c r="E316" s="2">
        <v>0.7</v>
      </c>
      <c r="F316" t="s">
        <v>190</v>
      </c>
      <c r="G316">
        <v>1</v>
      </c>
      <c r="H316" t="s">
        <v>1435</v>
      </c>
      <c r="I316" t="s">
        <v>28</v>
      </c>
      <c r="J316" t="s">
        <v>1437</v>
      </c>
      <c r="K316" s="10">
        <f t="shared" si="4"/>
        <v>5.9880239520958083E-4</v>
      </c>
    </row>
    <row r="317" spans="1:11" x14ac:dyDescent="0.25">
      <c r="A317" t="s">
        <v>330</v>
      </c>
      <c r="B317" t="s">
        <v>20</v>
      </c>
      <c r="C317">
        <v>1442</v>
      </c>
      <c r="D317">
        <v>2014</v>
      </c>
      <c r="E317" s="2">
        <v>0.75</v>
      </c>
      <c r="F317" t="s">
        <v>103</v>
      </c>
      <c r="G317">
        <v>2</v>
      </c>
      <c r="H317" t="s">
        <v>1435</v>
      </c>
      <c r="I317" t="s">
        <v>20</v>
      </c>
      <c r="J317" t="s">
        <v>1441</v>
      </c>
      <c r="K317" s="10">
        <f t="shared" si="4"/>
        <v>5.9880239520958083E-4</v>
      </c>
    </row>
    <row r="318" spans="1:11" x14ac:dyDescent="0.25">
      <c r="A318" t="s">
        <v>330</v>
      </c>
      <c r="B318" t="s">
        <v>83</v>
      </c>
      <c r="C318">
        <v>1442</v>
      </c>
      <c r="D318">
        <v>2014</v>
      </c>
      <c r="E318" s="2">
        <v>0.72</v>
      </c>
      <c r="F318" t="s">
        <v>103</v>
      </c>
      <c r="G318">
        <v>3</v>
      </c>
      <c r="H318" t="s">
        <v>1435</v>
      </c>
      <c r="I318" t="s">
        <v>83</v>
      </c>
      <c r="J318" t="s">
        <v>1438</v>
      </c>
      <c r="K318" s="10">
        <f t="shared" si="4"/>
        <v>5.9880239520958083E-4</v>
      </c>
    </row>
    <row r="319" spans="1:11" x14ac:dyDescent="0.25">
      <c r="A319" t="s">
        <v>330</v>
      </c>
      <c r="B319" t="s">
        <v>28</v>
      </c>
      <c r="C319">
        <v>1185</v>
      </c>
      <c r="D319">
        <v>2013</v>
      </c>
      <c r="E319" s="2">
        <v>1</v>
      </c>
      <c r="F319" t="s">
        <v>103</v>
      </c>
      <c r="G319">
        <v>3</v>
      </c>
      <c r="H319" t="s">
        <v>1435</v>
      </c>
      <c r="I319" t="s">
        <v>28</v>
      </c>
      <c r="J319" t="s">
        <v>1438</v>
      </c>
      <c r="K319" s="10">
        <f t="shared" si="4"/>
        <v>5.9880239520958083E-4</v>
      </c>
    </row>
    <row r="320" spans="1:11" x14ac:dyDescent="0.25">
      <c r="A320" t="s">
        <v>330</v>
      </c>
      <c r="B320" t="s">
        <v>19</v>
      </c>
      <c r="C320">
        <v>809</v>
      </c>
      <c r="D320">
        <v>2012</v>
      </c>
      <c r="E320" s="2">
        <v>0.8</v>
      </c>
      <c r="F320" t="s">
        <v>103</v>
      </c>
      <c r="G320">
        <v>3</v>
      </c>
      <c r="H320" t="s">
        <v>1435</v>
      </c>
      <c r="I320" t="s">
        <v>19</v>
      </c>
      <c r="J320" t="s">
        <v>1438</v>
      </c>
      <c r="K320" s="10">
        <f t="shared" si="4"/>
        <v>5.9880239520958083E-4</v>
      </c>
    </row>
    <row r="321" spans="1:11" x14ac:dyDescent="0.25">
      <c r="A321" t="s">
        <v>330</v>
      </c>
      <c r="B321" t="s">
        <v>10</v>
      </c>
      <c r="C321">
        <v>749</v>
      </c>
      <c r="D321">
        <v>2011</v>
      </c>
      <c r="E321" s="2">
        <v>0.78</v>
      </c>
      <c r="F321" t="s">
        <v>103</v>
      </c>
      <c r="G321">
        <v>2</v>
      </c>
      <c r="H321" t="s">
        <v>60</v>
      </c>
      <c r="I321" t="s">
        <v>10</v>
      </c>
      <c r="J321" t="s">
        <v>1441</v>
      </c>
      <c r="K321" s="10">
        <f t="shared" si="4"/>
        <v>5.9880239520958083E-4</v>
      </c>
    </row>
    <row r="322" spans="1:11" x14ac:dyDescent="0.25">
      <c r="A322" t="s">
        <v>330</v>
      </c>
      <c r="B322" t="s">
        <v>63</v>
      </c>
      <c r="C322">
        <v>765</v>
      </c>
      <c r="D322">
        <v>2011</v>
      </c>
      <c r="E322" s="2">
        <v>0.7</v>
      </c>
      <c r="F322" t="s">
        <v>103</v>
      </c>
      <c r="G322">
        <v>2</v>
      </c>
      <c r="H322" t="s">
        <v>35</v>
      </c>
      <c r="I322" t="s">
        <v>63</v>
      </c>
      <c r="J322" t="s">
        <v>1441</v>
      </c>
      <c r="K322" s="10">
        <f t="shared" si="4"/>
        <v>5.9880239520958083E-4</v>
      </c>
    </row>
    <row r="323" spans="1:11" x14ac:dyDescent="0.25">
      <c r="A323" t="s">
        <v>331</v>
      </c>
      <c r="B323" t="s">
        <v>104</v>
      </c>
      <c r="C323">
        <v>1804</v>
      </c>
      <c r="D323">
        <v>2016</v>
      </c>
      <c r="E323" s="2">
        <v>0.75</v>
      </c>
      <c r="F323" t="s">
        <v>41</v>
      </c>
      <c r="G323">
        <v>2</v>
      </c>
      <c r="H323" t="s">
        <v>18</v>
      </c>
      <c r="I323" t="s">
        <v>19</v>
      </c>
      <c r="J323" t="s">
        <v>1441</v>
      </c>
      <c r="K323" s="10">
        <f t="shared" ref="K323:K386" si="5">COUNTA(B323)/SUM(COUNTA($B$2:$B$1671))</f>
        <v>5.9880239520958083E-4</v>
      </c>
    </row>
    <row r="324" spans="1:11" x14ac:dyDescent="0.25">
      <c r="A324" t="s">
        <v>331</v>
      </c>
      <c r="B324" t="s">
        <v>75</v>
      </c>
      <c r="C324">
        <v>1804</v>
      </c>
      <c r="D324">
        <v>2016</v>
      </c>
      <c r="E324" s="2">
        <v>0.73</v>
      </c>
      <c r="F324" t="s">
        <v>41</v>
      </c>
      <c r="G324">
        <v>3</v>
      </c>
      <c r="H324" t="s">
        <v>1435</v>
      </c>
      <c r="I324" t="s">
        <v>75</v>
      </c>
      <c r="J324" t="s">
        <v>1438</v>
      </c>
      <c r="K324" s="10">
        <f t="shared" si="5"/>
        <v>5.9880239520958083E-4</v>
      </c>
    </row>
    <row r="325" spans="1:11" x14ac:dyDescent="0.25">
      <c r="A325" t="s">
        <v>331</v>
      </c>
      <c r="B325" t="s">
        <v>332</v>
      </c>
      <c r="C325">
        <v>1804</v>
      </c>
      <c r="D325">
        <v>2016</v>
      </c>
      <c r="E325" s="2">
        <v>0.7</v>
      </c>
      <c r="F325" t="s">
        <v>41</v>
      </c>
      <c r="G325">
        <v>3</v>
      </c>
      <c r="H325" t="s">
        <v>18</v>
      </c>
      <c r="I325" t="s">
        <v>19</v>
      </c>
      <c r="J325" t="s">
        <v>1438</v>
      </c>
      <c r="K325" s="10">
        <f t="shared" si="5"/>
        <v>5.9880239520958083E-4</v>
      </c>
    </row>
    <row r="326" spans="1:11" x14ac:dyDescent="0.25">
      <c r="A326" t="s">
        <v>331</v>
      </c>
      <c r="B326" t="s">
        <v>38</v>
      </c>
      <c r="C326">
        <v>1808</v>
      </c>
      <c r="D326">
        <v>2016</v>
      </c>
      <c r="E326" s="2">
        <v>0.75</v>
      </c>
      <c r="F326" t="s">
        <v>41</v>
      </c>
      <c r="G326">
        <v>3</v>
      </c>
      <c r="H326" t="s">
        <v>1435</v>
      </c>
      <c r="I326" t="s">
        <v>38</v>
      </c>
      <c r="J326" t="s">
        <v>1438</v>
      </c>
      <c r="K326" s="10">
        <f t="shared" si="5"/>
        <v>5.9880239520958083E-4</v>
      </c>
    </row>
    <row r="327" spans="1:11" x14ac:dyDescent="0.25">
      <c r="A327" t="s">
        <v>331</v>
      </c>
      <c r="B327" t="s">
        <v>26</v>
      </c>
      <c r="C327">
        <v>1808</v>
      </c>
      <c r="D327">
        <v>2016</v>
      </c>
      <c r="E327" s="2">
        <v>0.7</v>
      </c>
      <c r="F327" t="s">
        <v>41</v>
      </c>
      <c r="G327">
        <v>3</v>
      </c>
      <c r="H327" t="s">
        <v>35</v>
      </c>
      <c r="I327" t="s">
        <v>26</v>
      </c>
      <c r="J327" t="s">
        <v>1438</v>
      </c>
      <c r="K327" s="10">
        <f t="shared" si="5"/>
        <v>5.9880239520958083E-4</v>
      </c>
    </row>
    <row r="328" spans="1:11" x14ac:dyDescent="0.25">
      <c r="A328" t="s">
        <v>333</v>
      </c>
      <c r="B328" t="s">
        <v>324</v>
      </c>
      <c r="C328">
        <v>237</v>
      </c>
      <c r="D328">
        <v>2008</v>
      </c>
      <c r="E328" s="2">
        <v>0.77</v>
      </c>
      <c r="F328" t="s">
        <v>28</v>
      </c>
      <c r="G328">
        <v>2</v>
      </c>
      <c r="H328" t="s">
        <v>50</v>
      </c>
      <c r="I328" t="s">
        <v>28</v>
      </c>
      <c r="J328" t="s">
        <v>1441</v>
      </c>
      <c r="K328" s="10">
        <f t="shared" si="5"/>
        <v>5.9880239520958083E-4</v>
      </c>
    </row>
    <row r="329" spans="1:11" x14ac:dyDescent="0.25">
      <c r="A329" t="s">
        <v>333</v>
      </c>
      <c r="B329" t="s">
        <v>334</v>
      </c>
      <c r="C329">
        <v>237</v>
      </c>
      <c r="D329">
        <v>2008</v>
      </c>
      <c r="E329" s="2">
        <v>0.77</v>
      </c>
      <c r="F329" t="s">
        <v>28</v>
      </c>
      <c r="G329">
        <v>2</v>
      </c>
      <c r="H329" t="s">
        <v>50</v>
      </c>
      <c r="I329" t="s">
        <v>28</v>
      </c>
      <c r="J329" t="s">
        <v>1441</v>
      </c>
      <c r="K329" s="10">
        <f t="shared" si="5"/>
        <v>5.9880239520958083E-4</v>
      </c>
    </row>
    <row r="330" spans="1:11" x14ac:dyDescent="0.25">
      <c r="A330" t="s">
        <v>333</v>
      </c>
      <c r="B330" t="s">
        <v>335</v>
      </c>
      <c r="C330">
        <v>245</v>
      </c>
      <c r="D330">
        <v>2008</v>
      </c>
      <c r="E330" s="2">
        <v>0.77</v>
      </c>
      <c r="F330" t="s">
        <v>28</v>
      </c>
      <c r="G330">
        <v>3</v>
      </c>
      <c r="H330" t="s">
        <v>50</v>
      </c>
      <c r="I330" t="s">
        <v>28</v>
      </c>
      <c r="J330" t="s">
        <v>1438</v>
      </c>
      <c r="K330" s="10">
        <f t="shared" si="5"/>
        <v>5.9880239520958083E-4</v>
      </c>
    </row>
    <row r="331" spans="1:11" x14ac:dyDescent="0.25">
      <c r="A331" t="s">
        <v>333</v>
      </c>
      <c r="B331" t="s">
        <v>334</v>
      </c>
      <c r="C331">
        <v>266</v>
      </c>
      <c r="D331">
        <v>2008</v>
      </c>
      <c r="E331" s="2">
        <v>0.55000000000000004</v>
      </c>
      <c r="F331" t="s">
        <v>28</v>
      </c>
      <c r="G331">
        <v>3</v>
      </c>
      <c r="H331" t="s">
        <v>50</v>
      </c>
      <c r="I331" t="s">
        <v>28</v>
      </c>
      <c r="J331" t="s">
        <v>1438</v>
      </c>
      <c r="K331" s="10">
        <f t="shared" si="5"/>
        <v>5.9880239520958083E-4</v>
      </c>
    </row>
    <row r="332" spans="1:11" x14ac:dyDescent="0.25">
      <c r="A332" t="s">
        <v>333</v>
      </c>
      <c r="B332" t="s">
        <v>335</v>
      </c>
      <c r="C332">
        <v>269</v>
      </c>
      <c r="D332">
        <v>2008</v>
      </c>
      <c r="E332" s="2">
        <v>0.55000000000000004</v>
      </c>
      <c r="F332" t="s">
        <v>28</v>
      </c>
      <c r="G332">
        <v>3</v>
      </c>
      <c r="H332" t="s">
        <v>50</v>
      </c>
      <c r="I332" t="s">
        <v>28</v>
      </c>
      <c r="J332" t="s">
        <v>1438</v>
      </c>
      <c r="K332" s="10">
        <f t="shared" si="5"/>
        <v>5.9880239520958083E-4</v>
      </c>
    </row>
    <row r="333" spans="1:11" x14ac:dyDescent="0.25">
      <c r="A333" t="s">
        <v>333</v>
      </c>
      <c r="B333" t="s">
        <v>324</v>
      </c>
      <c r="C333">
        <v>269</v>
      </c>
      <c r="D333">
        <v>2008</v>
      </c>
      <c r="E333" s="2">
        <v>0.55000000000000004</v>
      </c>
      <c r="F333" t="s">
        <v>28</v>
      </c>
      <c r="G333">
        <v>3</v>
      </c>
      <c r="H333" t="s">
        <v>50</v>
      </c>
      <c r="I333" t="s">
        <v>28</v>
      </c>
      <c r="J333" t="s">
        <v>1438</v>
      </c>
      <c r="K333" s="10">
        <f t="shared" si="5"/>
        <v>5.9880239520958083E-4</v>
      </c>
    </row>
    <row r="334" spans="1:11" x14ac:dyDescent="0.25">
      <c r="A334" t="s">
        <v>336</v>
      </c>
      <c r="B334" t="s">
        <v>337</v>
      </c>
      <c r="C334">
        <v>1263</v>
      </c>
      <c r="D334">
        <v>2014</v>
      </c>
      <c r="E334" s="2">
        <v>0.7</v>
      </c>
      <c r="F334" t="s">
        <v>338</v>
      </c>
      <c r="G334">
        <v>3</v>
      </c>
      <c r="H334" t="s">
        <v>35</v>
      </c>
      <c r="I334" t="s">
        <v>33</v>
      </c>
      <c r="J334" t="s">
        <v>1438</v>
      </c>
      <c r="K334" s="10">
        <f t="shared" si="5"/>
        <v>5.9880239520958083E-4</v>
      </c>
    </row>
    <row r="335" spans="1:11" x14ac:dyDescent="0.25">
      <c r="A335" t="s">
        <v>336</v>
      </c>
      <c r="B335" t="s">
        <v>339</v>
      </c>
      <c r="C335">
        <v>1263</v>
      </c>
      <c r="D335">
        <v>2014</v>
      </c>
      <c r="E335" s="2">
        <v>0.7</v>
      </c>
      <c r="F335" t="s">
        <v>338</v>
      </c>
      <c r="G335">
        <v>3.75</v>
      </c>
      <c r="H335" t="s">
        <v>1435</v>
      </c>
      <c r="I335" t="s">
        <v>33</v>
      </c>
      <c r="J335" t="s">
        <v>1439</v>
      </c>
      <c r="K335" s="10">
        <f t="shared" si="5"/>
        <v>5.9880239520958083E-4</v>
      </c>
    </row>
    <row r="336" spans="1:11" x14ac:dyDescent="0.25">
      <c r="A336" t="s">
        <v>340</v>
      </c>
      <c r="B336" t="s">
        <v>341</v>
      </c>
      <c r="C336">
        <v>1582</v>
      </c>
      <c r="D336">
        <v>2015</v>
      </c>
      <c r="E336" s="2">
        <v>0.72</v>
      </c>
      <c r="F336" t="s">
        <v>133</v>
      </c>
      <c r="G336">
        <v>3</v>
      </c>
      <c r="H336" t="s">
        <v>1435</v>
      </c>
      <c r="I336" t="s">
        <v>128</v>
      </c>
      <c r="J336" t="s">
        <v>1438</v>
      </c>
      <c r="K336" s="10">
        <f t="shared" si="5"/>
        <v>5.9880239520958083E-4</v>
      </c>
    </row>
    <row r="337" spans="1:11" x14ac:dyDescent="0.25">
      <c r="A337" t="s">
        <v>340</v>
      </c>
      <c r="B337" t="s">
        <v>342</v>
      </c>
      <c r="C337">
        <v>1586</v>
      </c>
      <c r="D337">
        <v>2015</v>
      </c>
      <c r="E337" s="2">
        <v>0.72</v>
      </c>
      <c r="F337" t="s">
        <v>133</v>
      </c>
      <c r="G337">
        <v>3</v>
      </c>
      <c r="H337" t="s">
        <v>1435</v>
      </c>
      <c r="I337" t="s">
        <v>133</v>
      </c>
      <c r="J337" t="s">
        <v>1438</v>
      </c>
      <c r="K337" s="10">
        <f t="shared" si="5"/>
        <v>5.9880239520958083E-4</v>
      </c>
    </row>
    <row r="338" spans="1:11" x14ac:dyDescent="0.25">
      <c r="A338" t="s">
        <v>340</v>
      </c>
      <c r="B338" t="s">
        <v>343</v>
      </c>
      <c r="C338">
        <v>1586</v>
      </c>
      <c r="D338">
        <v>2015</v>
      </c>
      <c r="E338" s="2">
        <v>0.72</v>
      </c>
      <c r="F338" t="s">
        <v>133</v>
      </c>
      <c r="G338">
        <v>3</v>
      </c>
      <c r="H338" t="s">
        <v>1435</v>
      </c>
      <c r="I338" t="s">
        <v>133</v>
      </c>
      <c r="J338" t="s">
        <v>1438</v>
      </c>
      <c r="K338" s="10">
        <f t="shared" si="5"/>
        <v>5.9880239520958083E-4</v>
      </c>
    </row>
    <row r="339" spans="1:11" x14ac:dyDescent="0.25">
      <c r="A339" t="s">
        <v>340</v>
      </c>
      <c r="B339" t="s">
        <v>133</v>
      </c>
      <c r="C339">
        <v>841</v>
      </c>
      <c r="D339">
        <v>2012</v>
      </c>
      <c r="E339" s="2">
        <v>0.72</v>
      </c>
      <c r="F339" t="s">
        <v>133</v>
      </c>
      <c r="G339">
        <v>3</v>
      </c>
      <c r="H339" t="s">
        <v>60</v>
      </c>
      <c r="I339" t="s">
        <v>133</v>
      </c>
      <c r="J339" t="s">
        <v>1438</v>
      </c>
      <c r="K339" s="10">
        <f t="shared" si="5"/>
        <v>5.9880239520958083E-4</v>
      </c>
    </row>
    <row r="340" spans="1:11" x14ac:dyDescent="0.25">
      <c r="A340" t="s">
        <v>340</v>
      </c>
      <c r="B340" t="s">
        <v>133</v>
      </c>
      <c r="C340">
        <v>845</v>
      </c>
      <c r="D340">
        <v>2012</v>
      </c>
      <c r="E340" s="2">
        <v>0.8</v>
      </c>
      <c r="F340" t="s">
        <v>133</v>
      </c>
      <c r="G340">
        <v>3</v>
      </c>
      <c r="H340" t="s">
        <v>60</v>
      </c>
      <c r="I340" t="s">
        <v>133</v>
      </c>
      <c r="J340" t="s">
        <v>1438</v>
      </c>
      <c r="K340" s="10">
        <f t="shared" si="5"/>
        <v>5.9880239520958083E-4</v>
      </c>
    </row>
    <row r="341" spans="1:11" x14ac:dyDescent="0.25">
      <c r="A341" t="s">
        <v>344</v>
      </c>
      <c r="B341" t="s">
        <v>307</v>
      </c>
      <c r="C341">
        <v>1884</v>
      </c>
      <c r="D341">
        <v>2016</v>
      </c>
      <c r="E341" s="2">
        <v>0.65</v>
      </c>
      <c r="F341" t="s">
        <v>30</v>
      </c>
      <c r="G341">
        <v>3</v>
      </c>
      <c r="H341" t="s">
        <v>35</v>
      </c>
      <c r="I341" t="s">
        <v>30</v>
      </c>
      <c r="J341" t="s">
        <v>1438</v>
      </c>
      <c r="K341" s="10">
        <f t="shared" si="5"/>
        <v>5.9880239520958083E-4</v>
      </c>
    </row>
    <row r="342" spans="1:11" x14ac:dyDescent="0.25">
      <c r="A342" t="s">
        <v>344</v>
      </c>
      <c r="B342" t="s">
        <v>305</v>
      </c>
      <c r="C342">
        <v>1888</v>
      </c>
      <c r="D342">
        <v>2016</v>
      </c>
      <c r="E342" s="2">
        <v>0.65</v>
      </c>
      <c r="F342" t="s">
        <v>30</v>
      </c>
      <c r="G342">
        <v>3</v>
      </c>
      <c r="H342" t="s">
        <v>35</v>
      </c>
      <c r="I342" t="s">
        <v>30</v>
      </c>
      <c r="J342" t="s">
        <v>1438</v>
      </c>
      <c r="K342" s="10">
        <f t="shared" si="5"/>
        <v>5.9880239520958083E-4</v>
      </c>
    </row>
    <row r="343" spans="1:11" x14ac:dyDescent="0.25">
      <c r="A343" t="s">
        <v>344</v>
      </c>
      <c r="B343" t="s">
        <v>345</v>
      </c>
      <c r="C343">
        <v>1888</v>
      </c>
      <c r="D343">
        <v>2016</v>
      </c>
      <c r="E343" s="2">
        <v>0.65</v>
      </c>
      <c r="F343" t="s">
        <v>30</v>
      </c>
      <c r="G343">
        <v>3</v>
      </c>
      <c r="H343" t="s">
        <v>35</v>
      </c>
      <c r="I343" t="s">
        <v>30</v>
      </c>
      <c r="J343" t="s">
        <v>1438</v>
      </c>
      <c r="K343" s="10">
        <f t="shared" si="5"/>
        <v>5.9880239520958083E-4</v>
      </c>
    </row>
    <row r="344" spans="1:11" x14ac:dyDescent="0.25">
      <c r="A344" t="s">
        <v>344</v>
      </c>
      <c r="B344" t="s">
        <v>346</v>
      </c>
      <c r="C344">
        <v>1888</v>
      </c>
      <c r="D344">
        <v>2016</v>
      </c>
      <c r="E344" s="2">
        <v>0.65</v>
      </c>
      <c r="F344" t="s">
        <v>30</v>
      </c>
      <c r="G344">
        <v>3</v>
      </c>
      <c r="H344" t="s">
        <v>35</v>
      </c>
      <c r="I344" t="s">
        <v>30</v>
      </c>
      <c r="J344" t="s">
        <v>1438</v>
      </c>
      <c r="K344" s="10">
        <f t="shared" si="5"/>
        <v>5.9880239520958083E-4</v>
      </c>
    </row>
    <row r="345" spans="1:11" x14ac:dyDescent="0.25">
      <c r="A345" t="s">
        <v>344</v>
      </c>
      <c r="B345" t="s">
        <v>347</v>
      </c>
      <c r="C345">
        <v>1888</v>
      </c>
      <c r="D345">
        <v>2016</v>
      </c>
      <c r="E345" s="2">
        <v>0.65</v>
      </c>
      <c r="F345" t="s">
        <v>30</v>
      </c>
      <c r="G345">
        <v>3</v>
      </c>
      <c r="H345" t="s">
        <v>348</v>
      </c>
      <c r="I345" t="s">
        <v>30</v>
      </c>
      <c r="J345" t="s">
        <v>1438</v>
      </c>
      <c r="K345" s="10">
        <f t="shared" si="5"/>
        <v>5.9880239520958083E-4</v>
      </c>
    </row>
    <row r="346" spans="1:11" x14ac:dyDescent="0.25">
      <c r="A346" t="s">
        <v>349</v>
      </c>
      <c r="B346" t="s">
        <v>350</v>
      </c>
      <c r="C346">
        <v>1724</v>
      </c>
      <c r="D346">
        <v>2016</v>
      </c>
      <c r="E346" s="2">
        <v>0.72</v>
      </c>
      <c r="F346" t="s">
        <v>41</v>
      </c>
      <c r="G346">
        <v>4</v>
      </c>
      <c r="H346" t="s">
        <v>35</v>
      </c>
      <c r="I346" t="s">
        <v>99</v>
      </c>
      <c r="J346" t="s">
        <v>1440</v>
      </c>
      <c r="K346" s="10">
        <f t="shared" si="5"/>
        <v>5.9880239520958083E-4</v>
      </c>
    </row>
    <row r="347" spans="1:11" x14ac:dyDescent="0.25">
      <c r="A347" t="s">
        <v>349</v>
      </c>
      <c r="B347" t="s">
        <v>351</v>
      </c>
      <c r="C347">
        <v>1570</v>
      </c>
      <c r="D347">
        <v>2015</v>
      </c>
      <c r="E347" s="2">
        <v>0.72</v>
      </c>
      <c r="F347" t="s">
        <v>41</v>
      </c>
      <c r="G347">
        <v>3</v>
      </c>
      <c r="H347" t="s">
        <v>35</v>
      </c>
      <c r="I347" t="s">
        <v>131</v>
      </c>
      <c r="J347" t="s">
        <v>1438</v>
      </c>
      <c r="K347" s="10">
        <f t="shared" si="5"/>
        <v>5.9880239520958083E-4</v>
      </c>
    </row>
    <row r="348" spans="1:11" x14ac:dyDescent="0.25">
      <c r="A348" t="s">
        <v>349</v>
      </c>
      <c r="B348" t="s">
        <v>352</v>
      </c>
      <c r="C348">
        <v>1570</v>
      </c>
      <c r="D348">
        <v>2015</v>
      </c>
      <c r="E348" s="2">
        <v>0.7</v>
      </c>
      <c r="F348" t="s">
        <v>41</v>
      </c>
      <c r="G348">
        <v>3.75</v>
      </c>
      <c r="H348" t="s">
        <v>71</v>
      </c>
      <c r="I348" t="s">
        <v>83</v>
      </c>
      <c r="J348" t="s">
        <v>1439</v>
      </c>
      <c r="K348" s="10">
        <f t="shared" si="5"/>
        <v>5.9880239520958083E-4</v>
      </c>
    </row>
    <row r="349" spans="1:11" x14ac:dyDescent="0.25">
      <c r="A349" t="s">
        <v>349</v>
      </c>
      <c r="B349" t="s">
        <v>353</v>
      </c>
      <c r="C349">
        <v>1574</v>
      </c>
      <c r="D349">
        <v>2015</v>
      </c>
      <c r="E349" s="2">
        <v>0.72</v>
      </c>
      <c r="F349" t="s">
        <v>41</v>
      </c>
      <c r="G349">
        <v>3</v>
      </c>
      <c r="H349" t="s">
        <v>1435</v>
      </c>
      <c r="I349" t="s">
        <v>19</v>
      </c>
      <c r="J349" t="s">
        <v>1438</v>
      </c>
      <c r="K349" s="10">
        <f t="shared" si="5"/>
        <v>5.9880239520958083E-4</v>
      </c>
    </row>
    <row r="350" spans="1:11" x14ac:dyDescent="0.25">
      <c r="A350" t="s">
        <v>349</v>
      </c>
      <c r="B350" t="s">
        <v>304</v>
      </c>
      <c r="C350">
        <v>1347</v>
      </c>
      <c r="D350">
        <v>2014</v>
      </c>
      <c r="E350" s="2">
        <v>0.72</v>
      </c>
      <c r="F350" t="s">
        <v>41</v>
      </c>
      <c r="G350">
        <v>3</v>
      </c>
      <c r="H350" t="s">
        <v>71</v>
      </c>
      <c r="I350" t="s">
        <v>30</v>
      </c>
      <c r="J350" t="s">
        <v>1438</v>
      </c>
      <c r="K350" s="10">
        <f t="shared" si="5"/>
        <v>5.9880239520958083E-4</v>
      </c>
    </row>
    <row r="351" spans="1:11" x14ac:dyDescent="0.25">
      <c r="A351" t="s">
        <v>349</v>
      </c>
      <c r="B351" t="s">
        <v>307</v>
      </c>
      <c r="C351">
        <v>1371</v>
      </c>
      <c r="D351">
        <v>2014</v>
      </c>
      <c r="E351" s="2">
        <v>0.76</v>
      </c>
      <c r="F351" t="s">
        <v>41</v>
      </c>
      <c r="G351">
        <v>3</v>
      </c>
      <c r="H351" t="s">
        <v>71</v>
      </c>
      <c r="I351" t="s">
        <v>30</v>
      </c>
      <c r="J351" t="s">
        <v>1438</v>
      </c>
      <c r="K351" s="10">
        <f t="shared" si="5"/>
        <v>5.9880239520958083E-4</v>
      </c>
    </row>
    <row r="352" spans="1:11" x14ac:dyDescent="0.25">
      <c r="A352" t="s">
        <v>349</v>
      </c>
      <c r="B352" t="s">
        <v>266</v>
      </c>
      <c r="C352">
        <v>1407</v>
      </c>
      <c r="D352">
        <v>2014</v>
      </c>
      <c r="E352" s="2">
        <v>0.7</v>
      </c>
      <c r="F352" t="s">
        <v>41</v>
      </c>
      <c r="G352">
        <v>3</v>
      </c>
      <c r="H352" t="s">
        <v>35</v>
      </c>
      <c r="I352" t="s">
        <v>83</v>
      </c>
      <c r="J352" t="s">
        <v>1438</v>
      </c>
      <c r="K352" s="10">
        <f t="shared" si="5"/>
        <v>5.9880239520958083E-4</v>
      </c>
    </row>
    <row r="353" spans="1:11" x14ac:dyDescent="0.25">
      <c r="A353" t="s">
        <v>349</v>
      </c>
      <c r="B353" t="s">
        <v>38</v>
      </c>
      <c r="C353">
        <v>1101</v>
      </c>
      <c r="D353">
        <v>2013</v>
      </c>
      <c r="E353" s="2">
        <v>0.7</v>
      </c>
      <c r="F353" t="s">
        <v>41</v>
      </c>
      <c r="G353">
        <v>3</v>
      </c>
      <c r="H353" t="s">
        <v>35</v>
      </c>
      <c r="I353" t="s">
        <v>38</v>
      </c>
      <c r="J353" t="s">
        <v>1438</v>
      </c>
      <c r="K353" s="10">
        <f t="shared" si="5"/>
        <v>5.9880239520958083E-4</v>
      </c>
    </row>
    <row r="354" spans="1:11" x14ac:dyDescent="0.25">
      <c r="A354" t="s">
        <v>349</v>
      </c>
      <c r="B354" t="s">
        <v>82</v>
      </c>
      <c r="C354">
        <v>1101</v>
      </c>
      <c r="D354">
        <v>2013</v>
      </c>
      <c r="E354" s="2">
        <v>0.73</v>
      </c>
      <c r="F354" t="s">
        <v>41</v>
      </c>
      <c r="G354">
        <v>3</v>
      </c>
      <c r="H354" t="s">
        <v>35</v>
      </c>
      <c r="I354" t="s">
        <v>83</v>
      </c>
      <c r="J354" t="s">
        <v>1438</v>
      </c>
      <c r="K354" s="10">
        <f t="shared" si="5"/>
        <v>5.9880239520958083E-4</v>
      </c>
    </row>
    <row r="355" spans="1:11" x14ac:dyDescent="0.25">
      <c r="A355" t="s">
        <v>349</v>
      </c>
      <c r="B355" t="s">
        <v>354</v>
      </c>
      <c r="C355">
        <v>1105</v>
      </c>
      <c r="D355">
        <v>2013</v>
      </c>
      <c r="E355" s="2">
        <v>0.7</v>
      </c>
      <c r="F355" t="s">
        <v>41</v>
      </c>
      <c r="G355">
        <v>2</v>
      </c>
      <c r="H355" t="s">
        <v>18</v>
      </c>
      <c r="I355" t="s">
        <v>16</v>
      </c>
      <c r="J355" t="s">
        <v>1441</v>
      </c>
      <c r="K355" s="10">
        <f t="shared" si="5"/>
        <v>5.9880239520958083E-4</v>
      </c>
    </row>
    <row r="356" spans="1:11" x14ac:dyDescent="0.25">
      <c r="A356" t="s">
        <v>349</v>
      </c>
      <c r="B356" t="s">
        <v>355</v>
      </c>
      <c r="C356">
        <v>1105</v>
      </c>
      <c r="D356">
        <v>2013</v>
      </c>
      <c r="E356" s="2">
        <v>0.7</v>
      </c>
      <c r="F356" t="s">
        <v>41</v>
      </c>
      <c r="G356">
        <v>3</v>
      </c>
      <c r="H356" t="s">
        <v>1435</v>
      </c>
      <c r="I356" t="s">
        <v>19</v>
      </c>
      <c r="J356" t="s">
        <v>1438</v>
      </c>
      <c r="K356" s="10">
        <f t="shared" si="5"/>
        <v>5.9880239520958083E-4</v>
      </c>
    </row>
    <row r="357" spans="1:11" x14ac:dyDescent="0.25">
      <c r="A357" t="s">
        <v>349</v>
      </c>
      <c r="B357" t="s">
        <v>72</v>
      </c>
      <c r="C357">
        <v>1109</v>
      </c>
      <c r="D357">
        <v>2013</v>
      </c>
      <c r="E357" s="2">
        <v>0.72</v>
      </c>
      <c r="F357" t="s">
        <v>41</v>
      </c>
      <c r="G357">
        <v>3</v>
      </c>
      <c r="H357" t="s">
        <v>35</v>
      </c>
      <c r="I357" t="s">
        <v>72</v>
      </c>
      <c r="J357" t="s">
        <v>1438</v>
      </c>
      <c r="K357" s="10">
        <f t="shared" si="5"/>
        <v>5.9880239520958083E-4</v>
      </c>
    </row>
    <row r="358" spans="1:11" x14ac:dyDescent="0.25">
      <c r="A358" t="s">
        <v>349</v>
      </c>
      <c r="B358" t="s">
        <v>285</v>
      </c>
      <c r="C358">
        <v>1153</v>
      </c>
      <c r="D358">
        <v>2013</v>
      </c>
      <c r="E358" s="2">
        <v>0.7</v>
      </c>
      <c r="F358" t="s">
        <v>41</v>
      </c>
      <c r="G358">
        <v>3</v>
      </c>
      <c r="H358" t="s">
        <v>18</v>
      </c>
      <c r="I358" t="s">
        <v>16</v>
      </c>
      <c r="J358" t="s">
        <v>1438</v>
      </c>
      <c r="K358" s="10">
        <f t="shared" si="5"/>
        <v>5.9880239520958083E-4</v>
      </c>
    </row>
    <row r="359" spans="1:11" x14ac:dyDescent="0.25">
      <c r="A359" t="s">
        <v>349</v>
      </c>
      <c r="B359" t="s">
        <v>356</v>
      </c>
      <c r="C359">
        <v>1153</v>
      </c>
      <c r="D359">
        <v>2013</v>
      </c>
      <c r="E359" s="2">
        <v>0.72</v>
      </c>
      <c r="F359" t="s">
        <v>41</v>
      </c>
      <c r="G359">
        <v>3</v>
      </c>
      <c r="H359" t="s">
        <v>1435</v>
      </c>
      <c r="I359" t="s">
        <v>19</v>
      </c>
      <c r="J359" t="s">
        <v>1438</v>
      </c>
      <c r="K359" s="10">
        <f t="shared" si="5"/>
        <v>5.9880239520958083E-4</v>
      </c>
    </row>
    <row r="360" spans="1:11" x14ac:dyDescent="0.25">
      <c r="A360" t="s">
        <v>357</v>
      </c>
      <c r="B360" t="s">
        <v>28</v>
      </c>
      <c r="C360">
        <v>1247</v>
      </c>
      <c r="D360">
        <v>2014</v>
      </c>
      <c r="E360" s="2">
        <v>0.7</v>
      </c>
      <c r="F360" t="s">
        <v>41</v>
      </c>
      <c r="G360">
        <v>2</v>
      </c>
      <c r="H360" t="s">
        <v>1435</v>
      </c>
      <c r="I360" t="s">
        <v>28</v>
      </c>
      <c r="J360" t="s">
        <v>1441</v>
      </c>
      <c r="K360" s="10">
        <f t="shared" si="5"/>
        <v>5.9880239520958083E-4</v>
      </c>
    </row>
    <row r="361" spans="1:11" x14ac:dyDescent="0.25">
      <c r="A361" t="s">
        <v>357</v>
      </c>
      <c r="B361" t="s">
        <v>16</v>
      </c>
      <c r="C361">
        <v>1247</v>
      </c>
      <c r="D361">
        <v>2014</v>
      </c>
      <c r="E361" s="2">
        <v>0.7</v>
      </c>
      <c r="F361" t="s">
        <v>41</v>
      </c>
      <c r="G361">
        <v>3</v>
      </c>
      <c r="H361" t="s">
        <v>1435</v>
      </c>
      <c r="I361" t="s">
        <v>16</v>
      </c>
      <c r="J361" t="s">
        <v>1438</v>
      </c>
      <c r="K361" s="10">
        <f t="shared" si="5"/>
        <v>5.9880239520958083E-4</v>
      </c>
    </row>
    <row r="362" spans="1:11" x14ac:dyDescent="0.25">
      <c r="A362" t="s">
        <v>357</v>
      </c>
      <c r="B362" t="s">
        <v>19</v>
      </c>
      <c r="C362">
        <v>1251</v>
      </c>
      <c r="D362">
        <v>2014</v>
      </c>
      <c r="E362" s="2">
        <v>0.7</v>
      </c>
      <c r="F362" t="s">
        <v>41</v>
      </c>
      <c r="G362">
        <v>3</v>
      </c>
      <c r="H362" t="s">
        <v>1435</v>
      </c>
      <c r="I362" t="s">
        <v>19</v>
      </c>
      <c r="J362" t="s">
        <v>1438</v>
      </c>
      <c r="K362" s="10">
        <f t="shared" si="5"/>
        <v>5.9880239520958083E-4</v>
      </c>
    </row>
    <row r="363" spans="1:11" x14ac:dyDescent="0.25">
      <c r="A363" t="s">
        <v>357</v>
      </c>
      <c r="B363" t="s">
        <v>38</v>
      </c>
      <c r="C363">
        <v>1251</v>
      </c>
      <c r="D363">
        <v>2014</v>
      </c>
      <c r="E363" s="2">
        <v>0.7</v>
      </c>
      <c r="F363" t="s">
        <v>41</v>
      </c>
      <c r="G363">
        <v>3</v>
      </c>
      <c r="H363" t="s">
        <v>1435</v>
      </c>
      <c r="I363" t="s">
        <v>38</v>
      </c>
      <c r="J363" t="s">
        <v>1438</v>
      </c>
      <c r="K363" s="10">
        <f t="shared" si="5"/>
        <v>5.9880239520958083E-4</v>
      </c>
    </row>
    <row r="364" spans="1:11" x14ac:dyDescent="0.25">
      <c r="A364" t="s">
        <v>358</v>
      </c>
      <c r="B364" t="s">
        <v>27</v>
      </c>
      <c r="C364">
        <v>404</v>
      </c>
      <c r="D364">
        <v>2009</v>
      </c>
      <c r="E364" s="2">
        <v>0.72</v>
      </c>
      <c r="F364" t="s">
        <v>9</v>
      </c>
      <c r="G364">
        <v>3</v>
      </c>
      <c r="H364" t="s">
        <v>1435</v>
      </c>
      <c r="I364" t="s">
        <v>28</v>
      </c>
      <c r="J364" t="s">
        <v>1438</v>
      </c>
      <c r="K364" s="10">
        <f t="shared" si="5"/>
        <v>5.9880239520958083E-4</v>
      </c>
    </row>
    <row r="365" spans="1:11" x14ac:dyDescent="0.25">
      <c r="A365" t="s">
        <v>359</v>
      </c>
      <c r="B365" t="s">
        <v>360</v>
      </c>
      <c r="C365">
        <v>1426</v>
      </c>
      <c r="D365">
        <v>2014</v>
      </c>
      <c r="E365" s="2">
        <v>0.7</v>
      </c>
      <c r="F365" t="s">
        <v>100</v>
      </c>
      <c r="G365">
        <v>3</v>
      </c>
      <c r="H365" t="s">
        <v>60</v>
      </c>
      <c r="I365" t="s">
        <v>360</v>
      </c>
      <c r="J365" t="s">
        <v>1438</v>
      </c>
      <c r="K365" s="10">
        <f t="shared" si="5"/>
        <v>5.9880239520958083E-4</v>
      </c>
    </row>
    <row r="366" spans="1:11" x14ac:dyDescent="0.25">
      <c r="A366" t="s">
        <v>361</v>
      </c>
      <c r="B366" t="s">
        <v>362</v>
      </c>
      <c r="C366">
        <v>1900</v>
      </c>
      <c r="D366">
        <v>2016</v>
      </c>
      <c r="E366" s="2">
        <v>0.7</v>
      </c>
      <c r="F366" t="s">
        <v>41</v>
      </c>
      <c r="G366">
        <v>3</v>
      </c>
      <c r="H366" t="s">
        <v>1435</v>
      </c>
      <c r="I366" t="s">
        <v>99</v>
      </c>
      <c r="J366" t="s">
        <v>1438</v>
      </c>
      <c r="K366" s="10">
        <f t="shared" si="5"/>
        <v>5.9880239520958083E-4</v>
      </c>
    </row>
    <row r="367" spans="1:11" x14ac:dyDescent="0.25">
      <c r="A367" t="s">
        <v>363</v>
      </c>
      <c r="B367" t="s">
        <v>364</v>
      </c>
      <c r="C367">
        <v>486</v>
      </c>
      <c r="D367">
        <v>2010</v>
      </c>
      <c r="E367" s="2">
        <v>0.55000000000000004</v>
      </c>
      <c r="F367" t="s">
        <v>28</v>
      </c>
      <c r="G367">
        <v>3</v>
      </c>
      <c r="H367" t="s">
        <v>50</v>
      </c>
      <c r="I367" t="s">
        <v>28</v>
      </c>
      <c r="J367" t="s">
        <v>1438</v>
      </c>
      <c r="K367" s="10">
        <f t="shared" si="5"/>
        <v>5.9880239520958083E-4</v>
      </c>
    </row>
    <row r="368" spans="1:11" x14ac:dyDescent="0.25">
      <c r="A368" t="s">
        <v>363</v>
      </c>
      <c r="B368" t="s">
        <v>335</v>
      </c>
      <c r="C368">
        <v>252</v>
      </c>
      <c r="D368">
        <v>2008</v>
      </c>
      <c r="E368" s="2">
        <v>0.75</v>
      </c>
      <c r="F368" t="s">
        <v>28</v>
      </c>
      <c r="G368">
        <v>3</v>
      </c>
      <c r="H368" t="s">
        <v>50</v>
      </c>
      <c r="I368" t="s">
        <v>28</v>
      </c>
      <c r="J368" t="s">
        <v>1438</v>
      </c>
      <c r="K368" s="10">
        <f t="shared" si="5"/>
        <v>5.9880239520958083E-4</v>
      </c>
    </row>
    <row r="369" spans="1:11" x14ac:dyDescent="0.25">
      <c r="A369" t="s">
        <v>365</v>
      </c>
      <c r="B369" t="s">
        <v>366</v>
      </c>
      <c r="C369">
        <v>1235</v>
      </c>
      <c r="D369">
        <v>2014</v>
      </c>
      <c r="E369" s="2">
        <v>0.7</v>
      </c>
      <c r="F369" t="s">
        <v>41</v>
      </c>
      <c r="G369">
        <v>3</v>
      </c>
      <c r="H369" t="s">
        <v>1435</v>
      </c>
      <c r="I369" t="s">
        <v>133</v>
      </c>
      <c r="J369" t="s">
        <v>1438</v>
      </c>
      <c r="K369" s="10">
        <f t="shared" si="5"/>
        <v>5.9880239520958083E-4</v>
      </c>
    </row>
    <row r="370" spans="1:11" x14ac:dyDescent="0.25">
      <c r="A370" t="s">
        <v>367</v>
      </c>
      <c r="B370" t="s">
        <v>28</v>
      </c>
      <c r="C370">
        <v>1454</v>
      </c>
      <c r="D370">
        <v>2015</v>
      </c>
      <c r="E370" s="2">
        <v>0.7</v>
      </c>
      <c r="F370" t="s">
        <v>147</v>
      </c>
      <c r="G370">
        <v>3</v>
      </c>
      <c r="H370" t="s">
        <v>1435</v>
      </c>
      <c r="I370" t="s">
        <v>28</v>
      </c>
      <c r="J370" t="s">
        <v>1438</v>
      </c>
      <c r="K370" s="10">
        <f t="shared" si="5"/>
        <v>5.9880239520958083E-4</v>
      </c>
    </row>
    <row r="371" spans="1:11" x14ac:dyDescent="0.25">
      <c r="A371" t="s">
        <v>368</v>
      </c>
      <c r="B371" t="s">
        <v>369</v>
      </c>
      <c r="C371">
        <v>1407</v>
      </c>
      <c r="D371">
        <v>2014</v>
      </c>
      <c r="E371" s="2">
        <v>0.75</v>
      </c>
      <c r="F371" t="s">
        <v>197</v>
      </c>
      <c r="G371">
        <v>3</v>
      </c>
      <c r="H371" t="s">
        <v>35</v>
      </c>
      <c r="I371" t="s">
        <v>99</v>
      </c>
      <c r="J371" t="s">
        <v>1438</v>
      </c>
      <c r="K371" s="10">
        <f t="shared" si="5"/>
        <v>5.9880239520958083E-4</v>
      </c>
    </row>
    <row r="372" spans="1:11" x14ac:dyDescent="0.25">
      <c r="A372" t="s">
        <v>368</v>
      </c>
      <c r="B372" t="s">
        <v>142</v>
      </c>
      <c r="C372">
        <v>1407</v>
      </c>
      <c r="D372">
        <v>2014</v>
      </c>
      <c r="E372" s="2">
        <v>0.82</v>
      </c>
      <c r="F372" t="s">
        <v>197</v>
      </c>
      <c r="G372">
        <v>3</v>
      </c>
      <c r="H372" t="s">
        <v>35</v>
      </c>
      <c r="I372" t="s">
        <v>99</v>
      </c>
      <c r="J372" t="s">
        <v>1438</v>
      </c>
      <c r="K372" s="10">
        <f t="shared" si="5"/>
        <v>5.9880239520958083E-4</v>
      </c>
    </row>
    <row r="373" spans="1:11" x14ac:dyDescent="0.25">
      <c r="A373" t="s">
        <v>370</v>
      </c>
      <c r="B373" t="s">
        <v>371</v>
      </c>
      <c r="C373">
        <v>1696</v>
      </c>
      <c r="D373">
        <v>2015</v>
      </c>
      <c r="E373" s="2">
        <v>0.7</v>
      </c>
      <c r="F373" t="s">
        <v>372</v>
      </c>
      <c r="G373">
        <v>3</v>
      </c>
      <c r="H373" t="s">
        <v>35</v>
      </c>
      <c r="I373" t="s">
        <v>64</v>
      </c>
      <c r="J373" t="s">
        <v>1438</v>
      </c>
      <c r="K373" s="10">
        <f t="shared" si="5"/>
        <v>5.9880239520958083E-4</v>
      </c>
    </row>
    <row r="374" spans="1:11" x14ac:dyDescent="0.25">
      <c r="A374" t="s">
        <v>370</v>
      </c>
      <c r="B374" t="s">
        <v>373</v>
      </c>
      <c r="C374">
        <v>1696</v>
      </c>
      <c r="D374">
        <v>2015</v>
      </c>
      <c r="E374" s="2">
        <v>0.7</v>
      </c>
      <c r="F374" t="s">
        <v>372</v>
      </c>
      <c r="G374">
        <v>3</v>
      </c>
      <c r="H374" t="s">
        <v>35</v>
      </c>
      <c r="I374" t="s">
        <v>183</v>
      </c>
      <c r="J374" t="s">
        <v>1438</v>
      </c>
      <c r="K374" s="10">
        <f t="shared" si="5"/>
        <v>5.9880239520958083E-4</v>
      </c>
    </row>
    <row r="375" spans="1:11" x14ac:dyDescent="0.25">
      <c r="A375" t="s">
        <v>374</v>
      </c>
      <c r="B375" t="s">
        <v>16</v>
      </c>
      <c r="C375">
        <v>1482</v>
      </c>
      <c r="D375">
        <v>2015</v>
      </c>
      <c r="E375" s="2">
        <v>0.65</v>
      </c>
      <c r="F375" t="s">
        <v>147</v>
      </c>
      <c r="G375">
        <v>2</v>
      </c>
      <c r="H375" t="s">
        <v>18</v>
      </c>
      <c r="I375" t="s">
        <v>16</v>
      </c>
      <c r="J375" t="s">
        <v>1441</v>
      </c>
      <c r="K375" s="10">
        <f t="shared" si="5"/>
        <v>5.9880239520958083E-4</v>
      </c>
    </row>
    <row r="376" spans="1:11" x14ac:dyDescent="0.25">
      <c r="A376" t="s">
        <v>374</v>
      </c>
      <c r="B376" t="s">
        <v>375</v>
      </c>
      <c r="C376">
        <v>1482</v>
      </c>
      <c r="D376">
        <v>2015</v>
      </c>
      <c r="E376" s="2">
        <v>0.65</v>
      </c>
      <c r="F376" t="s">
        <v>147</v>
      </c>
      <c r="G376">
        <v>3</v>
      </c>
      <c r="H376" t="s">
        <v>18</v>
      </c>
      <c r="I376" t="s">
        <v>16</v>
      </c>
      <c r="J376" t="s">
        <v>1438</v>
      </c>
      <c r="K376" s="10">
        <f t="shared" si="5"/>
        <v>5.9880239520958083E-4</v>
      </c>
    </row>
    <row r="377" spans="1:11" x14ac:dyDescent="0.25">
      <c r="A377" t="s">
        <v>374</v>
      </c>
      <c r="B377" t="s">
        <v>83</v>
      </c>
      <c r="C377">
        <v>1514</v>
      </c>
      <c r="D377">
        <v>2015</v>
      </c>
      <c r="E377" s="2">
        <v>0.8</v>
      </c>
      <c r="F377" t="s">
        <v>147</v>
      </c>
      <c r="G377">
        <v>2</v>
      </c>
      <c r="H377" t="s">
        <v>1435</v>
      </c>
      <c r="I377" t="s">
        <v>83</v>
      </c>
      <c r="J377" t="s">
        <v>1441</v>
      </c>
      <c r="K377" s="10">
        <f t="shared" si="5"/>
        <v>5.9880239520958083E-4</v>
      </c>
    </row>
    <row r="378" spans="1:11" x14ac:dyDescent="0.25">
      <c r="A378" t="s">
        <v>376</v>
      </c>
      <c r="B378" t="s">
        <v>25</v>
      </c>
      <c r="C378">
        <v>647</v>
      </c>
      <c r="D378">
        <v>2011</v>
      </c>
      <c r="E378" s="2">
        <v>0.7</v>
      </c>
      <c r="F378" t="s">
        <v>41</v>
      </c>
      <c r="G378">
        <v>3.75</v>
      </c>
      <c r="H378" t="s">
        <v>35</v>
      </c>
      <c r="I378" t="s">
        <v>25</v>
      </c>
      <c r="J378" t="s">
        <v>1439</v>
      </c>
      <c r="K378" s="10">
        <f t="shared" si="5"/>
        <v>5.9880239520958083E-4</v>
      </c>
    </row>
    <row r="379" spans="1:11" x14ac:dyDescent="0.25">
      <c r="A379" t="s">
        <v>376</v>
      </c>
      <c r="B379" t="s">
        <v>19</v>
      </c>
      <c r="C379">
        <v>647</v>
      </c>
      <c r="D379">
        <v>2011</v>
      </c>
      <c r="E379" s="2">
        <v>0.68</v>
      </c>
      <c r="F379" t="s">
        <v>41</v>
      </c>
      <c r="G379">
        <v>3.75</v>
      </c>
      <c r="H379" t="s">
        <v>1435</v>
      </c>
      <c r="I379" t="s">
        <v>19</v>
      </c>
      <c r="J379" t="s">
        <v>1439</v>
      </c>
      <c r="K379" s="10">
        <f t="shared" si="5"/>
        <v>5.9880239520958083E-4</v>
      </c>
    </row>
    <row r="380" spans="1:11" x14ac:dyDescent="0.25">
      <c r="A380" t="s">
        <v>377</v>
      </c>
      <c r="B380" t="s">
        <v>378</v>
      </c>
      <c r="C380">
        <v>1772</v>
      </c>
      <c r="D380">
        <v>2016</v>
      </c>
      <c r="E380" s="2">
        <v>0.9</v>
      </c>
      <c r="F380" t="s">
        <v>41</v>
      </c>
      <c r="G380">
        <v>2</v>
      </c>
      <c r="H380" t="s">
        <v>1435</v>
      </c>
      <c r="I380" t="s">
        <v>16</v>
      </c>
      <c r="J380" t="s">
        <v>1441</v>
      </c>
      <c r="K380" s="10">
        <f t="shared" si="5"/>
        <v>5.9880239520958083E-4</v>
      </c>
    </row>
    <row r="381" spans="1:11" x14ac:dyDescent="0.25">
      <c r="A381" t="s">
        <v>379</v>
      </c>
      <c r="B381" t="s">
        <v>380</v>
      </c>
      <c r="C381">
        <v>1760</v>
      </c>
      <c r="D381">
        <v>2016</v>
      </c>
      <c r="E381" s="2">
        <v>0.7</v>
      </c>
      <c r="F381" t="s">
        <v>41</v>
      </c>
      <c r="G381">
        <v>2</v>
      </c>
      <c r="H381" t="s">
        <v>1435</v>
      </c>
      <c r="I381" t="s">
        <v>38</v>
      </c>
      <c r="J381" t="s">
        <v>1441</v>
      </c>
      <c r="K381" s="10">
        <f t="shared" si="5"/>
        <v>5.9880239520958083E-4</v>
      </c>
    </row>
    <row r="382" spans="1:11" x14ac:dyDescent="0.25">
      <c r="A382" t="s">
        <v>379</v>
      </c>
      <c r="B382" t="s">
        <v>360</v>
      </c>
      <c r="C382">
        <v>1760</v>
      </c>
      <c r="D382">
        <v>2016</v>
      </c>
      <c r="E382" s="2">
        <v>0.7</v>
      </c>
      <c r="F382" t="s">
        <v>41</v>
      </c>
      <c r="G382">
        <v>3</v>
      </c>
      <c r="H382" t="s">
        <v>1435</v>
      </c>
      <c r="I382" t="s">
        <v>360</v>
      </c>
      <c r="J382" t="s">
        <v>1438</v>
      </c>
      <c r="K382" s="10">
        <f t="shared" si="5"/>
        <v>5.9880239520958083E-4</v>
      </c>
    </row>
    <row r="383" spans="1:11" x14ac:dyDescent="0.25">
      <c r="A383" t="s">
        <v>379</v>
      </c>
      <c r="B383" t="s">
        <v>83</v>
      </c>
      <c r="C383">
        <v>1764</v>
      </c>
      <c r="D383">
        <v>2016</v>
      </c>
      <c r="E383" s="2">
        <v>0.6</v>
      </c>
      <c r="F383" t="s">
        <v>41</v>
      </c>
      <c r="G383">
        <v>3</v>
      </c>
      <c r="H383" t="s">
        <v>1435</v>
      </c>
      <c r="I383" t="s">
        <v>83</v>
      </c>
      <c r="J383" t="s">
        <v>1438</v>
      </c>
      <c r="K383" s="10">
        <f t="shared" si="5"/>
        <v>5.9880239520958083E-4</v>
      </c>
    </row>
    <row r="384" spans="1:11" x14ac:dyDescent="0.25">
      <c r="A384" t="s">
        <v>379</v>
      </c>
      <c r="B384" t="s">
        <v>83</v>
      </c>
      <c r="C384">
        <v>1764</v>
      </c>
      <c r="D384">
        <v>2016</v>
      </c>
      <c r="E384" s="2">
        <v>0.75</v>
      </c>
      <c r="F384" t="s">
        <v>41</v>
      </c>
      <c r="G384">
        <v>3</v>
      </c>
      <c r="H384" t="s">
        <v>1435</v>
      </c>
      <c r="I384" t="s">
        <v>83</v>
      </c>
      <c r="J384" t="s">
        <v>1438</v>
      </c>
      <c r="K384" s="10">
        <f t="shared" si="5"/>
        <v>5.9880239520958083E-4</v>
      </c>
    </row>
    <row r="385" spans="1:11" x14ac:dyDescent="0.25">
      <c r="A385" t="s">
        <v>379</v>
      </c>
      <c r="B385" t="s">
        <v>91</v>
      </c>
      <c r="C385">
        <v>1764</v>
      </c>
      <c r="D385">
        <v>2016</v>
      </c>
      <c r="E385" s="2">
        <v>0.8</v>
      </c>
      <c r="F385" t="s">
        <v>41</v>
      </c>
      <c r="G385">
        <v>3</v>
      </c>
      <c r="H385" t="s">
        <v>381</v>
      </c>
      <c r="I385" t="s">
        <v>19</v>
      </c>
      <c r="J385" t="s">
        <v>1438</v>
      </c>
      <c r="K385" s="10">
        <f t="shared" si="5"/>
        <v>5.9880239520958083E-4</v>
      </c>
    </row>
    <row r="386" spans="1:11" x14ac:dyDescent="0.25">
      <c r="A386" t="s">
        <v>379</v>
      </c>
      <c r="B386" t="s">
        <v>28</v>
      </c>
      <c r="C386">
        <v>1764</v>
      </c>
      <c r="D386">
        <v>2016</v>
      </c>
      <c r="E386" s="2">
        <v>0.7</v>
      </c>
      <c r="F386" t="s">
        <v>41</v>
      </c>
      <c r="G386">
        <v>3</v>
      </c>
      <c r="H386" t="s">
        <v>1435</v>
      </c>
      <c r="I386" t="s">
        <v>28</v>
      </c>
      <c r="J386" t="s">
        <v>1438</v>
      </c>
      <c r="K386" s="10">
        <f t="shared" si="5"/>
        <v>5.9880239520958083E-4</v>
      </c>
    </row>
    <row r="387" spans="1:11" x14ac:dyDescent="0.25">
      <c r="A387" t="s">
        <v>379</v>
      </c>
      <c r="B387" t="s">
        <v>72</v>
      </c>
      <c r="C387">
        <v>1768</v>
      </c>
      <c r="D387">
        <v>2016</v>
      </c>
      <c r="E387" s="2">
        <v>0.8</v>
      </c>
      <c r="F387" t="s">
        <v>41</v>
      </c>
      <c r="G387">
        <v>3</v>
      </c>
      <c r="H387" t="s">
        <v>1435</v>
      </c>
      <c r="I387" t="s">
        <v>72</v>
      </c>
      <c r="J387" t="s">
        <v>1438</v>
      </c>
      <c r="K387" s="10">
        <f t="shared" ref="K387:K450" si="6">COUNTA(B387)/SUM(COUNTA($B$2:$B$1671))</f>
        <v>5.9880239520958083E-4</v>
      </c>
    </row>
    <row r="388" spans="1:11" x14ac:dyDescent="0.25">
      <c r="A388" t="s">
        <v>382</v>
      </c>
      <c r="B388" t="s">
        <v>16</v>
      </c>
      <c r="C388">
        <v>1259</v>
      </c>
      <c r="D388">
        <v>2014</v>
      </c>
      <c r="E388" s="2">
        <v>0.74</v>
      </c>
      <c r="F388" t="s">
        <v>41</v>
      </c>
      <c r="G388">
        <v>3</v>
      </c>
      <c r="H388" t="s">
        <v>1435</v>
      </c>
      <c r="I388" t="s">
        <v>16</v>
      </c>
      <c r="J388" t="s">
        <v>1438</v>
      </c>
      <c r="K388" s="10">
        <f t="shared" si="6"/>
        <v>5.9880239520958083E-4</v>
      </c>
    </row>
    <row r="389" spans="1:11" x14ac:dyDescent="0.25">
      <c r="A389" t="s">
        <v>383</v>
      </c>
      <c r="B389" t="s">
        <v>384</v>
      </c>
      <c r="C389">
        <v>1530</v>
      </c>
      <c r="D389">
        <v>2015</v>
      </c>
      <c r="E389" s="2">
        <v>0.75</v>
      </c>
      <c r="F389" t="s">
        <v>385</v>
      </c>
      <c r="G389">
        <v>3</v>
      </c>
      <c r="H389" t="s">
        <v>35</v>
      </c>
      <c r="I389" t="s">
        <v>83</v>
      </c>
      <c r="J389" t="s">
        <v>1438</v>
      </c>
      <c r="K389" s="10">
        <f t="shared" si="6"/>
        <v>5.9880239520958083E-4</v>
      </c>
    </row>
    <row r="390" spans="1:11" x14ac:dyDescent="0.25">
      <c r="A390" t="s">
        <v>383</v>
      </c>
      <c r="B390" t="s">
        <v>386</v>
      </c>
      <c r="C390">
        <v>1530</v>
      </c>
      <c r="D390">
        <v>2015</v>
      </c>
      <c r="E390" s="2">
        <v>0.68</v>
      </c>
      <c r="F390" t="s">
        <v>385</v>
      </c>
      <c r="G390">
        <v>3</v>
      </c>
      <c r="H390" t="s">
        <v>60</v>
      </c>
      <c r="I390" t="s">
        <v>155</v>
      </c>
      <c r="J390" t="s">
        <v>1438</v>
      </c>
      <c r="K390" s="10">
        <f t="shared" si="6"/>
        <v>5.9880239520958083E-4</v>
      </c>
    </row>
    <row r="391" spans="1:11" x14ac:dyDescent="0.25">
      <c r="A391" t="s">
        <v>383</v>
      </c>
      <c r="B391" t="s">
        <v>387</v>
      </c>
      <c r="C391">
        <v>1530</v>
      </c>
      <c r="D391">
        <v>2015</v>
      </c>
      <c r="E391" s="2">
        <v>0.8</v>
      </c>
      <c r="F391" t="s">
        <v>385</v>
      </c>
      <c r="G391">
        <v>3.75</v>
      </c>
      <c r="H391" t="s">
        <v>18</v>
      </c>
      <c r="I391" t="s">
        <v>16</v>
      </c>
      <c r="J391" t="s">
        <v>1439</v>
      </c>
      <c r="K391" s="10">
        <f t="shared" si="6"/>
        <v>5.9880239520958083E-4</v>
      </c>
    </row>
    <row r="392" spans="1:11" x14ac:dyDescent="0.25">
      <c r="A392" t="s">
        <v>388</v>
      </c>
      <c r="B392" t="s">
        <v>389</v>
      </c>
      <c r="C392">
        <v>1582</v>
      </c>
      <c r="D392">
        <v>2015</v>
      </c>
      <c r="E392" s="2">
        <v>0.69</v>
      </c>
      <c r="F392" t="s">
        <v>390</v>
      </c>
      <c r="G392">
        <v>3.75</v>
      </c>
      <c r="H392" t="s">
        <v>69</v>
      </c>
      <c r="I392" t="s">
        <v>16</v>
      </c>
      <c r="J392" t="s">
        <v>1439</v>
      </c>
      <c r="K392" s="10">
        <f t="shared" si="6"/>
        <v>5.9880239520958083E-4</v>
      </c>
    </row>
    <row r="393" spans="1:11" x14ac:dyDescent="0.25">
      <c r="A393" t="s">
        <v>388</v>
      </c>
      <c r="B393" t="s">
        <v>225</v>
      </c>
      <c r="C393">
        <v>1582</v>
      </c>
      <c r="D393">
        <v>2015</v>
      </c>
      <c r="E393" s="2">
        <v>0.8</v>
      </c>
      <c r="F393" t="s">
        <v>390</v>
      </c>
      <c r="G393">
        <v>3.75</v>
      </c>
      <c r="H393" t="s">
        <v>35</v>
      </c>
      <c r="I393" t="s">
        <v>19</v>
      </c>
      <c r="J393" t="s">
        <v>1439</v>
      </c>
      <c r="K393" s="10">
        <f t="shared" si="6"/>
        <v>5.9880239520958083E-4</v>
      </c>
    </row>
    <row r="394" spans="1:11" x14ac:dyDescent="0.25">
      <c r="A394" t="s">
        <v>388</v>
      </c>
      <c r="B394" t="s">
        <v>16</v>
      </c>
      <c r="C394">
        <v>1121</v>
      </c>
      <c r="D394">
        <v>2013</v>
      </c>
      <c r="E394" s="2">
        <v>0.7</v>
      </c>
      <c r="F394" t="s">
        <v>390</v>
      </c>
      <c r="G394">
        <v>3.75</v>
      </c>
      <c r="H394" t="s">
        <v>69</v>
      </c>
      <c r="I394" t="s">
        <v>16</v>
      </c>
      <c r="J394" t="s">
        <v>1439</v>
      </c>
      <c r="K394" s="10">
        <f t="shared" si="6"/>
        <v>5.9880239520958083E-4</v>
      </c>
    </row>
    <row r="395" spans="1:11" x14ac:dyDescent="0.25">
      <c r="A395" t="s">
        <v>388</v>
      </c>
      <c r="B395" t="s">
        <v>28</v>
      </c>
      <c r="C395">
        <v>919</v>
      </c>
      <c r="D395">
        <v>2012</v>
      </c>
      <c r="E395" s="2">
        <v>0.82</v>
      </c>
      <c r="F395" t="s">
        <v>390</v>
      </c>
      <c r="G395">
        <v>2</v>
      </c>
      <c r="H395" t="s">
        <v>50</v>
      </c>
      <c r="I395" t="s">
        <v>28</v>
      </c>
      <c r="J395" t="s">
        <v>1441</v>
      </c>
      <c r="K395" s="10">
        <f t="shared" si="6"/>
        <v>5.9880239520958083E-4</v>
      </c>
    </row>
    <row r="396" spans="1:11" x14ac:dyDescent="0.25">
      <c r="A396" t="s">
        <v>388</v>
      </c>
      <c r="B396" t="s">
        <v>16</v>
      </c>
      <c r="C396">
        <v>919</v>
      </c>
      <c r="D396">
        <v>2012</v>
      </c>
      <c r="E396" s="2">
        <v>0.68</v>
      </c>
      <c r="F396" t="s">
        <v>390</v>
      </c>
      <c r="G396">
        <v>3</v>
      </c>
      <c r="H396" t="s">
        <v>18</v>
      </c>
      <c r="I396" t="s">
        <v>16</v>
      </c>
      <c r="J396" t="s">
        <v>1438</v>
      </c>
      <c r="K396" s="10">
        <f t="shared" si="6"/>
        <v>5.9880239520958083E-4</v>
      </c>
    </row>
    <row r="397" spans="1:11" x14ac:dyDescent="0.25">
      <c r="A397" t="s">
        <v>388</v>
      </c>
      <c r="B397" t="s">
        <v>25</v>
      </c>
      <c r="C397">
        <v>919</v>
      </c>
      <c r="D397">
        <v>2012</v>
      </c>
      <c r="E397" s="2">
        <v>0.72</v>
      </c>
      <c r="F397" t="s">
        <v>390</v>
      </c>
      <c r="G397">
        <v>3</v>
      </c>
      <c r="H397" t="s">
        <v>18</v>
      </c>
      <c r="I397" t="s">
        <v>25</v>
      </c>
      <c r="J397" t="s">
        <v>1438</v>
      </c>
      <c r="K397" s="10">
        <f t="shared" si="6"/>
        <v>5.9880239520958083E-4</v>
      </c>
    </row>
    <row r="398" spans="1:11" x14ac:dyDescent="0.25">
      <c r="A398" t="s">
        <v>391</v>
      </c>
      <c r="B398" t="s">
        <v>164</v>
      </c>
      <c r="C398">
        <v>1219</v>
      </c>
      <c r="D398">
        <v>2014</v>
      </c>
      <c r="E398" s="2">
        <v>0.7</v>
      </c>
      <c r="F398" t="s">
        <v>100</v>
      </c>
      <c r="G398">
        <v>2</v>
      </c>
      <c r="H398" t="s">
        <v>18</v>
      </c>
      <c r="I398" t="s">
        <v>53</v>
      </c>
      <c r="J398" t="s">
        <v>1441</v>
      </c>
      <c r="K398" s="10">
        <f t="shared" si="6"/>
        <v>5.9880239520958083E-4</v>
      </c>
    </row>
    <row r="399" spans="1:11" x14ac:dyDescent="0.25">
      <c r="A399" t="s">
        <v>392</v>
      </c>
      <c r="B399" t="s">
        <v>288</v>
      </c>
      <c r="C399">
        <v>1454</v>
      </c>
      <c r="D399">
        <v>2015</v>
      </c>
      <c r="E399" s="2">
        <v>0.77</v>
      </c>
      <c r="F399" t="s">
        <v>320</v>
      </c>
      <c r="G399">
        <v>3</v>
      </c>
      <c r="H399" t="s">
        <v>18</v>
      </c>
      <c r="I399" t="s">
        <v>19</v>
      </c>
      <c r="J399" t="s">
        <v>1438</v>
      </c>
      <c r="K399" s="10">
        <f t="shared" si="6"/>
        <v>5.9880239520958083E-4</v>
      </c>
    </row>
    <row r="400" spans="1:11" x14ac:dyDescent="0.25">
      <c r="A400" t="s">
        <v>393</v>
      </c>
      <c r="B400" t="s">
        <v>394</v>
      </c>
      <c r="C400">
        <v>682</v>
      </c>
      <c r="D400">
        <v>2011</v>
      </c>
      <c r="E400" s="2">
        <v>0.65</v>
      </c>
      <c r="F400" t="s">
        <v>100</v>
      </c>
      <c r="G400">
        <v>3</v>
      </c>
      <c r="H400" t="s">
        <v>1435</v>
      </c>
      <c r="I400" t="s">
        <v>53</v>
      </c>
      <c r="J400" t="s">
        <v>1438</v>
      </c>
      <c r="K400" s="10">
        <f t="shared" si="6"/>
        <v>5.9880239520958083E-4</v>
      </c>
    </row>
    <row r="401" spans="1:11" x14ac:dyDescent="0.25">
      <c r="A401" t="s">
        <v>395</v>
      </c>
      <c r="B401" t="s">
        <v>164</v>
      </c>
      <c r="C401">
        <v>478</v>
      </c>
      <c r="D401">
        <v>2010</v>
      </c>
      <c r="E401" s="2">
        <v>0.71</v>
      </c>
      <c r="F401" t="s">
        <v>94</v>
      </c>
      <c r="G401">
        <v>3</v>
      </c>
      <c r="H401" t="s">
        <v>18</v>
      </c>
      <c r="I401" t="s">
        <v>53</v>
      </c>
      <c r="J401" t="s">
        <v>1438</v>
      </c>
      <c r="K401" s="10">
        <f t="shared" si="6"/>
        <v>5.9880239520958083E-4</v>
      </c>
    </row>
    <row r="402" spans="1:11" x14ac:dyDescent="0.25">
      <c r="A402" t="s">
        <v>395</v>
      </c>
      <c r="B402" t="s">
        <v>168</v>
      </c>
      <c r="C402">
        <v>478</v>
      </c>
      <c r="D402">
        <v>2010</v>
      </c>
      <c r="E402" s="2">
        <v>0.71</v>
      </c>
      <c r="F402" t="s">
        <v>94</v>
      </c>
      <c r="G402">
        <v>3</v>
      </c>
      <c r="H402" t="s">
        <v>35</v>
      </c>
      <c r="I402" t="s">
        <v>25</v>
      </c>
      <c r="J402" t="s">
        <v>1438</v>
      </c>
      <c r="K402" s="10">
        <f t="shared" si="6"/>
        <v>5.9880239520958083E-4</v>
      </c>
    </row>
    <row r="403" spans="1:11" x14ac:dyDescent="0.25">
      <c r="A403" t="s">
        <v>395</v>
      </c>
      <c r="B403" t="s">
        <v>91</v>
      </c>
      <c r="C403">
        <v>209</v>
      </c>
      <c r="D403">
        <v>2008</v>
      </c>
      <c r="E403" s="2">
        <v>0.71</v>
      </c>
      <c r="F403" t="s">
        <v>94</v>
      </c>
      <c r="G403">
        <v>3</v>
      </c>
      <c r="H403" t="s">
        <v>18</v>
      </c>
      <c r="I403" t="s">
        <v>19</v>
      </c>
      <c r="J403" t="s">
        <v>1438</v>
      </c>
      <c r="K403" s="10">
        <f t="shared" si="6"/>
        <v>5.9880239520958083E-4</v>
      </c>
    </row>
    <row r="404" spans="1:11" x14ac:dyDescent="0.25">
      <c r="A404" t="s">
        <v>395</v>
      </c>
      <c r="B404" t="s">
        <v>396</v>
      </c>
      <c r="C404">
        <v>117</v>
      </c>
      <c r="D404">
        <v>2007</v>
      </c>
      <c r="E404" s="2">
        <v>0.71</v>
      </c>
      <c r="F404" t="s">
        <v>94</v>
      </c>
      <c r="G404">
        <v>2</v>
      </c>
      <c r="H404" t="s">
        <v>50</v>
      </c>
      <c r="I404" t="s">
        <v>28</v>
      </c>
      <c r="J404" t="s">
        <v>1441</v>
      </c>
      <c r="K404" s="10">
        <f t="shared" si="6"/>
        <v>5.9880239520958083E-4</v>
      </c>
    </row>
    <row r="405" spans="1:11" x14ac:dyDescent="0.25">
      <c r="A405" t="s">
        <v>395</v>
      </c>
      <c r="B405" t="s">
        <v>397</v>
      </c>
      <c r="C405">
        <v>117</v>
      </c>
      <c r="D405">
        <v>2007</v>
      </c>
      <c r="E405" s="2">
        <v>0.71</v>
      </c>
      <c r="F405" t="s">
        <v>94</v>
      </c>
      <c r="G405">
        <v>2</v>
      </c>
      <c r="H405" t="s">
        <v>35</v>
      </c>
      <c r="I405" t="s">
        <v>108</v>
      </c>
      <c r="J405" t="s">
        <v>1441</v>
      </c>
      <c r="K405" s="10">
        <f t="shared" si="6"/>
        <v>5.9880239520958083E-4</v>
      </c>
    </row>
    <row r="406" spans="1:11" x14ac:dyDescent="0.25">
      <c r="A406" t="s">
        <v>398</v>
      </c>
      <c r="B406" t="s">
        <v>52</v>
      </c>
      <c r="C406">
        <v>1522</v>
      </c>
      <c r="D406">
        <v>2015</v>
      </c>
      <c r="E406" s="2">
        <v>0.65</v>
      </c>
      <c r="F406" t="s">
        <v>41</v>
      </c>
      <c r="G406">
        <v>2</v>
      </c>
      <c r="H406" t="s">
        <v>35</v>
      </c>
      <c r="I406" t="s">
        <v>53</v>
      </c>
      <c r="J406" t="s">
        <v>1441</v>
      </c>
      <c r="K406" s="10">
        <f t="shared" si="6"/>
        <v>5.9880239520958083E-4</v>
      </c>
    </row>
    <row r="407" spans="1:11" x14ac:dyDescent="0.25">
      <c r="A407" t="s">
        <v>398</v>
      </c>
      <c r="B407" t="s">
        <v>52</v>
      </c>
      <c r="C407">
        <v>1522</v>
      </c>
      <c r="D407">
        <v>2015</v>
      </c>
      <c r="E407" s="2">
        <v>0.75</v>
      </c>
      <c r="F407" t="s">
        <v>41</v>
      </c>
      <c r="G407">
        <v>2</v>
      </c>
      <c r="H407" t="s">
        <v>35</v>
      </c>
      <c r="I407" t="s">
        <v>53</v>
      </c>
      <c r="J407" t="s">
        <v>1441</v>
      </c>
      <c r="K407" s="10">
        <f t="shared" si="6"/>
        <v>5.9880239520958083E-4</v>
      </c>
    </row>
    <row r="408" spans="1:11" x14ac:dyDescent="0.25">
      <c r="A408" t="s">
        <v>399</v>
      </c>
      <c r="B408" t="s">
        <v>91</v>
      </c>
      <c r="C408">
        <v>377</v>
      </c>
      <c r="D408">
        <v>2009</v>
      </c>
      <c r="E408" s="2">
        <v>0.8</v>
      </c>
      <c r="F408" t="s">
        <v>100</v>
      </c>
      <c r="G408">
        <v>2</v>
      </c>
      <c r="H408" t="s">
        <v>18</v>
      </c>
      <c r="I408" t="s">
        <v>19</v>
      </c>
      <c r="J408" t="s">
        <v>1441</v>
      </c>
      <c r="K408" s="10">
        <f t="shared" si="6"/>
        <v>5.9880239520958083E-4</v>
      </c>
    </row>
    <row r="409" spans="1:11" x14ac:dyDescent="0.25">
      <c r="A409" t="s">
        <v>399</v>
      </c>
      <c r="B409" t="s">
        <v>400</v>
      </c>
      <c r="C409">
        <v>377</v>
      </c>
      <c r="D409">
        <v>2009</v>
      </c>
      <c r="E409" s="2">
        <v>0.7</v>
      </c>
      <c r="F409" t="s">
        <v>100</v>
      </c>
      <c r="G409">
        <v>3</v>
      </c>
      <c r="H409" t="s">
        <v>18</v>
      </c>
      <c r="I409" t="s">
        <v>53</v>
      </c>
      <c r="J409" t="s">
        <v>1438</v>
      </c>
      <c r="K409" s="10">
        <f t="shared" si="6"/>
        <v>5.9880239520958083E-4</v>
      </c>
    </row>
    <row r="410" spans="1:11" x14ac:dyDescent="0.25">
      <c r="A410" t="s">
        <v>399</v>
      </c>
      <c r="B410" t="s">
        <v>401</v>
      </c>
      <c r="C410">
        <v>377</v>
      </c>
      <c r="D410">
        <v>2009</v>
      </c>
      <c r="E410" s="2">
        <v>0.7</v>
      </c>
      <c r="F410" t="s">
        <v>100</v>
      </c>
      <c r="G410">
        <v>3</v>
      </c>
      <c r="H410" t="s">
        <v>1435</v>
      </c>
      <c r="I410" t="s">
        <v>26</v>
      </c>
      <c r="J410" t="s">
        <v>1438</v>
      </c>
      <c r="K410" s="10">
        <f t="shared" si="6"/>
        <v>5.9880239520958083E-4</v>
      </c>
    </row>
    <row r="411" spans="1:11" x14ac:dyDescent="0.25">
      <c r="A411" t="s">
        <v>399</v>
      </c>
      <c r="B411" t="s">
        <v>401</v>
      </c>
      <c r="C411">
        <v>377</v>
      </c>
      <c r="D411">
        <v>2009</v>
      </c>
      <c r="E411" s="2">
        <v>0.8</v>
      </c>
      <c r="F411" t="s">
        <v>100</v>
      </c>
      <c r="G411">
        <v>3</v>
      </c>
      <c r="H411" t="s">
        <v>1435</v>
      </c>
      <c r="I411" t="s">
        <v>26</v>
      </c>
      <c r="J411" t="s">
        <v>1438</v>
      </c>
      <c r="K411" s="10">
        <f t="shared" si="6"/>
        <v>5.9880239520958083E-4</v>
      </c>
    </row>
    <row r="412" spans="1:11" x14ac:dyDescent="0.25">
      <c r="A412" t="s">
        <v>399</v>
      </c>
      <c r="B412" t="s">
        <v>91</v>
      </c>
      <c r="C412">
        <v>377</v>
      </c>
      <c r="D412">
        <v>2009</v>
      </c>
      <c r="E412" s="2">
        <v>0.7</v>
      </c>
      <c r="F412" t="s">
        <v>100</v>
      </c>
      <c r="G412">
        <v>3</v>
      </c>
      <c r="H412" t="s">
        <v>18</v>
      </c>
      <c r="I412" t="s">
        <v>19</v>
      </c>
      <c r="J412" t="s">
        <v>1438</v>
      </c>
      <c r="K412" s="10">
        <f t="shared" si="6"/>
        <v>5.9880239520958083E-4</v>
      </c>
    </row>
    <row r="413" spans="1:11" x14ac:dyDescent="0.25">
      <c r="A413" t="s">
        <v>402</v>
      </c>
      <c r="B413" t="s">
        <v>403</v>
      </c>
      <c r="C413">
        <v>1149</v>
      </c>
      <c r="D413">
        <v>2013</v>
      </c>
      <c r="E413" s="2">
        <v>0.42</v>
      </c>
      <c r="F413" t="s">
        <v>404</v>
      </c>
      <c r="G413">
        <v>3</v>
      </c>
      <c r="H413" t="s">
        <v>1435</v>
      </c>
      <c r="I413" t="s">
        <v>404</v>
      </c>
      <c r="J413" t="s">
        <v>1438</v>
      </c>
      <c r="K413" s="10">
        <f t="shared" si="6"/>
        <v>5.9880239520958083E-4</v>
      </c>
    </row>
    <row r="414" spans="1:11" x14ac:dyDescent="0.25">
      <c r="A414" t="s">
        <v>405</v>
      </c>
      <c r="B414" t="s">
        <v>394</v>
      </c>
      <c r="C414">
        <v>1832</v>
      </c>
      <c r="D414">
        <v>2016</v>
      </c>
      <c r="E414" s="2">
        <v>0.75</v>
      </c>
      <c r="F414" t="s">
        <v>100</v>
      </c>
      <c r="G414">
        <v>3</v>
      </c>
      <c r="H414" t="s">
        <v>1435</v>
      </c>
      <c r="I414" t="s">
        <v>53</v>
      </c>
      <c r="J414" t="s">
        <v>1438</v>
      </c>
      <c r="K414" s="10">
        <f t="shared" si="6"/>
        <v>5.9880239520958083E-4</v>
      </c>
    </row>
    <row r="415" spans="1:11" x14ac:dyDescent="0.25">
      <c r="A415" t="s">
        <v>406</v>
      </c>
      <c r="B415" t="s">
        <v>407</v>
      </c>
      <c r="C415">
        <v>666</v>
      </c>
      <c r="D415">
        <v>2011</v>
      </c>
      <c r="E415" s="2">
        <v>0.68</v>
      </c>
      <c r="F415" t="s">
        <v>100</v>
      </c>
      <c r="G415">
        <v>3.75</v>
      </c>
      <c r="H415" t="s">
        <v>69</v>
      </c>
      <c r="I415" t="s">
        <v>16</v>
      </c>
      <c r="J415" t="s">
        <v>1439</v>
      </c>
      <c r="K415" s="10">
        <f t="shared" si="6"/>
        <v>5.9880239520958083E-4</v>
      </c>
    </row>
    <row r="416" spans="1:11" x14ac:dyDescent="0.25">
      <c r="A416" t="s">
        <v>408</v>
      </c>
      <c r="B416" t="s">
        <v>409</v>
      </c>
      <c r="C416">
        <v>445</v>
      </c>
      <c r="D416">
        <v>2009</v>
      </c>
      <c r="E416" s="2">
        <v>0.61</v>
      </c>
      <c r="F416" t="s">
        <v>41</v>
      </c>
      <c r="G416">
        <v>3</v>
      </c>
      <c r="H416" t="s">
        <v>18</v>
      </c>
      <c r="I416" t="s">
        <v>19</v>
      </c>
      <c r="J416" t="s">
        <v>1438</v>
      </c>
      <c r="K416" s="10">
        <f t="shared" si="6"/>
        <v>5.9880239520958083E-4</v>
      </c>
    </row>
    <row r="417" spans="1:11" x14ac:dyDescent="0.25">
      <c r="A417" t="s">
        <v>410</v>
      </c>
      <c r="B417" t="s">
        <v>34</v>
      </c>
      <c r="C417">
        <v>486</v>
      </c>
      <c r="D417">
        <v>2010</v>
      </c>
      <c r="E417" s="2">
        <v>0.77</v>
      </c>
      <c r="F417" t="s">
        <v>41</v>
      </c>
      <c r="G417">
        <v>3</v>
      </c>
      <c r="H417" t="s">
        <v>35</v>
      </c>
      <c r="I417" t="s">
        <v>19</v>
      </c>
      <c r="J417" t="s">
        <v>1438</v>
      </c>
      <c r="K417" s="10">
        <f t="shared" si="6"/>
        <v>5.9880239520958083E-4</v>
      </c>
    </row>
    <row r="418" spans="1:11" x14ac:dyDescent="0.25">
      <c r="A418" t="s">
        <v>412</v>
      </c>
      <c r="B418" t="s">
        <v>413</v>
      </c>
      <c r="C418">
        <v>1486</v>
      </c>
      <c r="D418">
        <v>2015</v>
      </c>
      <c r="E418" s="2">
        <v>0.73</v>
      </c>
      <c r="F418" t="s">
        <v>41</v>
      </c>
      <c r="G418">
        <v>3</v>
      </c>
      <c r="H418" t="s">
        <v>1435</v>
      </c>
      <c r="I418" t="s">
        <v>28</v>
      </c>
      <c r="J418" t="s">
        <v>1438</v>
      </c>
      <c r="K418" s="10">
        <f t="shared" si="6"/>
        <v>5.9880239520958083E-4</v>
      </c>
    </row>
    <row r="419" spans="1:11" x14ac:dyDescent="0.25">
      <c r="A419" t="s">
        <v>414</v>
      </c>
      <c r="B419" t="s">
        <v>168</v>
      </c>
      <c r="C419">
        <v>1646</v>
      </c>
      <c r="D419">
        <v>2015</v>
      </c>
      <c r="E419" s="2">
        <v>0.75</v>
      </c>
      <c r="F419" t="s">
        <v>41</v>
      </c>
      <c r="G419">
        <v>3</v>
      </c>
      <c r="H419" t="s">
        <v>35</v>
      </c>
      <c r="I419" t="s">
        <v>25</v>
      </c>
      <c r="J419" t="s">
        <v>1438</v>
      </c>
      <c r="K419" s="10">
        <f t="shared" si="6"/>
        <v>5.9880239520958083E-4</v>
      </c>
    </row>
    <row r="420" spans="1:11" x14ac:dyDescent="0.25">
      <c r="A420" t="s">
        <v>415</v>
      </c>
      <c r="B420" t="s">
        <v>21</v>
      </c>
      <c r="C420">
        <v>579</v>
      </c>
      <c r="D420">
        <v>2010</v>
      </c>
      <c r="E420" s="2">
        <v>0.7</v>
      </c>
      <c r="F420" t="s">
        <v>416</v>
      </c>
      <c r="G420">
        <v>3</v>
      </c>
      <c r="H420" t="s">
        <v>1435</v>
      </c>
      <c r="I420" t="s">
        <v>19</v>
      </c>
      <c r="J420" t="s">
        <v>1438</v>
      </c>
      <c r="K420" s="10">
        <f t="shared" si="6"/>
        <v>5.9880239520958083E-4</v>
      </c>
    </row>
    <row r="421" spans="1:11" x14ac:dyDescent="0.25">
      <c r="A421" t="s">
        <v>415</v>
      </c>
      <c r="B421" t="s">
        <v>225</v>
      </c>
      <c r="C421">
        <v>292</v>
      </c>
      <c r="D421">
        <v>2008</v>
      </c>
      <c r="E421" s="2">
        <v>0.8</v>
      </c>
      <c r="F421" t="s">
        <v>416</v>
      </c>
      <c r="G421">
        <v>3</v>
      </c>
      <c r="H421" t="s">
        <v>35</v>
      </c>
      <c r="I421" t="s">
        <v>19</v>
      </c>
      <c r="J421" t="s">
        <v>1438</v>
      </c>
      <c r="K421" s="10">
        <f t="shared" si="6"/>
        <v>5.9880239520958083E-4</v>
      </c>
    </row>
    <row r="422" spans="1:11" x14ac:dyDescent="0.25">
      <c r="A422" t="s">
        <v>415</v>
      </c>
      <c r="B422" t="s">
        <v>417</v>
      </c>
      <c r="C422">
        <v>292</v>
      </c>
      <c r="D422">
        <v>2008</v>
      </c>
      <c r="E422" s="2">
        <v>0.72</v>
      </c>
      <c r="F422" t="s">
        <v>416</v>
      </c>
      <c r="G422">
        <v>3</v>
      </c>
      <c r="H422" t="s">
        <v>1435</v>
      </c>
      <c r="I422" t="s">
        <v>38</v>
      </c>
      <c r="J422" t="s">
        <v>1438</v>
      </c>
      <c r="K422" s="10">
        <f t="shared" si="6"/>
        <v>5.9880239520958083E-4</v>
      </c>
    </row>
    <row r="423" spans="1:11" x14ac:dyDescent="0.25">
      <c r="A423" t="s">
        <v>415</v>
      </c>
      <c r="B423" t="s">
        <v>91</v>
      </c>
      <c r="C423">
        <v>292</v>
      </c>
      <c r="D423">
        <v>2008</v>
      </c>
      <c r="E423" s="2">
        <v>0.7</v>
      </c>
      <c r="F423" t="s">
        <v>416</v>
      </c>
      <c r="G423">
        <v>3.75</v>
      </c>
      <c r="H423" t="s">
        <v>18</v>
      </c>
      <c r="I423" t="s">
        <v>19</v>
      </c>
      <c r="J423" t="s">
        <v>1439</v>
      </c>
      <c r="K423" s="10">
        <f t="shared" si="6"/>
        <v>5.9880239520958083E-4</v>
      </c>
    </row>
    <row r="424" spans="1:11" x14ac:dyDescent="0.25">
      <c r="A424" t="s">
        <v>415</v>
      </c>
      <c r="B424" t="s">
        <v>324</v>
      </c>
      <c r="C424">
        <v>296</v>
      </c>
      <c r="D424">
        <v>2008</v>
      </c>
      <c r="E424" s="2">
        <v>0.88</v>
      </c>
      <c r="F424" t="s">
        <v>416</v>
      </c>
      <c r="G424">
        <v>3</v>
      </c>
      <c r="H424" t="s">
        <v>69</v>
      </c>
      <c r="I424" t="s">
        <v>28</v>
      </c>
      <c r="J424" t="s">
        <v>1438</v>
      </c>
      <c r="K424" s="10">
        <f t="shared" si="6"/>
        <v>5.9880239520958083E-4</v>
      </c>
    </row>
    <row r="425" spans="1:11" x14ac:dyDescent="0.25">
      <c r="A425" t="s">
        <v>418</v>
      </c>
      <c r="B425" t="s">
        <v>144</v>
      </c>
      <c r="C425">
        <v>1630</v>
      </c>
      <c r="D425">
        <v>2015</v>
      </c>
      <c r="E425" s="2">
        <v>0.76</v>
      </c>
      <c r="F425" t="s">
        <v>41</v>
      </c>
      <c r="G425">
        <v>3</v>
      </c>
      <c r="H425" t="s">
        <v>1435</v>
      </c>
      <c r="I425" t="s">
        <v>28</v>
      </c>
      <c r="J425" t="s">
        <v>1438</v>
      </c>
      <c r="K425" s="10">
        <f t="shared" si="6"/>
        <v>5.9880239520958083E-4</v>
      </c>
    </row>
    <row r="426" spans="1:11" x14ac:dyDescent="0.25">
      <c r="A426" t="s">
        <v>419</v>
      </c>
      <c r="B426" t="s">
        <v>420</v>
      </c>
      <c r="C426">
        <v>1916</v>
      </c>
      <c r="D426">
        <v>2016</v>
      </c>
      <c r="E426" s="2">
        <v>0.78</v>
      </c>
      <c r="F426" t="s">
        <v>41</v>
      </c>
      <c r="G426">
        <v>3</v>
      </c>
      <c r="H426" t="s">
        <v>35</v>
      </c>
      <c r="I426" t="s">
        <v>64</v>
      </c>
      <c r="J426" t="s">
        <v>1438</v>
      </c>
      <c r="K426" s="10">
        <f t="shared" si="6"/>
        <v>5.9880239520958083E-4</v>
      </c>
    </row>
    <row r="427" spans="1:11" x14ac:dyDescent="0.25">
      <c r="A427" t="s">
        <v>421</v>
      </c>
      <c r="B427" t="s">
        <v>422</v>
      </c>
      <c r="C427">
        <v>1169</v>
      </c>
      <c r="D427">
        <v>2013</v>
      </c>
      <c r="E427" s="2">
        <v>0.65</v>
      </c>
      <c r="F427" t="s">
        <v>197</v>
      </c>
      <c r="G427">
        <v>3</v>
      </c>
      <c r="H427" t="s">
        <v>69</v>
      </c>
      <c r="I427" t="s">
        <v>28</v>
      </c>
      <c r="J427" t="s">
        <v>1438</v>
      </c>
      <c r="K427" s="10">
        <f t="shared" si="6"/>
        <v>5.9880239520958083E-4</v>
      </c>
    </row>
    <row r="428" spans="1:11" x14ac:dyDescent="0.25">
      <c r="A428" t="s">
        <v>421</v>
      </c>
      <c r="B428" t="s">
        <v>423</v>
      </c>
      <c r="C428">
        <v>813</v>
      </c>
      <c r="D428">
        <v>2012</v>
      </c>
      <c r="E428" s="2">
        <v>0.85</v>
      </c>
      <c r="F428" t="s">
        <v>197</v>
      </c>
      <c r="G428">
        <v>3</v>
      </c>
      <c r="H428" t="s">
        <v>60</v>
      </c>
      <c r="I428" t="s">
        <v>93</v>
      </c>
      <c r="J428" t="s">
        <v>1438</v>
      </c>
      <c r="K428" s="10">
        <f t="shared" si="6"/>
        <v>5.9880239520958083E-4</v>
      </c>
    </row>
    <row r="429" spans="1:11" x14ac:dyDescent="0.25">
      <c r="A429" t="s">
        <v>421</v>
      </c>
      <c r="B429" t="s">
        <v>424</v>
      </c>
      <c r="C429">
        <v>817</v>
      </c>
      <c r="D429">
        <v>2012</v>
      </c>
      <c r="E429" s="2">
        <v>1</v>
      </c>
      <c r="F429" t="s">
        <v>197</v>
      </c>
      <c r="G429">
        <v>1</v>
      </c>
      <c r="H429" t="s">
        <v>1435</v>
      </c>
      <c r="I429" t="s">
        <v>28</v>
      </c>
      <c r="J429" t="s">
        <v>1437</v>
      </c>
      <c r="K429" s="10">
        <f t="shared" si="6"/>
        <v>5.9880239520958083E-4</v>
      </c>
    </row>
    <row r="430" spans="1:11" x14ac:dyDescent="0.25">
      <c r="A430" t="s">
        <v>421</v>
      </c>
      <c r="B430" t="s">
        <v>25</v>
      </c>
      <c r="C430">
        <v>959</v>
      </c>
      <c r="D430">
        <v>2012</v>
      </c>
      <c r="E430" s="2">
        <v>0.7</v>
      </c>
      <c r="F430" t="s">
        <v>197</v>
      </c>
      <c r="G430">
        <v>3</v>
      </c>
      <c r="H430" t="s">
        <v>35</v>
      </c>
      <c r="I430" t="s">
        <v>25</v>
      </c>
      <c r="J430" t="s">
        <v>1438</v>
      </c>
      <c r="K430" s="10">
        <f t="shared" si="6"/>
        <v>5.9880239520958083E-4</v>
      </c>
    </row>
    <row r="431" spans="1:11" x14ac:dyDescent="0.25">
      <c r="A431" t="s">
        <v>421</v>
      </c>
      <c r="B431" t="s">
        <v>108</v>
      </c>
      <c r="C431">
        <v>470</v>
      </c>
      <c r="D431">
        <v>2010</v>
      </c>
      <c r="E431" s="2">
        <v>0.72</v>
      </c>
      <c r="F431" t="s">
        <v>197</v>
      </c>
      <c r="G431">
        <v>3</v>
      </c>
      <c r="H431" t="s">
        <v>35</v>
      </c>
      <c r="I431" t="s">
        <v>108</v>
      </c>
      <c r="J431" t="s">
        <v>1438</v>
      </c>
      <c r="K431" s="10">
        <f t="shared" si="6"/>
        <v>5.9880239520958083E-4</v>
      </c>
    </row>
    <row r="432" spans="1:11" x14ac:dyDescent="0.25">
      <c r="A432" t="s">
        <v>421</v>
      </c>
      <c r="B432" t="s">
        <v>34</v>
      </c>
      <c r="C432">
        <v>478</v>
      </c>
      <c r="D432">
        <v>2010</v>
      </c>
      <c r="E432" s="2">
        <v>0.7</v>
      </c>
      <c r="F432" t="s">
        <v>197</v>
      </c>
      <c r="G432">
        <v>3</v>
      </c>
      <c r="H432" t="s">
        <v>35</v>
      </c>
      <c r="I432" t="s">
        <v>19</v>
      </c>
      <c r="J432" t="s">
        <v>1438</v>
      </c>
      <c r="K432" s="10">
        <f t="shared" si="6"/>
        <v>5.9880239520958083E-4</v>
      </c>
    </row>
    <row r="433" spans="1:11" x14ac:dyDescent="0.25">
      <c r="A433" t="s">
        <v>421</v>
      </c>
      <c r="B433" t="s">
        <v>426</v>
      </c>
      <c r="C433">
        <v>558</v>
      </c>
      <c r="D433">
        <v>2010</v>
      </c>
      <c r="E433" s="2">
        <v>0.72</v>
      </c>
      <c r="F433" t="s">
        <v>197</v>
      </c>
      <c r="G433">
        <v>2</v>
      </c>
      <c r="H433" t="s">
        <v>138</v>
      </c>
      <c r="I433" t="s">
        <v>28</v>
      </c>
      <c r="J433" t="s">
        <v>1441</v>
      </c>
      <c r="K433" s="10">
        <f t="shared" si="6"/>
        <v>5.9880239520958083E-4</v>
      </c>
    </row>
    <row r="434" spans="1:11" x14ac:dyDescent="0.25">
      <c r="A434" t="s">
        <v>421</v>
      </c>
      <c r="B434" t="s">
        <v>63</v>
      </c>
      <c r="C434">
        <v>558</v>
      </c>
      <c r="D434">
        <v>2010</v>
      </c>
      <c r="E434" s="2">
        <v>0.72</v>
      </c>
      <c r="F434" t="s">
        <v>197</v>
      </c>
      <c r="G434">
        <v>3</v>
      </c>
      <c r="H434" t="s">
        <v>35</v>
      </c>
      <c r="I434" t="s">
        <v>63</v>
      </c>
      <c r="J434" t="s">
        <v>1438</v>
      </c>
      <c r="K434" s="10">
        <f t="shared" si="6"/>
        <v>5.9880239520958083E-4</v>
      </c>
    </row>
    <row r="435" spans="1:11" x14ac:dyDescent="0.25">
      <c r="A435" t="s">
        <v>421</v>
      </c>
      <c r="B435" t="s">
        <v>107</v>
      </c>
      <c r="C435">
        <v>558</v>
      </c>
      <c r="D435">
        <v>2010</v>
      </c>
      <c r="E435" s="2">
        <v>0.72</v>
      </c>
      <c r="F435" t="s">
        <v>197</v>
      </c>
      <c r="G435">
        <v>3</v>
      </c>
      <c r="H435" t="s">
        <v>35</v>
      </c>
      <c r="I435" t="s">
        <v>107</v>
      </c>
      <c r="J435" t="s">
        <v>1438</v>
      </c>
      <c r="K435" s="10">
        <f t="shared" si="6"/>
        <v>5.9880239520958083E-4</v>
      </c>
    </row>
    <row r="436" spans="1:11" x14ac:dyDescent="0.25">
      <c r="A436" t="s">
        <v>421</v>
      </c>
      <c r="B436" t="s">
        <v>427</v>
      </c>
      <c r="C436">
        <v>558</v>
      </c>
      <c r="D436">
        <v>2010</v>
      </c>
      <c r="E436" s="2">
        <v>0.72</v>
      </c>
      <c r="F436" t="s">
        <v>197</v>
      </c>
      <c r="G436">
        <v>3</v>
      </c>
      <c r="H436" t="s">
        <v>428</v>
      </c>
      <c r="I436" t="s">
        <v>19</v>
      </c>
      <c r="J436" t="s">
        <v>1438</v>
      </c>
      <c r="K436" s="10">
        <f t="shared" si="6"/>
        <v>5.9880239520958083E-4</v>
      </c>
    </row>
    <row r="437" spans="1:11" x14ac:dyDescent="0.25">
      <c r="A437" t="s">
        <v>421</v>
      </c>
      <c r="B437" t="s">
        <v>247</v>
      </c>
      <c r="C437">
        <v>341</v>
      </c>
      <c r="D437">
        <v>2009</v>
      </c>
      <c r="E437" s="2">
        <v>0.72</v>
      </c>
      <c r="F437" t="s">
        <v>197</v>
      </c>
      <c r="G437">
        <v>3</v>
      </c>
      <c r="H437" t="s">
        <v>18</v>
      </c>
      <c r="I437" t="s">
        <v>16</v>
      </c>
      <c r="J437" t="s">
        <v>1438</v>
      </c>
      <c r="K437" s="10">
        <f t="shared" si="6"/>
        <v>5.9880239520958083E-4</v>
      </c>
    </row>
    <row r="438" spans="1:11" x14ac:dyDescent="0.25">
      <c r="A438" t="s">
        <v>421</v>
      </c>
      <c r="B438" t="s">
        <v>247</v>
      </c>
      <c r="C438">
        <v>445</v>
      </c>
      <c r="D438">
        <v>2009</v>
      </c>
      <c r="E438" s="2">
        <v>0.62</v>
      </c>
      <c r="F438" t="s">
        <v>197</v>
      </c>
      <c r="G438">
        <v>3</v>
      </c>
      <c r="H438" t="s">
        <v>18</v>
      </c>
      <c r="I438" t="s">
        <v>16</v>
      </c>
      <c r="J438" t="s">
        <v>1438</v>
      </c>
      <c r="K438" s="10">
        <f t="shared" si="6"/>
        <v>5.9880239520958083E-4</v>
      </c>
    </row>
    <row r="439" spans="1:11" x14ac:dyDescent="0.25">
      <c r="A439" t="s">
        <v>421</v>
      </c>
      <c r="B439" t="s">
        <v>429</v>
      </c>
      <c r="C439">
        <v>451</v>
      </c>
      <c r="D439">
        <v>2009</v>
      </c>
      <c r="E439" s="2">
        <v>0.7</v>
      </c>
      <c r="F439" t="s">
        <v>197</v>
      </c>
      <c r="G439">
        <v>3</v>
      </c>
      <c r="H439" t="s">
        <v>71</v>
      </c>
      <c r="I439" t="s">
        <v>19</v>
      </c>
      <c r="J439" t="s">
        <v>1438</v>
      </c>
      <c r="K439" s="10">
        <f t="shared" si="6"/>
        <v>5.9880239520958083E-4</v>
      </c>
    </row>
    <row r="440" spans="1:11" x14ac:dyDescent="0.25">
      <c r="A440" t="s">
        <v>421</v>
      </c>
      <c r="B440" t="s">
        <v>430</v>
      </c>
      <c r="C440">
        <v>451</v>
      </c>
      <c r="D440">
        <v>2009</v>
      </c>
      <c r="E440" s="2">
        <v>0.7</v>
      </c>
      <c r="F440" t="s">
        <v>197</v>
      </c>
      <c r="G440">
        <v>3.75</v>
      </c>
      <c r="H440" t="s">
        <v>71</v>
      </c>
      <c r="I440" t="s">
        <v>19</v>
      </c>
      <c r="J440" t="s">
        <v>1439</v>
      </c>
      <c r="K440" s="10">
        <f t="shared" si="6"/>
        <v>5.9880239520958083E-4</v>
      </c>
    </row>
    <row r="441" spans="1:11" x14ac:dyDescent="0.25">
      <c r="A441" t="s">
        <v>421</v>
      </c>
      <c r="B441" t="s">
        <v>431</v>
      </c>
      <c r="C441">
        <v>220</v>
      </c>
      <c r="D441">
        <v>2008</v>
      </c>
      <c r="E441" s="2">
        <v>0.72</v>
      </c>
      <c r="F441" t="s">
        <v>197</v>
      </c>
      <c r="G441">
        <v>3</v>
      </c>
      <c r="H441" t="s">
        <v>18</v>
      </c>
      <c r="I441" t="s">
        <v>53</v>
      </c>
      <c r="J441" t="s">
        <v>1438</v>
      </c>
      <c r="K441" s="10">
        <f t="shared" si="6"/>
        <v>5.9880239520958083E-4</v>
      </c>
    </row>
    <row r="442" spans="1:11" x14ac:dyDescent="0.25">
      <c r="A442" t="s">
        <v>421</v>
      </c>
      <c r="B442" t="s">
        <v>250</v>
      </c>
      <c r="C442">
        <v>220</v>
      </c>
      <c r="D442">
        <v>2008</v>
      </c>
      <c r="E442" s="2">
        <v>0.72</v>
      </c>
      <c r="F442" t="s">
        <v>197</v>
      </c>
      <c r="G442">
        <v>3</v>
      </c>
      <c r="H442" t="s">
        <v>105</v>
      </c>
      <c r="I442" t="s">
        <v>19</v>
      </c>
      <c r="J442" t="s">
        <v>1438</v>
      </c>
      <c r="K442" s="10">
        <f t="shared" si="6"/>
        <v>5.9880239520958083E-4</v>
      </c>
    </row>
    <row r="443" spans="1:11" x14ac:dyDescent="0.25">
      <c r="A443" t="s">
        <v>421</v>
      </c>
      <c r="B443" t="s">
        <v>432</v>
      </c>
      <c r="C443">
        <v>196</v>
      </c>
      <c r="D443">
        <v>2007</v>
      </c>
      <c r="E443" s="2">
        <v>0.72</v>
      </c>
      <c r="F443" t="s">
        <v>197</v>
      </c>
      <c r="G443">
        <v>3</v>
      </c>
      <c r="H443" t="s">
        <v>35</v>
      </c>
      <c r="I443" t="s">
        <v>25</v>
      </c>
      <c r="J443" t="s">
        <v>1438</v>
      </c>
      <c r="K443" s="10">
        <f t="shared" si="6"/>
        <v>5.9880239520958083E-4</v>
      </c>
    </row>
    <row r="444" spans="1:11" x14ac:dyDescent="0.25">
      <c r="A444" t="s">
        <v>433</v>
      </c>
      <c r="B444" t="s">
        <v>434</v>
      </c>
      <c r="C444">
        <v>1283</v>
      </c>
      <c r="D444">
        <v>2014</v>
      </c>
      <c r="E444" s="2">
        <v>0.7</v>
      </c>
      <c r="F444" t="s">
        <v>167</v>
      </c>
      <c r="G444">
        <v>2</v>
      </c>
      <c r="H444" t="s">
        <v>60</v>
      </c>
      <c r="I444" t="s">
        <v>33</v>
      </c>
      <c r="J444" t="s">
        <v>1441</v>
      </c>
      <c r="K444" s="10">
        <f t="shared" si="6"/>
        <v>5.9880239520958083E-4</v>
      </c>
    </row>
    <row r="445" spans="1:11" x14ac:dyDescent="0.25">
      <c r="A445" t="s">
        <v>433</v>
      </c>
      <c r="B445" t="s">
        <v>435</v>
      </c>
      <c r="C445">
        <v>1335</v>
      </c>
      <c r="D445">
        <v>2014</v>
      </c>
      <c r="E445" s="2">
        <v>0.83</v>
      </c>
      <c r="F445" t="s">
        <v>167</v>
      </c>
      <c r="G445">
        <v>3</v>
      </c>
      <c r="H445" t="s">
        <v>35</v>
      </c>
      <c r="I445" t="s">
        <v>436</v>
      </c>
      <c r="J445" t="s">
        <v>1438</v>
      </c>
      <c r="K445" s="10">
        <f t="shared" si="6"/>
        <v>5.9880239520958083E-4</v>
      </c>
    </row>
    <row r="446" spans="1:11" x14ac:dyDescent="0.25">
      <c r="A446" t="s">
        <v>433</v>
      </c>
      <c r="B446" t="s">
        <v>437</v>
      </c>
      <c r="C446">
        <v>971</v>
      </c>
      <c r="D446">
        <v>2012</v>
      </c>
      <c r="E446" s="2">
        <v>0.75</v>
      </c>
      <c r="F446" t="s">
        <v>167</v>
      </c>
      <c r="G446">
        <v>3</v>
      </c>
      <c r="H446" t="s">
        <v>60</v>
      </c>
      <c r="I446" t="s">
        <v>75</v>
      </c>
      <c r="J446" t="s">
        <v>1438</v>
      </c>
      <c r="K446" s="10">
        <f t="shared" si="6"/>
        <v>5.9880239520958083E-4</v>
      </c>
    </row>
    <row r="447" spans="1:11" x14ac:dyDescent="0.25">
      <c r="A447" t="s">
        <v>433</v>
      </c>
      <c r="B447" t="s">
        <v>438</v>
      </c>
      <c r="C447">
        <v>975</v>
      </c>
      <c r="D447">
        <v>2012</v>
      </c>
      <c r="E447" s="2">
        <v>0.65</v>
      </c>
      <c r="F447" t="s">
        <v>167</v>
      </c>
      <c r="G447">
        <v>3</v>
      </c>
      <c r="H447" t="s">
        <v>35</v>
      </c>
      <c r="I447" t="s">
        <v>26</v>
      </c>
      <c r="J447" t="s">
        <v>1438</v>
      </c>
      <c r="K447" s="10">
        <f t="shared" si="6"/>
        <v>5.9880239520958083E-4</v>
      </c>
    </row>
    <row r="448" spans="1:11" x14ac:dyDescent="0.25">
      <c r="A448" t="s">
        <v>433</v>
      </c>
      <c r="B448" t="s">
        <v>439</v>
      </c>
      <c r="C448">
        <v>975</v>
      </c>
      <c r="D448">
        <v>2012</v>
      </c>
      <c r="E448" s="2">
        <v>0.67</v>
      </c>
      <c r="F448" t="s">
        <v>167</v>
      </c>
      <c r="G448">
        <v>3</v>
      </c>
      <c r="H448" t="s">
        <v>35</v>
      </c>
      <c r="I448" t="s">
        <v>45</v>
      </c>
      <c r="J448" t="s">
        <v>1438</v>
      </c>
      <c r="K448" s="10">
        <f t="shared" si="6"/>
        <v>5.9880239520958083E-4</v>
      </c>
    </row>
    <row r="449" spans="1:11" x14ac:dyDescent="0.25">
      <c r="A449" t="s">
        <v>433</v>
      </c>
      <c r="B449" t="s">
        <v>436</v>
      </c>
      <c r="C449">
        <v>975</v>
      </c>
      <c r="D449">
        <v>2012</v>
      </c>
      <c r="E449" s="2">
        <v>0.64</v>
      </c>
      <c r="F449" t="s">
        <v>167</v>
      </c>
      <c r="G449">
        <v>3</v>
      </c>
      <c r="H449" t="s">
        <v>35</v>
      </c>
      <c r="I449" t="s">
        <v>436</v>
      </c>
      <c r="J449" t="s">
        <v>1438</v>
      </c>
      <c r="K449" s="10">
        <f t="shared" si="6"/>
        <v>5.9880239520958083E-4</v>
      </c>
    </row>
    <row r="450" spans="1:11" x14ac:dyDescent="0.25">
      <c r="A450" t="s">
        <v>433</v>
      </c>
      <c r="B450" t="s">
        <v>440</v>
      </c>
      <c r="C450">
        <v>975</v>
      </c>
      <c r="D450">
        <v>2012</v>
      </c>
      <c r="E450" s="2">
        <v>0.75</v>
      </c>
      <c r="F450" t="s">
        <v>167</v>
      </c>
      <c r="G450">
        <v>3</v>
      </c>
      <c r="H450" t="s">
        <v>60</v>
      </c>
      <c r="I450" t="s">
        <v>33</v>
      </c>
      <c r="J450" t="s">
        <v>1438</v>
      </c>
      <c r="K450" s="10">
        <f t="shared" si="6"/>
        <v>5.9880239520958083E-4</v>
      </c>
    </row>
    <row r="451" spans="1:11" x14ac:dyDescent="0.25">
      <c r="A451" t="s">
        <v>441</v>
      </c>
      <c r="B451" t="s">
        <v>442</v>
      </c>
      <c r="C451">
        <v>1736</v>
      </c>
      <c r="D451">
        <v>2016</v>
      </c>
      <c r="E451" s="2">
        <v>0.85</v>
      </c>
      <c r="F451" t="s">
        <v>41</v>
      </c>
      <c r="G451">
        <v>3</v>
      </c>
      <c r="H451" t="s">
        <v>69</v>
      </c>
      <c r="I451" t="s">
        <v>28</v>
      </c>
      <c r="J451" t="s">
        <v>1438</v>
      </c>
      <c r="K451" s="10">
        <f t="shared" ref="K451:K514" si="7">COUNTA(B451)/SUM(COUNTA($B$2:$B$1671))</f>
        <v>5.9880239520958083E-4</v>
      </c>
    </row>
    <row r="452" spans="1:11" x14ac:dyDescent="0.25">
      <c r="A452" t="s">
        <v>441</v>
      </c>
      <c r="B452" t="s">
        <v>442</v>
      </c>
      <c r="C452">
        <v>1736</v>
      </c>
      <c r="D452">
        <v>2016</v>
      </c>
      <c r="E452" s="2">
        <v>0.73</v>
      </c>
      <c r="F452" t="s">
        <v>41</v>
      </c>
      <c r="G452">
        <v>3.75</v>
      </c>
      <c r="H452" t="s">
        <v>69</v>
      </c>
      <c r="I452" t="s">
        <v>28</v>
      </c>
      <c r="J452" t="s">
        <v>1439</v>
      </c>
      <c r="K452" s="10">
        <f t="shared" si="7"/>
        <v>5.9880239520958083E-4</v>
      </c>
    </row>
    <row r="453" spans="1:11" x14ac:dyDescent="0.25">
      <c r="A453" t="s">
        <v>443</v>
      </c>
      <c r="B453" t="s">
        <v>444</v>
      </c>
      <c r="C453">
        <v>1654</v>
      </c>
      <c r="D453">
        <v>2015</v>
      </c>
      <c r="E453" s="2">
        <v>0.7</v>
      </c>
      <c r="F453" t="s">
        <v>167</v>
      </c>
      <c r="G453">
        <v>3</v>
      </c>
      <c r="H453" t="s">
        <v>1435</v>
      </c>
      <c r="I453" t="s">
        <v>167</v>
      </c>
      <c r="J453" t="s">
        <v>1438</v>
      </c>
      <c r="K453" s="10">
        <f t="shared" si="7"/>
        <v>5.9880239520958083E-4</v>
      </c>
    </row>
    <row r="454" spans="1:11" x14ac:dyDescent="0.25">
      <c r="A454" t="s">
        <v>443</v>
      </c>
      <c r="B454" t="s">
        <v>445</v>
      </c>
      <c r="C454">
        <v>785</v>
      </c>
      <c r="D454">
        <v>2011</v>
      </c>
      <c r="E454" s="2">
        <v>0.7</v>
      </c>
      <c r="F454" t="s">
        <v>167</v>
      </c>
      <c r="G454">
        <v>3</v>
      </c>
      <c r="H454" t="s">
        <v>1435</v>
      </c>
      <c r="I454" t="s">
        <v>167</v>
      </c>
      <c r="J454" t="s">
        <v>1438</v>
      </c>
      <c r="K454" s="10">
        <f t="shared" si="7"/>
        <v>5.9880239520958083E-4</v>
      </c>
    </row>
    <row r="455" spans="1:11" x14ac:dyDescent="0.25">
      <c r="A455" t="s">
        <v>446</v>
      </c>
      <c r="B455" t="s">
        <v>447</v>
      </c>
      <c r="C455">
        <v>1928</v>
      </c>
      <c r="D455">
        <v>2017</v>
      </c>
      <c r="E455" s="2">
        <v>0.72</v>
      </c>
      <c r="F455" t="s">
        <v>41</v>
      </c>
      <c r="G455">
        <v>3</v>
      </c>
      <c r="H455" t="s">
        <v>1435</v>
      </c>
      <c r="I455" t="s">
        <v>83</v>
      </c>
      <c r="J455" t="s">
        <v>1438</v>
      </c>
      <c r="K455" s="10">
        <f t="shared" si="7"/>
        <v>5.9880239520958083E-4</v>
      </c>
    </row>
    <row r="456" spans="1:11" x14ac:dyDescent="0.25">
      <c r="A456" t="s">
        <v>448</v>
      </c>
      <c r="B456" t="s">
        <v>449</v>
      </c>
      <c r="C456">
        <v>1610</v>
      </c>
      <c r="D456">
        <v>2015</v>
      </c>
      <c r="E456" s="2">
        <v>0.7</v>
      </c>
      <c r="F456" t="s">
        <v>147</v>
      </c>
      <c r="G456">
        <v>3</v>
      </c>
      <c r="H456" t="s">
        <v>35</v>
      </c>
      <c r="I456" t="s">
        <v>63</v>
      </c>
      <c r="J456" t="s">
        <v>1438</v>
      </c>
      <c r="K456" s="10">
        <f t="shared" si="7"/>
        <v>5.9880239520958083E-4</v>
      </c>
    </row>
    <row r="457" spans="1:11" x14ac:dyDescent="0.25">
      <c r="A457" t="s">
        <v>448</v>
      </c>
      <c r="B457" t="s">
        <v>335</v>
      </c>
      <c r="C457">
        <v>1610</v>
      </c>
      <c r="D457">
        <v>2015</v>
      </c>
      <c r="E457" s="2">
        <v>0.7</v>
      </c>
      <c r="F457" t="s">
        <v>147</v>
      </c>
      <c r="G457">
        <v>3</v>
      </c>
      <c r="H457" t="s">
        <v>1435</v>
      </c>
      <c r="I457" t="s">
        <v>28</v>
      </c>
      <c r="J457" t="s">
        <v>1438</v>
      </c>
      <c r="K457" s="10">
        <f t="shared" si="7"/>
        <v>5.9880239520958083E-4</v>
      </c>
    </row>
    <row r="458" spans="1:11" x14ac:dyDescent="0.25">
      <c r="A458" t="s">
        <v>448</v>
      </c>
      <c r="B458" t="s">
        <v>450</v>
      </c>
      <c r="C458">
        <v>1666</v>
      </c>
      <c r="D458">
        <v>2015</v>
      </c>
      <c r="E458" s="2">
        <v>0.7</v>
      </c>
      <c r="F458" t="s">
        <v>147</v>
      </c>
      <c r="G458">
        <v>2</v>
      </c>
      <c r="H458" t="s">
        <v>1435</v>
      </c>
      <c r="I458" t="s">
        <v>108</v>
      </c>
      <c r="J458" t="s">
        <v>1441</v>
      </c>
      <c r="K458" s="10">
        <f t="shared" si="7"/>
        <v>5.9880239520958083E-4</v>
      </c>
    </row>
    <row r="459" spans="1:11" x14ac:dyDescent="0.25">
      <c r="A459" t="s">
        <v>448</v>
      </c>
      <c r="B459" t="s">
        <v>451</v>
      </c>
      <c r="C459">
        <v>1666</v>
      </c>
      <c r="D459">
        <v>2015</v>
      </c>
      <c r="E459" s="2">
        <v>0.7</v>
      </c>
      <c r="F459" t="s">
        <v>147</v>
      </c>
      <c r="G459">
        <v>3</v>
      </c>
      <c r="H459" t="s">
        <v>1435</v>
      </c>
      <c r="I459" t="s">
        <v>72</v>
      </c>
      <c r="J459" t="s">
        <v>1438</v>
      </c>
      <c r="K459" s="10">
        <f t="shared" si="7"/>
        <v>5.9880239520958083E-4</v>
      </c>
    </row>
    <row r="460" spans="1:11" x14ac:dyDescent="0.25">
      <c r="A460" t="s">
        <v>452</v>
      </c>
      <c r="B460" t="s">
        <v>453</v>
      </c>
      <c r="C460">
        <v>1446</v>
      </c>
      <c r="D460">
        <v>2015</v>
      </c>
      <c r="E460" s="2">
        <v>0.7</v>
      </c>
      <c r="F460" t="s">
        <v>41</v>
      </c>
      <c r="G460">
        <v>3</v>
      </c>
      <c r="H460" t="s">
        <v>35</v>
      </c>
      <c r="I460" t="s">
        <v>99</v>
      </c>
      <c r="J460" t="s">
        <v>1438</v>
      </c>
      <c r="K460" s="10">
        <f t="shared" si="7"/>
        <v>5.9880239520958083E-4</v>
      </c>
    </row>
    <row r="461" spans="1:11" x14ac:dyDescent="0.25">
      <c r="A461" t="s">
        <v>452</v>
      </c>
      <c r="B461" t="s">
        <v>142</v>
      </c>
      <c r="C461">
        <v>1219</v>
      </c>
      <c r="D461">
        <v>2014</v>
      </c>
      <c r="E461" s="2">
        <v>0.7</v>
      </c>
      <c r="F461" t="s">
        <v>41</v>
      </c>
      <c r="G461">
        <v>3</v>
      </c>
      <c r="H461" t="s">
        <v>35</v>
      </c>
      <c r="I461" t="s">
        <v>99</v>
      </c>
      <c r="J461" t="s">
        <v>1438</v>
      </c>
      <c r="K461" s="10">
        <f t="shared" si="7"/>
        <v>5.9880239520958083E-4</v>
      </c>
    </row>
    <row r="462" spans="1:11" x14ac:dyDescent="0.25">
      <c r="A462" t="s">
        <v>452</v>
      </c>
      <c r="B462" t="s">
        <v>454</v>
      </c>
      <c r="C462">
        <v>1295</v>
      </c>
      <c r="D462">
        <v>2014</v>
      </c>
      <c r="E462" s="2">
        <v>0.7</v>
      </c>
      <c r="F462" t="s">
        <v>41</v>
      </c>
      <c r="G462">
        <v>3</v>
      </c>
      <c r="H462" t="s">
        <v>1435</v>
      </c>
      <c r="I462" t="s">
        <v>28</v>
      </c>
      <c r="J462" t="s">
        <v>1438</v>
      </c>
      <c r="K462" s="10">
        <f t="shared" si="7"/>
        <v>5.9880239520958083E-4</v>
      </c>
    </row>
    <row r="463" spans="1:11" x14ac:dyDescent="0.25">
      <c r="A463" t="s">
        <v>452</v>
      </c>
      <c r="B463" t="s">
        <v>455</v>
      </c>
      <c r="C463">
        <v>1303</v>
      </c>
      <c r="D463">
        <v>2014</v>
      </c>
      <c r="E463" s="2">
        <v>0.7</v>
      </c>
      <c r="F463" t="s">
        <v>41</v>
      </c>
      <c r="G463">
        <v>3</v>
      </c>
      <c r="H463" t="s">
        <v>1435</v>
      </c>
      <c r="I463" t="s">
        <v>456</v>
      </c>
      <c r="J463" t="s">
        <v>1438</v>
      </c>
      <c r="K463" s="10">
        <f t="shared" si="7"/>
        <v>5.9880239520958083E-4</v>
      </c>
    </row>
    <row r="464" spans="1:11" x14ac:dyDescent="0.25">
      <c r="A464" t="s">
        <v>452</v>
      </c>
      <c r="B464" t="s">
        <v>457</v>
      </c>
      <c r="C464">
        <v>1387</v>
      </c>
      <c r="D464">
        <v>2014</v>
      </c>
      <c r="E464" s="2">
        <v>0.7</v>
      </c>
      <c r="F464" t="s">
        <v>41</v>
      </c>
      <c r="G464">
        <v>3.75</v>
      </c>
      <c r="H464" t="s">
        <v>1435</v>
      </c>
      <c r="I464" t="s">
        <v>83</v>
      </c>
      <c r="J464" t="s">
        <v>1439</v>
      </c>
      <c r="K464" s="10">
        <f t="shared" si="7"/>
        <v>5.9880239520958083E-4</v>
      </c>
    </row>
    <row r="465" spans="1:11" x14ac:dyDescent="0.25">
      <c r="A465" t="s">
        <v>452</v>
      </c>
      <c r="B465" t="s">
        <v>458</v>
      </c>
      <c r="C465">
        <v>1026</v>
      </c>
      <c r="D465">
        <v>2013</v>
      </c>
      <c r="E465" s="2">
        <v>0.7</v>
      </c>
      <c r="F465" t="s">
        <v>41</v>
      </c>
      <c r="G465">
        <v>3</v>
      </c>
      <c r="H465" t="s">
        <v>1435</v>
      </c>
      <c r="I465" t="s">
        <v>19</v>
      </c>
      <c r="J465" t="s">
        <v>1438</v>
      </c>
      <c r="K465" s="10">
        <f t="shared" si="7"/>
        <v>5.9880239520958083E-4</v>
      </c>
    </row>
    <row r="466" spans="1:11" x14ac:dyDescent="0.25">
      <c r="A466" t="s">
        <v>452</v>
      </c>
      <c r="B466" t="s">
        <v>288</v>
      </c>
      <c r="C466">
        <v>1026</v>
      </c>
      <c r="D466">
        <v>2013</v>
      </c>
      <c r="E466" s="2">
        <v>0.7</v>
      </c>
      <c r="F466" t="s">
        <v>41</v>
      </c>
      <c r="G466">
        <v>3</v>
      </c>
      <c r="H466" t="s">
        <v>1435</v>
      </c>
      <c r="I466" t="s">
        <v>19</v>
      </c>
      <c r="J466" t="s">
        <v>1438</v>
      </c>
      <c r="K466" s="10">
        <f t="shared" si="7"/>
        <v>5.9880239520958083E-4</v>
      </c>
    </row>
    <row r="467" spans="1:11" x14ac:dyDescent="0.25">
      <c r="A467" t="s">
        <v>452</v>
      </c>
      <c r="B467" t="s">
        <v>459</v>
      </c>
      <c r="C467">
        <v>1085</v>
      </c>
      <c r="D467">
        <v>2013</v>
      </c>
      <c r="E467" s="2">
        <v>0.7</v>
      </c>
      <c r="F467" t="s">
        <v>41</v>
      </c>
      <c r="G467">
        <v>3</v>
      </c>
      <c r="H467" t="s">
        <v>1435</v>
      </c>
      <c r="I467" t="s">
        <v>19</v>
      </c>
      <c r="J467" t="s">
        <v>1438</v>
      </c>
      <c r="K467" s="10">
        <f t="shared" si="7"/>
        <v>5.9880239520958083E-4</v>
      </c>
    </row>
    <row r="468" spans="1:11" x14ac:dyDescent="0.25">
      <c r="A468" t="s">
        <v>452</v>
      </c>
      <c r="B468" t="s">
        <v>33</v>
      </c>
      <c r="C468">
        <v>1153</v>
      </c>
      <c r="D468">
        <v>2013</v>
      </c>
      <c r="E468" s="2">
        <v>0.7</v>
      </c>
      <c r="F468" t="s">
        <v>41</v>
      </c>
      <c r="G468">
        <v>3</v>
      </c>
      <c r="H468" t="s">
        <v>1435</v>
      </c>
      <c r="I468" t="s">
        <v>33</v>
      </c>
      <c r="J468" t="s">
        <v>1438</v>
      </c>
      <c r="K468" s="10">
        <f t="shared" si="7"/>
        <v>5.9880239520958083E-4</v>
      </c>
    </row>
    <row r="469" spans="1:11" x14ac:dyDescent="0.25">
      <c r="A469" t="s">
        <v>452</v>
      </c>
      <c r="B469" t="s">
        <v>460</v>
      </c>
      <c r="C469">
        <v>805</v>
      </c>
      <c r="D469">
        <v>2012</v>
      </c>
      <c r="E469" s="2">
        <v>0.7</v>
      </c>
      <c r="F469" t="s">
        <v>41</v>
      </c>
      <c r="G469">
        <v>3</v>
      </c>
      <c r="H469" t="s">
        <v>1435</v>
      </c>
      <c r="I469" t="s">
        <v>133</v>
      </c>
      <c r="J469" t="s">
        <v>1438</v>
      </c>
      <c r="K469" s="10">
        <f t="shared" si="7"/>
        <v>5.9880239520958083E-4</v>
      </c>
    </row>
    <row r="470" spans="1:11" x14ac:dyDescent="0.25">
      <c r="A470" t="s">
        <v>452</v>
      </c>
      <c r="B470" t="s">
        <v>461</v>
      </c>
      <c r="C470">
        <v>805</v>
      </c>
      <c r="D470">
        <v>2012</v>
      </c>
      <c r="E470" s="2">
        <v>0.7</v>
      </c>
      <c r="F470" t="s">
        <v>41</v>
      </c>
      <c r="G470">
        <v>3</v>
      </c>
      <c r="H470" t="s">
        <v>1435</v>
      </c>
      <c r="I470" t="s">
        <v>30</v>
      </c>
      <c r="J470" t="s">
        <v>1438</v>
      </c>
      <c r="K470" s="10">
        <f t="shared" si="7"/>
        <v>5.9880239520958083E-4</v>
      </c>
    </row>
    <row r="471" spans="1:11" x14ac:dyDescent="0.25">
      <c r="A471" t="s">
        <v>452</v>
      </c>
      <c r="B471" t="s">
        <v>462</v>
      </c>
      <c r="C471">
        <v>915</v>
      </c>
      <c r="D471">
        <v>2012</v>
      </c>
      <c r="E471" s="2">
        <v>0.7</v>
      </c>
      <c r="F471" t="s">
        <v>41</v>
      </c>
      <c r="G471">
        <v>3.75</v>
      </c>
      <c r="H471" t="s">
        <v>1435</v>
      </c>
      <c r="I471" t="s">
        <v>83</v>
      </c>
      <c r="J471" t="s">
        <v>1439</v>
      </c>
      <c r="K471" s="10">
        <f t="shared" si="7"/>
        <v>5.9880239520958083E-4</v>
      </c>
    </row>
    <row r="472" spans="1:11" x14ac:dyDescent="0.25">
      <c r="A472" t="s">
        <v>452</v>
      </c>
      <c r="B472" t="s">
        <v>83</v>
      </c>
      <c r="C472">
        <v>654</v>
      </c>
      <c r="D472">
        <v>2011</v>
      </c>
      <c r="E472" s="2">
        <v>0.7</v>
      </c>
      <c r="F472" t="s">
        <v>41</v>
      </c>
      <c r="G472">
        <v>3</v>
      </c>
      <c r="H472" t="s">
        <v>1435</v>
      </c>
      <c r="I472" t="s">
        <v>83</v>
      </c>
      <c r="J472" t="s">
        <v>1438</v>
      </c>
      <c r="K472" s="10">
        <f t="shared" si="7"/>
        <v>5.9880239520958083E-4</v>
      </c>
    </row>
    <row r="473" spans="1:11" x14ac:dyDescent="0.25">
      <c r="A473" t="s">
        <v>452</v>
      </c>
      <c r="B473" t="s">
        <v>25</v>
      </c>
      <c r="C473">
        <v>654</v>
      </c>
      <c r="D473">
        <v>2011</v>
      </c>
      <c r="E473" s="2">
        <v>0.7</v>
      </c>
      <c r="F473" t="s">
        <v>41</v>
      </c>
      <c r="G473">
        <v>3</v>
      </c>
      <c r="H473" t="s">
        <v>35</v>
      </c>
      <c r="I473" t="s">
        <v>25</v>
      </c>
      <c r="J473" t="s">
        <v>1438</v>
      </c>
      <c r="K473" s="10">
        <f t="shared" si="7"/>
        <v>5.9880239520958083E-4</v>
      </c>
    </row>
    <row r="474" spans="1:11" x14ac:dyDescent="0.25">
      <c r="A474" t="s">
        <v>452</v>
      </c>
      <c r="B474" t="s">
        <v>75</v>
      </c>
      <c r="C474">
        <v>654</v>
      </c>
      <c r="D474">
        <v>2011</v>
      </c>
      <c r="E474" s="2">
        <v>0.7</v>
      </c>
      <c r="F474" t="s">
        <v>41</v>
      </c>
      <c r="G474">
        <v>3</v>
      </c>
      <c r="H474" t="s">
        <v>1435</v>
      </c>
      <c r="I474" t="s">
        <v>75</v>
      </c>
      <c r="J474" t="s">
        <v>1438</v>
      </c>
      <c r="K474" s="10">
        <f t="shared" si="7"/>
        <v>5.9880239520958083E-4</v>
      </c>
    </row>
    <row r="475" spans="1:11" x14ac:dyDescent="0.25">
      <c r="A475" t="s">
        <v>463</v>
      </c>
      <c r="B475" t="s">
        <v>464</v>
      </c>
      <c r="C475">
        <v>1223</v>
      </c>
      <c r="D475">
        <v>2014</v>
      </c>
      <c r="E475" s="2">
        <v>0.82</v>
      </c>
      <c r="F475" t="s">
        <v>128</v>
      </c>
      <c r="G475">
        <v>3</v>
      </c>
      <c r="H475" t="s">
        <v>1435</v>
      </c>
      <c r="I475" t="s">
        <v>128</v>
      </c>
      <c r="J475" t="s">
        <v>1438</v>
      </c>
      <c r="K475" s="10">
        <f t="shared" si="7"/>
        <v>5.9880239520958083E-4</v>
      </c>
    </row>
    <row r="476" spans="1:11" x14ac:dyDescent="0.25">
      <c r="A476" t="s">
        <v>463</v>
      </c>
      <c r="B476" t="s">
        <v>34</v>
      </c>
      <c r="C476">
        <v>987</v>
      </c>
      <c r="D476">
        <v>2012</v>
      </c>
      <c r="E476" s="2">
        <v>0.75</v>
      </c>
      <c r="F476" t="s">
        <v>128</v>
      </c>
      <c r="G476">
        <v>3</v>
      </c>
      <c r="H476" t="s">
        <v>35</v>
      </c>
      <c r="I476" t="s">
        <v>19</v>
      </c>
      <c r="J476" t="s">
        <v>1438</v>
      </c>
      <c r="K476" s="10">
        <f t="shared" si="7"/>
        <v>5.9880239520958083E-4</v>
      </c>
    </row>
    <row r="477" spans="1:11" x14ac:dyDescent="0.25">
      <c r="A477" t="s">
        <v>463</v>
      </c>
      <c r="B477" t="s">
        <v>464</v>
      </c>
      <c r="C477">
        <v>987</v>
      </c>
      <c r="D477">
        <v>2012</v>
      </c>
      <c r="E477" s="2">
        <v>0.7</v>
      </c>
      <c r="F477" t="s">
        <v>128</v>
      </c>
      <c r="G477">
        <v>3.75</v>
      </c>
      <c r="H477" t="s">
        <v>1435</v>
      </c>
      <c r="I477" t="s">
        <v>128</v>
      </c>
      <c r="J477" t="s">
        <v>1439</v>
      </c>
      <c r="K477" s="10">
        <f t="shared" si="7"/>
        <v>5.9880239520958083E-4</v>
      </c>
    </row>
    <row r="478" spans="1:11" x14ac:dyDescent="0.25">
      <c r="A478" t="s">
        <v>463</v>
      </c>
      <c r="B478" t="s">
        <v>168</v>
      </c>
      <c r="C478">
        <v>987</v>
      </c>
      <c r="D478">
        <v>2012</v>
      </c>
      <c r="E478" s="2">
        <v>0.7</v>
      </c>
      <c r="F478" t="s">
        <v>128</v>
      </c>
      <c r="G478">
        <v>3.75</v>
      </c>
      <c r="H478" t="s">
        <v>35</v>
      </c>
      <c r="I478" t="s">
        <v>25</v>
      </c>
      <c r="J478" t="s">
        <v>1439</v>
      </c>
      <c r="K478" s="10">
        <f t="shared" si="7"/>
        <v>5.9880239520958083E-4</v>
      </c>
    </row>
    <row r="479" spans="1:11" x14ac:dyDescent="0.25">
      <c r="A479" t="s">
        <v>463</v>
      </c>
      <c r="B479" t="s">
        <v>465</v>
      </c>
      <c r="C479">
        <v>987</v>
      </c>
      <c r="D479">
        <v>2012</v>
      </c>
      <c r="E479" s="2">
        <v>0.7</v>
      </c>
      <c r="F479" t="s">
        <v>128</v>
      </c>
      <c r="G479">
        <v>4</v>
      </c>
      <c r="H479" t="s">
        <v>18</v>
      </c>
      <c r="I479" t="s">
        <v>128</v>
      </c>
      <c r="J479" t="s">
        <v>1440</v>
      </c>
      <c r="K479" s="10">
        <f t="shared" si="7"/>
        <v>5.9880239520958083E-4</v>
      </c>
    </row>
    <row r="480" spans="1:11" x14ac:dyDescent="0.25">
      <c r="A480" t="s">
        <v>463</v>
      </c>
      <c r="B480" t="s">
        <v>466</v>
      </c>
      <c r="C480">
        <v>991</v>
      </c>
      <c r="D480">
        <v>2012</v>
      </c>
      <c r="E480" s="2">
        <v>0.7</v>
      </c>
      <c r="F480" t="s">
        <v>128</v>
      </c>
      <c r="G480">
        <v>3</v>
      </c>
      <c r="H480" t="s">
        <v>1435</v>
      </c>
      <c r="I480" t="s">
        <v>128</v>
      </c>
      <c r="J480" t="s">
        <v>1438</v>
      </c>
      <c r="K480" s="10">
        <f t="shared" si="7"/>
        <v>5.9880239520958083E-4</v>
      </c>
    </row>
    <row r="481" spans="1:11" x14ac:dyDescent="0.25">
      <c r="A481" t="s">
        <v>463</v>
      </c>
      <c r="B481" t="s">
        <v>464</v>
      </c>
      <c r="C481">
        <v>661</v>
      </c>
      <c r="D481">
        <v>2011</v>
      </c>
      <c r="E481" s="2">
        <v>0.6</v>
      </c>
      <c r="F481" t="s">
        <v>128</v>
      </c>
      <c r="G481">
        <v>3</v>
      </c>
      <c r="H481" t="s">
        <v>1435</v>
      </c>
      <c r="I481" t="s">
        <v>128</v>
      </c>
      <c r="J481" t="s">
        <v>1438</v>
      </c>
      <c r="K481" s="10">
        <f t="shared" si="7"/>
        <v>5.9880239520958083E-4</v>
      </c>
    </row>
    <row r="482" spans="1:11" x14ac:dyDescent="0.25">
      <c r="A482" t="s">
        <v>463</v>
      </c>
      <c r="B482" t="s">
        <v>465</v>
      </c>
      <c r="C482">
        <v>423</v>
      </c>
      <c r="D482">
        <v>2009</v>
      </c>
      <c r="E482" s="2">
        <v>0.75</v>
      </c>
      <c r="F482" t="s">
        <v>128</v>
      </c>
      <c r="G482">
        <v>3</v>
      </c>
      <c r="H482" t="s">
        <v>18</v>
      </c>
      <c r="I482" t="s">
        <v>128</v>
      </c>
      <c r="J482" t="s">
        <v>1438</v>
      </c>
      <c r="K482" s="10">
        <f t="shared" si="7"/>
        <v>5.9880239520958083E-4</v>
      </c>
    </row>
    <row r="483" spans="1:11" x14ac:dyDescent="0.25">
      <c r="A483" t="s">
        <v>463</v>
      </c>
      <c r="B483" t="s">
        <v>465</v>
      </c>
      <c r="C483">
        <v>423</v>
      </c>
      <c r="D483">
        <v>2009</v>
      </c>
      <c r="E483" s="2">
        <v>0.6</v>
      </c>
      <c r="F483" t="s">
        <v>128</v>
      </c>
      <c r="G483">
        <v>3</v>
      </c>
      <c r="H483" t="s">
        <v>18</v>
      </c>
      <c r="I483" t="s">
        <v>128</v>
      </c>
      <c r="J483" t="s">
        <v>1438</v>
      </c>
      <c r="K483" s="10">
        <f t="shared" si="7"/>
        <v>5.9880239520958083E-4</v>
      </c>
    </row>
    <row r="484" spans="1:11" x14ac:dyDescent="0.25">
      <c r="A484" t="s">
        <v>467</v>
      </c>
      <c r="B484" t="s">
        <v>468</v>
      </c>
      <c r="C484">
        <v>1920</v>
      </c>
      <c r="D484">
        <v>2016</v>
      </c>
      <c r="E484" s="2">
        <v>0.72</v>
      </c>
      <c r="F484" t="s">
        <v>41</v>
      </c>
      <c r="G484">
        <v>3</v>
      </c>
      <c r="H484" t="s">
        <v>1435</v>
      </c>
      <c r="I484" t="s">
        <v>19</v>
      </c>
      <c r="J484" t="s">
        <v>1438</v>
      </c>
      <c r="K484" s="10">
        <f t="shared" si="7"/>
        <v>5.9880239520958083E-4</v>
      </c>
    </row>
    <row r="485" spans="1:11" x14ac:dyDescent="0.25">
      <c r="A485" t="s">
        <v>467</v>
      </c>
      <c r="B485" t="s">
        <v>64</v>
      </c>
      <c r="C485">
        <v>1920</v>
      </c>
      <c r="D485">
        <v>2016</v>
      </c>
      <c r="E485" s="2">
        <v>0.72</v>
      </c>
      <c r="F485" t="s">
        <v>41</v>
      </c>
      <c r="G485">
        <v>3</v>
      </c>
      <c r="H485" t="s">
        <v>35</v>
      </c>
      <c r="I485" t="s">
        <v>64</v>
      </c>
      <c r="J485" t="s">
        <v>1438</v>
      </c>
      <c r="K485" s="10">
        <f t="shared" si="7"/>
        <v>5.9880239520958083E-4</v>
      </c>
    </row>
    <row r="486" spans="1:11" x14ac:dyDescent="0.25">
      <c r="A486" t="s">
        <v>469</v>
      </c>
      <c r="B486" t="s">
        <v>38</v>
      </c>
      <c r="C486">
        <v>1708</v>
      </c>
      <c r="D486">
        <v>2016</v>
      </c>
      <c r="E486" s="2">
        <v>0.75</v>
      </c>
      <c r="F486" t="s">
        <v>41</v>
      </c>
      <c r="G486">
        <v>3</v>
      </c>
      <c r="H486" t="s">
        <v>1435</v>
      </c>
      <c r="I486" t="s">
        <v>38</v>
      </c>
      <c r="J486" t="s">
        <v>1438</v>
      </c>
      <c r="K486" s="10">
        <f t="shared" si="7"/>
        <v>5.9880239520958083E-4</v>
      </c>
    </row>
    <row r="487" spans="1:11" x14ac:dyDescent="0.25">
      <c r="A487" t="s">
        <v>469</v>
      </c>
      <c r="B487" t="s">
        <v>25</v>
      </c>
      <c r="C487">
        <v>1550</v>
      </c>
      <c r="D487">
        <v>2015</v>
      </c>
      <c r="E487" s="2">
        <v>0.7</v>
      </c>
      <c r="F487" t="s">
        <v>41</v>
      </c>
      <c r="G487">
        <v>3</v>
      </c>
      <c r="H487" t="s">
        <v>35</v>
      </c>
      <c r="I487" t="s">
        <v>25</v>
      </c>
      <c r="J487" t="s">
        <v>1438</v>
      </c>
      <c r="K487" s="10">
        <f t="shared" si="7"/>
        <v>5.9880239520958083E-4</v>
      </c>
    </row>
    <row r="488" spans="1:11" x14ac:dyDescent="0.25">
      <c r="A488" t="s">
        <v>469</v>
      </c>
      <c r="B488" t="s">
        <v>91</v>
      </c>
      <c r="C488">
        <v>1550</v>
      </c>
      <c r="D488">
        <v>2015</v>
      </c>
      <c r="E488" s="2">
        <v>0.7</v>
      </c>
      <c r="F488" t="s">
        <v>41</v>
      </c>
      <c r="G488">
        <v>3</v>
      </c>
      <c r="H488" t="s">
        <v>1435</v>
      </c>
      <c r="I488" t="s">
        <v>19</v>
      </c>
      <c r="J488" t="s">
        <v>1438</v>
      </c>
      <c r="K488" s="10">
        <f t="shared" si="7"/>
        <v>5.9880239520958083E-4</v>
      </c>
    </row>
    <row r="489" spans="1:11" x14ac:dyDescent="0.25">
      <c r="A489" t="s">
        <v>469</v>
      </c>
      <c r="B489" t="s">
        <v>75</v>
      </c>
      <c r="C489">
        <v>1554</v>
      </c>
      <c r="D489">
        <v>2015</v>
      </c>
      <c r="E489" s="2">
        <v>0.7</v>
      </c>
      <c r="F489" t="s">
        <v>41</v>
      </c>
      <c r="G489">
        <v>3</v>
      </c>
      <c r="H489" t="s">
        <v>1435</v>
      </c>
      <c r="I489" t="s">
        <v>75</v>
      </c>
      <c r="J489" t="s">
        <v>1438</v>
      </c>
      <c r="K489" s="10">
        <f t="shared" si="7"/>
        <v>5.9880239520958083E-4</v>
      </c>
    </row>
    <row r="490" spans="1:11" x14ac:dyDescent="0.25">
      <c r="A490" t="s">
        <v>469</v>
      </c>
      <c r="B490" t="s">
        <v>28</v>
      </c>
      <c r="C490">
        <v>1554</v>
      </c>
      <c r="D490">
        <v>2015</v>
      </c>
      <c r="E490" s="2">
        <v>0.7</v>
      </c>
      <c r="F490" t="s">
        <v>41</v>
      </c>
      <c r="G490">
        <v>3</v>
      </c>
      <c r="H490" t="s">
        <v>1435</v>
      </c>
      <c r="I490" t="s">
        <v>28</v>
      </c>
      <c r="J490" t="s">
        <v>1438</v>
      </c>
      <c r="K490" s="10">
        <f t="shared" si="7"/>
        <v>5.9880239520958083E-4</v>
      </c>
    </row>
    <row r="491" spans="1:11" x14ac:dyDescent="0.25">
      <c r="A491" t="s">
        <v>470</v>
      </c>
      <c r="B491" t="s">
        <v>93</v>
      </c>
      <c r="C491">
        <v>1093</v>
      </c>
      <c r="D491">
        <v>2013</v>
      </c>
      <c r="E491" s="2">
        <v>0.7</v>
      </c>
      <c r="F491" t="s">
        <v>41</v>
      </c>
      <c r="G491">
        <v>2</v>
      </c>
      <c r="H491" t="s">
        <v>60</v>
      </c>
      <c r="I491" t="s">
        <v>93</v>
      </c>
      <c r="J491" t="s">
        <v>1441</v>
      </c>
      <c r="K491" s="10">
        <f t="shared" si="7"/>
        <v>5.9880239520958083E-4</v>
      </c>
    </row>
    <row r="492" spans="1:11" x14ac:dyDescent="0.25">
      <c r="A492" t="s">
        <v>470</v>
      </c>
      <c r="B492" t="s">
        <v>471</v>
      </c>
      <c r="C492">
        <v>1093</v>
      </c>
      <c r="D492">
        <v>2013</v>
      </c>
      <c r="E492" s="2">
        <v>0.7</v>
      </c>
      <c r="F492" t="s">
        <v>41</v>
      </c>
      <c r="G492">
        <v>3</v>
      </c>
      <c r="H492" t="s">
        <v>1435</v>
      </c>
      <c r="I492" t="s">
        <v>83</v>
      </c>
      <c r="J492" t="s">
        <v>1438</v>
      </c>
      <c r="K492" s="10">
        <f t="shared" si="7"/>
        <v>5.9880239520958083E-4</v>
      </c>
    </row>
    <row r="493" spans="1:11" x14ac:dyDescent="0.25">
      <c r="A493" t="s">
        <v>470</v>
      </c>
      <c r="B493" t="s">
        <v>19</v>
      </c>
      <c r="C493">
        <v>1093</v>
      </c>
      <c r="D493">
        <v>2013</v>
      </c>
      <c r="E493" s="2">
        <v>0.7</v>
      </c>
      <c r="F493" t="s">
        <v>41</v>
      </c>
      <c r="G493">
        <v>3</v>
      </c>
      <c r="H493" t="s">
        <v>1435</v>
      </c>
      <c r="I493" t="s">
        <v>19</v>
      </c>
      <c r="J493" t="s">
        <v>1438</v>
      </c>
      <c r="K493" s="10">
        <f t="shared" si="7"/>
        <v>5.9880239520958083E-4</v>
      </c>
    </row>
    <row r="494" spans="1:11" x14ac:dyDescent="0.25">
      <c r="A494" t="s">
        <v>470</v>
      </c>
      <c r="B494" t="s">
        <v>472</v>
      </c>
      <c r="C494">
        <v>907</v>
      </c>
      <c r="D494">
        <v>2012</v>
      </c>
      <c r="E494" s="2">
        <v>0.57999999999999996</v>
      </c>
      <c r="F494" t="s">
        <v>41</v>
      </c>
      <c r="G494">
        <v>3</v>
      </c>
      <c r="H494" t="s">
        <v>60</v>
      </c>
      <c r="I494" t="s">
        <v>472</v>
      </c>
      <c r="J494" t="s">
        <v>1438</v>
      </c>
      <c r="K494" s="10">
        <f t="shared" si="7"/>
        <v>5.9880239520958083E-4</v>
      </c>
    </row>
    <row r="495" spans="1:11" x14ac:dyDescent="0.25">
      <c r="A495" t="s">
        <v>473</v>
      </c>
      <c r="B495" t="s">
        <v>474</v>
      </c>
      <c r="C495">
        <v>1462</v>
      </c>
      <c r="D495">
        <v>2015</v>
      </c>
      <c r="E495" s="2">
        <v>0.72</v>
      </c>
      <c r="F495" t="s">
        <v>26</v>
      </c>
      <c r="G495">
        <v>3</v>
      </c>
      <c r="H495" t="s">
        <v>1435</v>
      </c>
      <c r="I495" t="s">
        <v>26</v>
      </c>
      <c r="J495" t="s">
        <v>1438</v>
      </c>
      <c r="K495" s="10">
        <f t="shared" si="7"/>
        <v>5.9880239520958083E-4</v>
      </c>
    </row>
    <row r="496" spans="1:11" x14ac:dyDescent="0.25">
      <c r="A496" t="s">
        <v>473</v>
      </c>
      <c r="B496" t="s">
        <v>475</v>
      </c>
      <c r="C496">
        <v>1462</v>
      </c>
      <c r="D496">
        <v>2015</v>
      </c>
      <c r="E496" s="2">
        <v>0.65</v>
      </c>
      <c r="F496" t="s">
        <v>26</v>
      </c>
      <c r="G496">
        <v>3</v>
      </c>
      <c r="H496" t="s">
        <v>1435</v>
      </c>
      <c r="I496" t="s">
        <v>26</v>
      </c>
      <c r="J496" t="s">
        <v>1438</v>
      </c>
      <c r="K496" s="10">
        <f t="shared" si="7"/>
        <v>5.9880239520958083E-4</v>
      </c>
    </row>
    <row r="497" spans="1:11" x14ac:dyDescent="0.25">
      <c r="A497" t="s">
        <v>476</v>
      </c>
      <c r="B497" t="s">
        <v>477</v>
      </c>
      <c r="C497">
        <v>1832</v>
      </c>
      <c r="D497">
        <v>2016</v>
      </c>
      <c r="E497" s="2">
        <v>0.7</v>
      </c>
      <c r="F497" t="s">
        <v>478</v>
      </c>
      <c r="G497">
        <v>2</v>
      </c>
      <c r="H497" t="s">
        <v>60</v>
      </c>
      <c r="I497" t="s">
        <v>360</v>
      </c>
      <c r="J497" t="s">
        <v>1441</v>
      </c>
      <c r="K497" s="10">
        <f t="shared" si="7"/>
        <v>5.9880239520958083E-4</v>
      </c>
    </row>
    <row r="498" spans="1:11" x14ac:dyDescent="0.25">
      <c r="A498" t="s">
        <v>476</v>
      </c>
      <c r="B498" t="s">
        <v>479</v>
      </c>
      <c r="C498">
        <v>1832</v>
      </c>
      <c r="D498">
        <v>2016</v>
      </c>
      <c r="E498" s="2">
        <v>0.7</v>
      </c>
      <c r="F498" t="s">
        <v>478</v>
      </c>
      <c r="G498">
        <v>3</v>
      </c>
      <c r="H498" t="s">
        <v>1435</v>
      </c>
      <c r="I498" t="s">
        <v>25</v>
      </c>
      <c r="J498" t="s">
        <v>1438</v>
      </c>
      <c r="K498" s="10">
        <f t="shared" si="7"/>
        <v>5.9880239520958083E-4</v>
      </c>
    </row>
    <row r="499" spans="1:11" x14ac:dyDescent="0.25">
      <c r="A499" t="s">
        <v>480</v>
      </c>
      <c r="B499" t="s">
        <v>25</v>
      </c>
      <c r="C499">
        <v>170</v>
      </c>
      <c r="D499">
        <v>2007</v>
      </c>
      <c r="E499" s="2">
        <v>0.66</v>
      </c>
      <c r="F499" t="s">
        <v>41</v>
      </c>
      <c r="G499">
        <v>2</v>
      </c>
      <c r="H499" t="s">
        <v>35</v>
      </c>
      <c r="I499" t="s">
        <v>25</v>
      </c>
      <c r="J499" t="s">
        <v>1441</v>
      </c>
      <c r="K499" s="10">
        <f t="shared" si="7"/>
        <v>5.9880239520958083E-4</v>
      </c>
    </row>
    <row r="500" spans="1:11" x14ac:dyDescent="0.25">
      <c r="A500" t="s">
        <v>480</v>
      </c>
      <c r="B500" t="s">
        <v>133</v>
      </c>
      <c r="C500">
        <v>175</v>
      </c>
      <c r="D500">
        <v>2007</v>
      </c>
      <c r="E500" s="2">
        <v>0.64</v>
      </c>
      <c r="F500" t="s">
        <v>41</v>
      </c>
      <c r="G500">
        <v>3</v>
      </c>
      <c r="H500" t="s">
        <v>1435</v>
      </c>
      <c r="I500" t="s">
        <v>133</v>
      </c>
      <c r="J500" t="s">
        <v>1438</v>
      </c>
      <c r="K500" s="10">
        <f t="shared" si="7"/>
        <v>5.9880239520958083E-4</v>
      </c>
    </row>
    <row r="501" spans="1:11" x14ac:dyDescent="0.25">
      <c r="A501" t="s">
        <v>480</v>
      </c>
      <c r="B501" t="s">
        <v>28</v>
      </c>
      <c r="C501">
        <v>175</v>
      </c>
      <c r="D501">
        <v>2007</v>
      </c>
      <c r="E501" s="2">
        <v>0.71</v>
      </c>
      <c r="F501" t="s">
        <v>41</v>
      </c>
      <c r="G501">
        <v>3</v>
      </c>
      <c r="H501" t="s">
        <v>1435</v>
      </c>
      <c r="I501" t="s">
        <v>28</v>
      </c>
      <c r="J501" t="s">
        <v>1438</v>
      </c>
      <c r="K501" s="10">
        <f t="shared" si="7"/>
        <v>5.9880239520958083E-4</v>
      </c>
    </row>
    <row r="502" spans="1:11" x14ac:dyDescent="0.25">
      <c r="A502" t="s">
        <v>480</v>
      </c>
      <c r="B502" t="s">
        <v>93</v>
      </c>
      <c r="C502">
        <v>175</v>
      </c>
      <c r="D502">
        <v>2007</v>
      </c>
      <c r="E502" s="2">
        <v>0.6</v>
      </c>
      <c r="F502" t="s">
        <v>41</v>
      </c>
      <c r="G502">
        <v>3</v>
      </c>
      <c r="H502" t="s">
        <v>60</v>
      </c>
      <c r="I502" t="s">
        <v>93</v>
      </c>
      <c r="J502" t="s">
        <v>1438</v>
      </c>
      <c r="K502" s="10">
        <f t="shared" si="7"/>
        <v>5.9880239520958083E-4</v>
      </c>
    </row>
    <row r="503" spans="1:11" x14ac:dyDescent="0.25">
      <c r="A503" t="s">
        <v>480</v>
      </c>
      <c r="B503" t="s">
        <v>33</v>
      </c>
      <c r="C503">
        <v>180</v>
      </c>
      <c r="D503">
        <v>2007</v>
      </c>
      <c r="E503" s="2">
        <v>0.64</v>
      </c>
      <c r="F503" t="s">
        <v>41</v>
      </c>
      <c r="G503">
        <v>3</v>
      </c>
      <c r="H503" t="s">
        <v>1435</v>
      </c>
      <c r="I503" t="s">
        <v>33</v>
      </c>
      <c r="J503" t="s">
        <v>1438</v>
      </c>
      <c r="K503" s="10">
        <f t="shared" si="7"/>
        <v>5.9880239520958083E-4</v>
      </c>
    </row>
    <row r="504" spans="1:11" x14ac:dyDescent="0.25">
      <c r="A504" t="s">
        <v>480</v>
      </c>
      <c r="B504" t="s">
        <v>16</v>
      </c>
      <c r="C504">
        <v>180</v>
      </c>
      <c r="D504">
        <v>2007</v>
      </c>
      <c r="E504" s="2">
        <v>0.64</v>
      </c>
      <c r="F504" t="s">
        <v>41</v>
      </c>
      <c r="G504">
        <v>3</v>
      </c>
      <c r="H504" t="s">
        <v>1435</v>
      </c>
      <c r="I504" t="s">
        <v>16</v>
      </c>
      <c r="J504" t="s">
        <v>1438</v>
      </c>
      <c r="K504" s="10">
        <f t="shared" si="7"/>
        <v>5.9880239520958083E-4</v>
      </c>
    </row>
    <row r="505" spans="1:11" x14ac:dyDescent="0.25">
      <c r="A505" t="s">
        <v>481</v>
      </c>
      <c r="B505" t="s">
        <v>33</v>
      </c>
      <c r="C505">
        <v>423</v>
      </c>
      <c r="D505">
        <v>2009</v>
      </c>
      <c r="E505" s="2">
        <v>0.64</v>
      </c>
      <c r="F505" t="s">
        <v>9</v>
      </c>
      <c r="G505">
        <v>3</v>
      </c>
      <c r="H505" t="s">
        <v>1435</v>
      </c>
      <c r="I505" t="s">
        <v>33</v>
      </c>
      <c r="J505" t="s">
        <v>1438</v>
      </c>
      <c r="K505" s="10">
        <f t="shared" si="7"/>
        <v>5.9880239520958083E-4</v>
      </c>
    </row>
    <row r="506" spans="1:11" x14ac:dyDescent="0.25">
      <c r="A506" t="s">
        <v>481</v>
      </c>
      <c r="B506" t="s">
        <v>19</v>
      </c>
      <c r="C506">
        <v>263</v>
      </c>
      <c r="D506">
        <v>2008</v>
      </c>
      <c r="E506" s="2">
        <v>0.66</v>
      </c>
      <c r="F506" t="s">
        <v>9</v>
      </c>
      <c r="G506">
        <v>3.75</v>
      </c>
      <c r="H506" t="s">
        <v>1435</v>
      </c>
      <c r="I506" t="s">
        <v>19</v>
      </c>
      <c r="J506" t="s">
        <v>1439</v>
      </c>
      <c r="K506" s="10">
        <f t="shared" si="7"/>
        <v>5.9880239520958083E-4</v>
      </c>
    </row>
    <row r="507" spans="1:11" x14ac:dyDescent="0.25">
      <c r="A507" t="s">
        <v>482</v>
      </c>
      <c r="B507" t="s">
        <v>483</v>
      </c>
      <c r="C507">
        <v>1916</v>
      </c>
      <c r="D507">
        <v>2016</v>
      </c>
      <c r="E507" s="2">
        <v>0.72</v>
      </c>
      <c r="F507" t="s">
        <v>100</v>
      </c>
      <c r="G507">
        <v>2</v>
      </c>
      <c r="H507" t="s">
        <v>1435</v>
      </c>
      <c r="I507" t="s">
        <v>75</v>
      </c>
      <c r="J507" t="s">
        <v>1441</v>
      </c>
      <c r="K507" s="10">
        <f t="shared" si="7"/>
        <v>5.9880239520958083E-4</v>
      </c>
    </row>
    <row r="508" spans="1:11" x14ac:dyDescent="0.25">
      <c r="A508" t="s">
        <v>484</v>
      </c>
      <c r="B508" t="s">
        <v>485</v>
      </c>
      <c r="C508">
        <v>241</v>
      </c>
      <c r="D508">
        <v>2008</v>
      </c>
      <c r="E508" s="2">
        <v>0.8</v>
      </c>
      <c r="F508" t="s">
        <v>41</v>
      </c>
      <c r="G508">
        <v>3</v>
      </c>
      <c r="H508" t="s">
        <v>1435</v>
      </c>
      <c r="I508" t="s">
        <v>38</v>
      </c>
      <c r="J508" t="s">
        <v>1438</v>
      </c>
      <c r="K508" s="10">
        <f t="shared" si="7"/>
        <v>5.9880239520958083E-4</v>
      </c>
    </row>
    <row r="509" spans="1:11" x14ac:dyDescent="0.25">
      <c r="A509" t="s">
        <v>484</v>
      </c>
      <c r="B509" t="s">
        <v>133</v>
      </c>
      <c r="C509">
        <v>166</v>
      </c>
      <c r="D509">
        <v>2007</v>
      </c>
      <c r="E509" s="2">
        <v>0.77</v>
      </c>
      <c r="F509" t="s">
        <v>41</v>
      </c>
      <c r="G509">
        <v>3</v>
      </c>
      <c r="H509" t="s">
        <v>35</v>
      </c>
      <c r="I509" t="s">
        <v>133</v>
      </c>
      <c r="J509" t="s">
        <v>1438</v>
      </c>
      <c r="K509" s="10">
        <f t="shared" si="7"/>
        <v>5.9880239520958083E-4</v>
      </c>
    </row>
    <row r="510" spans="1:11" x14ac:dyDescent="0.25">
      <c r="A510" t="s">
        <v>484</v>
      </c>
      <c r="B510" t="s">
        <v>83</v>
      </c>
      <c r="C510">
        <v>166</v>
      </c>
      <c r="D510">
        <v>2007</v>
      </c>
      <c r="E510" s="2">
        <v>0.77</v>
      </c>
      <c r="F510" t="s">
        <v>41</v>
      </c>
      <c r="G510">
        <v>3</v>
      </c>
      <c r="H510" t="s">
        <v>1435</v>
      </c>
      <c r="I510" t="s">
        <v>83</v>
      </c>
      <c r="J510" t="s">
        <v>1438</v>
      </c>
      <c r="K510" s="10">
        <f t="shared" si="7"/>
        <v>5.9880239520958083E-4</v>
      </c>
    </row>
    <row r="511" spans="1:11" x14ac:dyDescent="0.25">
      <c r="A511" t="s">
        <v>486</v>
      </c>
      <c r="B511" t="s">
        <v>487</v>
      </c>
      <c r="C511">
        <v>1952</v>
      </c>
      <c r="D511">
        <v>2017</v>
      </c>
      <c r="E511" s="2">
        <v>0.7</v>
      </c>
      <c r="F511" t="s">
        <v>41</v>
      </c>
      <c r="G511">
        <v>3.75</v>
      </c>
      <c r="H511" t="s">
        <v>1435</v>
      </c>
      <c r="I511" t="s">
        <v>128</v>
      </c>
      <c r="J511" t="s">
        <v>1439</v>
      </c>
      <c r="K511" s="10">
        <f t="shared" si="7"/>
        <v>5.9880239520958083E-4</v>
      </c>
    </row>
    <row r="512" spans="1:11" x14ac:dyDescent="0.25">
      <c r="A512" t="s">
        <v>486</v>
      </c>
      <c r="B512" t="s">
        <v>73</v>
      </c>
      <c r="C512">
        <v>1864</v>
      </c>
      <c r="D512">
        <v>2016</v>
      </c>
      <c r="E512" s="2">
        <v>0.78</v>
      </c>
      <c r="F512" t="s">
        <v>41</v>
      </c>
      <c r="G512">
        <v>3</v>
      </c>
      <c r="H512" t="s">
        <v>35</v>
      </c>
      <c r="I512" t="s">
        <v>64</v>
      </c>
      <c r="J512" t="s">
        <v>1438</v>
      </c>
      <c r="K512" s="10">
        <f t="shared" si="7"/>
        <v>5.9880239520958083E-4</v>
      </c>
    </row>
    <row r="513" spans="1:11" x14ac:dyDescent="0.25">
      <c r="A513" t="s">
        <v>486</v>
      </c>
      <c r="B513" t="s">
        <v>488</v>
      </c>
      <c r="C513">
        <v>1634</v>
      </c>
      <c r="D513">
        <v>2015</v>
      </c>
      <c r="E513" s="2">
        <v>0.7</v>
      </c>
      <c r="F513" t="s">
        <v>41</v>
      </c>
      <c r="G513">
        <v>3.75</v>
      </c>
      <c r="H513" t="s">
        <v>1435</v>
      </c>
      <c r="I513" t="s">
        <v>38</v>
      </c>
      <c r="J513" t="s">
        <v>1439</v>
      </c>
      <c r="K513" s="10">
        <f t="shared" si="7"/>
        <v>5.9880239520958083E-4</v>
      </c>
    </row>
    <row r="514" spans="1:11" x14ac:dyDescent="0.25">
      <c r="A514" t="s">
        <v>486</v>
      </c>
      <c r="B514" t="s">
        <v>116</v>
      </c>
      <c r="C514">
        <v>1235</v>
      </c>
      <c r="D514">
        <v>2014</v>
      </c>
      <c r="E514" s="2">
        <v>0.74</v>
      </c>
      <c r="F514" t="s">
        <v>41</v>
      </c>
      <c r="G514">
        <v>3</v>
      </c>
      <c r="H514" t="s">
        <v>1435</v>
      </c>
      <c r="I514" t="s">
        <v>83</v>
      </c>
      <c r="J514" t="s">
        <v>1438</v>
      </c>
      <c r="K514" s="10">
        <f t="shared" si="7"/>
        <v>5.9880239520958083E-4</v>
      </c>
    </row>
    <row r="515" spans="1:11" x14ac:dyDescent="0.25">
      <c r="A515" t="s">
        <v>486</v>
      </c>
      <c r="B515" t="s">
        <v>489</v>
      </c>
      <c r="C515">
        <v>1034</v>
      </c>
      <c r="D515">
        <v>2013</v>
      </c>
      <c r="E515" s="2">
        <v>0.7</v>
      </c>
      <c r="F515" t="s">
        <v>41</v>
      </c>
      <c r="G515">
        <v>3</v>
      </c>
      <c r="H515" t="s">
        <v>1435</v>
      </c>
      <c r="I515" t="s">
        <v>28</v>
      </c>
      <c r="J515" t="s">
        <v>1438</v>
      </c>
      <c r="K515" s="10">
        <f t="shared" ref="K515:K578" si="8">COUNTA(B515)/SUM(COUNTA($B$2:$B$1671))</f>
        <v>5.9880239520958083E-4</v>
      </c>
    </row>
    <row r="516" spans="1:11" x14ac:dyDescent="0.25">
      <c r="A516" t="s">
        <v>486</v>
      </c>
      <c r="B516" t="s">
        <v>144</v>
      </c>
      <c r="C516">
        <v>1193</v>
      </c>
      <c r="D516">
        <v>2013</v>
      </c>
      <c r="E516" s="2">
        <v>0.76</v>
      </c>
      <c r="F516" t="s">
        <v>41</v>
      </c>
      <c r="G516">
        <v>3</v>
      </c>
      <c r="H516" t="s">
        <v>1435</v>
      </c>
      <c r="I516" t="s">
        <v>28</v>
      </c>
      <c r="J516" t="s">
        <v>1438</v>
      </c>
      <c r="K516" s="10">
        <f t="shared" si="8"/>
        <v>5.9880239520958083E-4</v>
      </c>
    </row>
    <row r="517" spans="1:11" x14ac:dyDescent="0.25">
      <c r="A517" t="s">
        <v>486</v>
      </c>
      <c r="B517" t="s">
        <v>38</v>
      </c>
      <c r="C517">
        <v>895</v>
      </c>
      <c r="D517">
        <v>2012</v>
      </c>
      <c r="E517" s="2">
        <v>0.75</v>
      </c>
      <c r="F517" t="s">
        <v>41</v>
      </c>
      <c r="G517">
        <v>3</v>
      </c>
      <c r="H517" t="s">
        <v>1435</v>
      </c>
      <c r="I517" t="s">
        <v>38</v>
      </c>
      <c r="J517" t="s">
        <v>1438</v>
      </c>
      <c r="K517" s="10">
        <f t="shared" si="8"/>
        <v>5.9880239520958083E-4</v>
      </c>
    </row>
    <row r="518" spans="1:11" x14ac:dyDescent="0.25">
      <c r="A518" t="s">
        <v>486</v>
      </c>
      <c r="B518" t="s">
        <v>99</v>
      </c>
      <c r="C518">
        <v>955</v>
      </c>
      <c r="D518">
        <v>2012</v>
      </c>
      <c r="E518" s="2">
        <v>0.72</v>
      </c>
      <c r="F518" t="s">
        <v>41</v>
      </c>
      <c r="G518">
        <v>3</v>
      </c>
      <c r="H518" t="s">
        <v>35</v>
      </c>
      <c r="I518" t="s">
        <v>99</v>
      </c>
      <c r="J518" t="s">
        <v>1438</v>
      </c>
      <c r="K518" s="10">
        <f t="shared" si="8"/>
        <v>5.9880239520958083E-4</v>
      </c>
    </row>
    <row r="519" spans="1:11" x14ac:dyDescent="0.25">
      <c r="A519" t="s">
        <v>486</v>
      </c>
      <c r="B519" t="s">
        <v>168</v>
      </c>
      <c r="C519">
        <v>661</v>
      </c>
      <c r="D519">
        <v>2011</v>
      </c>
      <c r="E519" s="2">
        <v>0.8</v>
      </c>
      <c r="F519" t="s">
        <v>41</v>
      </c>
      <c r="G519">
        <v>3</v>
      </c>
      <c r="H519" t="s">
        <v>35</v>
      </c>
      <c r="I519" t="s">
        <v>25</v>
      </c>
      <c r="J519" t="s">
        <v>1438</v>
      </c>
      <c r="K519" s="10">
        <f t="shared" si="8"/>
        <v>5.9880239520958083E-4</v>
      </c>
    </row>
    <row r="520" spans="1:11" x14ac:dyDescent="0.25">
      <c r="A520" t="s">
        <v>486</v>
      </c>
      <c r="B520" t="s">
        <v>168</v>
      </c>
      <c r="C520">
        <v>661</v>
      </c>
      <c r="D520">
        <v>2011</v>
      </c>
      <c r="E520" s="2">
        <v>0.72</v>
      </c>
      <c r="F520" t="s">
        <v>41</v>
      </c>
      <c r="G520">
        <v>3</v>
      </c>
      <c r="H520" t="s">
        <v>35</v>
      </c>
      <c r="I520" t="s">
        <v>25</v>
      </c>
      <c r="J520" t="s">
        <v>1438</v>
      </c>
      <c r="K520" s="10">
        <f t="shared" si="8"/>
        <v>5.9880239520958083E-4</v>
      </c>
    </row>
    <row r="521" spans="1:11" x14ac:dyDescent="0.25">
      <c r="A521" t="s">
        <v>486</v>
      </c>
      <c r="B521" t="s">
        <v>490</v>
      </c>
      <c r="C521">
        <v>682</v>
      </c>
      <c r="D521">
        <v>2011</v>
      </c>
      <c r="E521" s="2">
        <v>0.75</v>
      </c>
      <c r="F521" t="s">
        <v>41</v>
      </c>
      <c r="G521">
        <v>3</v>
      </c>
      <c r="H521" t="s">
        <v>18</v>
      </c>
      <c r="I521" t="s">
        <v>19</v>
      </c>
      <c r="J521" t="s">
        <v>1438</v>
      </c>
      <c r="K521" s="10">
        <f t="shared" si="8"/>
        <v>5.9880239520958083E-4</v>
      </c>
    </row>
    <row r="522" spans="1:11" x14ac:dyDescent="0.25">
      <c r="A522" t="s">
        <v>486</v>
      </c>
      <c r="B522" t="s">
        <v>224</v>
      </c>
      <c r="C522">
        <v>769</v>
      </c>
      <c r="D522">
        <v>2011</v>
      </c>
      <c r="E522" s="2">
        <v>0.74</v>
      </c>
      <c r="F522" t="s">
        <v>41</v>
      </c>
      <c r="G522">
        <v>3</v>
      </c>
      <c r="H522" t="s">
        <v>1435</v>
      </c>
      <c r="I522" t="s">
        <v>83</v>
      </c>
      <c r="J522" t="s">
        <v>1438</v>
      </c>
      <c r="K522" s="10">
        <f t="shared" si="8"/>
        <v>5.9880239520958083E-4</v>
      </c>
    </row>
    <row r="523" spans="1:11" x14ac:dyDescent="0.25">
      <c r="A523" t="s">
        <v>486</v>
      </c>
      <c r="B523" t="s">
        <v>28</v>
      </c>
      <c r="C523">
        <v>769</v>
      </c>
      <c r="D523">
        <v>2011</v>
      </c>
      <c r="E523" s="2">
        <v>0.7</v>
      </c>
      <c r="F523" t="s">
        <v>41</v>
      </c>
      <c r="G523">
        <v>3</v>
      </c>
      <c r="H523" t="s">
        <v>1435</v>
      </c>
      <c r="I523" t="s">
        <v>28</v>
      </c>
      <c r="J523" t="s">
        <v>1438</v>
      </c>
      <c r="K523" s="10">
        <f t="shared" si="8"/>
        <v>5.9880239520958083E-4</v>
      </c>
    </row>
    <row r="524" spans="1:11" x14ac:dyDescent="0.25">
      <c r="A524" t="s">
        <v>491</v>
      </c>
      <c r="B524" t="s">
        <v>22</v>
      </c>
      <c r="C524">
        <v>1688</v>
      </c>
      <c r="D524">
        <v>2015</v>
      </c>
      <c r="E524" s="2">
        <v>0.85</v>
      </c>
      <c r="F524" t="s">
        <v>147</v>
      </c>
      <c r="G524">
        <v>3</v>
      </c>
      <c r="H524" t="s">
        <v>1435</v>
      </c>
      <c r="I524" t="s">
        <v>19</v>
      </c>
      <c r="J524" t="s">
        <v>1438</v>
      </c>
      <c r="K524" s="10">
        <f t="shared" si="8"/>
        <v>5.9880239520958083E-4</v>
      </c>
    </row>
    <row r="525" spans="1:11" x14ac:dyDescent="0.25">
      <c r="A525" t="s">
        <v>491</v>
      </c>
      <c r="B525" t="s">
        <v>492</v>
      </c>
      <c r="C525">
        <v>1371</v>
      </c>
      <c r="D525">
        <v>2014</v>
      </c>
      <c r="E525" s="2">
        <v>0.72</v>
      </c>
      <c r="F525" t="s">
        <v>147</v>
      </c>
      <c r="G525">
        <v>3</v>
      </c>
      <c r="H525" t="s">
        <v>1435</v>
      </c>
      <c r="I525" t="s">
        <v>24</v>
      </c>
      <c r="J525" t="s">
        <v>1438</v>
      </c>
      <c r="K525" s="10">
        <f t="shared" si="8"/>
        <v>5.9880239520958083E-4</v>
      </c>
    </row>
    <row r="526" spans="1:11" x14ac:dyDescent="0.25">
      <c r="A526" t="s">
        <v>491</v>
      </c>
      <c r="B526" t="s">
        <v>493</v>
      </c>
      <c r="C526">
        <v>1371</v>
      </c>
      <c r="D526">
        <v>2014</v>
      </c>
      <c r="E526" s="2">
        <v>0.72</v>
      </c>
      <c r="F526" t="s">
        <v>147</v>
      </c>
      <c r="G526">
        <v>3</v>
      </c>
      <c r="H526" t="s">
        <v>35</v>
      </c>
      <c r="I526" t="s">
        <v>19</v>
      </c>
      <c r="J526" t="s">
        <v>1438</v>
      </c>
      <c r="K526" s="10">
        <f t="shared" si="8"/>
        <v>5.9880239520958083E-4</v>
      </c>
    </row>
    <row r="527" spans="1:11" x14ac:dyDescent="0.25">
      <c r="A527" t="s">
        <v>491</v>
      </c>
      <c r="B527" t="s">
        <v>494</v>
      </c>
      <c r="C527">
        <v>1407</v>
      </c>
      <c r="D527">
        <v>2014</v>
      </c>
      <c r="E527" s="2">
        <v>0.72</v>
      </c>
      <c r="F527" t="s">
        <v>147</v>
      </c>
      <c r="G527">
        <v>3</v>
      </c>
      <c r="H527" t="s">
        <v>71</v>
      </c>
      <c r="I527" t="s">
        <v>72</v>
      </c>
      <c r="J527" t="s">
        <v>1438</v>
      </c>
      <c r="K527" s="10">
        <f t="shared" si="8"/>
        <v>5.9880239520958083E-4</v>
      </c>
    </row>
    <row r="528" spans="1:11" x14ac:dyDescent="0.25">
      <c r="A528" t="s">
        <v>495</v>
      </c>
      <c r="B528" t="s">
        <v>496</v>
      </c>
      <c r="C528">
        <v>311</v>
      </c>
      <c r="D528">
        <v>2009</v>
      </c>
      <c r="E528" s="2">
        <v>0.7</v>
      </c>
      <c r="F528" t="s">
        <v>41</v>
      </c>
      <c r="G528">
        <v>3.75</v>
      </c>
      <c r="H528" t="s">
        <v>1435</v>
      </c>
      <c r="I528" t="s">
        <v>497</v>
      </c>
      <c r="J528" t="s">
        <v>1439</v>
      </c>
      <c r="K528" s="10">
        <f t="shared" si="8"/>
        <v>5.9880239520958083E-4</v>
      </c>
    </row>
    <row r="529" spans="1:11" x14ac:dyDescent="0.25">
      <c r="A529" t="s">
        <v>498</v>
      </c>
      <c r="B529" t="s">
        <v>499</v>
      </c>
      <c r="C529">
        <v>304</v>
      </c>
      <c r="D529">
        <v>2008</v>
      </c>
      <c r="E529" s="2">
        <v>0.88</v>
      </c>
      <c r="F529" t="s">
        <v>190</v>
      </c>
      <c r="G529">
        <v>3</v>
      </c>
      <c r="H529" t="s">
        <v>60</v>
      </c>
      <c r="I529" t="s">
        <v>472</v>
      </c>
      <c r="J529" t="s">
        <v>1438</v>
      </c>
      <c r="K529" s="10">
        <f t="shared" si="8"/>
        <v>5.9880239520958083E-4</v>
      </c>
    </row>
    <row r="530" spans="1:11" x14ac:dyDescent="0.25">
      <c r="A530" t="s">
        <v>500</v>
      </c>
      <c r="B530" t="s">
        <v>125</v>
      </c>
      <c r="C530">
        <v>1672</v>
      </c>
      <c r="D530">
        <v>2015</v>
      </c>
      <c r="E530" s="2">
        <v>0.7</v>
      </c>
      <c r="F530" t="s">
        <v>103</v>
      </c>
      <c r="G530">
        <v>3.75</v>
      </c>
      <c r="H530" t="s">
        <v>1435</v>
      </c>
      <c r="I530" t="s">
        <v>28</v>
      </c>
      <c r="J530" t="s">
        <v>1439</v>
      </c>
      <c r="K530" s="10">
        <f t="shared" si="8"/>
        <v>5.9880239520958083E-4</v>
      </c>
    </row>
    <row r="531" spans="1:11" x14ac:dyDescent="0.25">
      <c r="A531" t="s">
        <v>500</v>
      </c>
      <c r="B531" t="s">
        <v>501</v>
      </c>
      <c r="C531">
        <v>1672</v>
      </c>
      <c r="D531">
        <v>2015</v>
      </c>
      <c r="E531" s="2">
        <v>0.7</v>
      </c>
      <c r="F531" t="s">
        <v>103</v>
      </c>
      <c r="G531">
        <v>3.75</v>
      </c>
      <c r="H531" t="s">
        <v>502</v>
      </c>
      <c r="I531" t="s">
        <v>19</v>
      </c>
      <c r="J531" t="s">
        <v>1439</v>
      </c>
      <c r="K531" s="10">
        <f t="shared" si="8"/>
        <v>5.9880239520958083E-4</v>
      </c>
    </row>
    <row r="532" spans="1:11" x14ac:dyDescent="0.25">
      <c r="A532" t="s">
        <v>500</v>
      </c>
      <c r="B532" t="s">
        <v>503</v>
      </c>
      <c r="C532">
        <v>1109</v>
      </c>
      <c r="D532">
        <v>2013</v>
      </c>
      <c r="E532" s="2">
        <v>1</v>
      </c>
      <c r="F532" t="s">
        <v>103</v>
      </c>
      <c r="G532">
        <v>3</v>
      </c>
      <c r="H532" t="s">
        <v>18</v>
      </c>
      <c r="I532" t="s">
        <v>19</v>
      </c>
      <c r="J532" t="s">
        <v>1438</v>
      </c>
      <c r="K532" s="10">
        <f t="shared" si="8"/>
        <v>5.9880239520958083E-4</v>
      </c>
    </row>
    <row r="533" spans="1:11" x14ac:dyDescent="0.25">
      <c r="A533" t="s">
        <v>500</v>
      </c>
      <c r="B533" t="s">
        <v>504</v>
      </c>
      <c r="C533">
        <v>863</v>
      </c>
      <c r="D533">
        <v>2012</v>
      </c>
      <c r="E533" s="2">
        <v>0.7</v>
      </c>
      <c r="F533" t="s">
        <v>103</v>
      </c>
      <c r="G533">
        <v>3</v>
      </c>
      <c r="H533" t="s">
        <v>1435</v>
      </c>
      <c r="I533" t="s">
        <v>75</v>
      </c>
      <c r="J533" t="s">
        <v>1438</v>
      </c>
      <c r="K533" s="10">
        <f t="shared" si="8"/>
        <v>5.9880239520958083E-4</v>
      </c>
    </row>
    <row r="534" spans="1:11" x14ac:dyDescent="0.25">
      <c r="A534" t="s">
        <v>500</v>
      </c>
      <c r="B534" t="s">
        <v>505</v>
      </c>
      <c r="C534">
        <v>863</v>
      </c>
      <c r="D534">
        <v>2012</v>
      </c>
      <c r="E534" s="2">
        <v>0.7</v>
      </c>
      <c r="F534" t="s">
        <v>103</v>
      </c>
      <c r="G534">
        <v>3.75</v>
      </c>
      <c r="H534" t="s">
        <v>18</v>
      </c>
      <c r="I534" t="s">
        <v>19</v>
      </c>
      <c r="J534" t="s">
        <v>1439</v>
      </c>
      <c r="K534" s="10">
        <f t="shared" si="8"/>
        <v>5.9880239520958083E-4</v>
      </c>
    </row>
    <row r="535" spans="1:11" x14ac:dyDescent="0.25">
      <c r="A535" t="s">
        <v>500</v>
      </c>
      <c r="B535" t="s">
        <v>506</v>
      </c>
      <c r="C535">
        <v>693</v>
      </c>
      <c r="D535">
        <v>2011</v>
      </c>
      <c r="E535" s="2">
        <v>0.7</v>
      </c>
      <c r="F535" t="s">
        <v>103</v>
      </c>
      <c r="G535">
        <v>3</v>
      </c>
      <c r="H535" t="s">
        <v>18</v>
      </c>
      <c r="I535" t="s">
        <v>19</v>
      </c>
      <c r="J535" t="s">
        <v>1438</v>
      </c>
      <c r="K535" s="10">
        <f t="shared" si="8"/>
        <v>5.9880239520958083E-4</v>
      </c>
    </row>
    <row r="536" spans="1:11" x14ac:dyDescent="0.25">
      <c r="A536" t="s">
        <v>500</v>
      </c>
      <c r="B536" t="s">
        <v>507</v>
      </c>
      <c r="C536">
        <v>470</v>
      </c>
      <c r="D536">
        <v>2010</v>
      </c>
      <c r="E536" s="2">
        <v>0.7</v>
      </c>
      <c r="F536" t="s">
        <v>103</v>
      </c>
      <c r="G536">
        <v>3</v>
      </c>
      <c r="H536" t="s">
        <v>35</v>
      </c>
      <c r="I536" t="s">
        <v>19</v>
      </c>
      <c r="J536" t="s">
        <v>1438</v>
      </c>
      <c r="K536" s="10">
        <f t="shared" si="8"/>
        <v>5.9880239520958083E-4</v>
      </c>
    </row>
    <row r="537" spans="1:11" x14ac:dyDescent="0.25">
      <c r="A537" t="s">
        <v>500</v>
      </c>
      <c r="B537" t="s">
        <v>508</v>
      </c>
      <c r="C537">
        <v>227</v>
      </c>
      <c r="D537">
        <v>2008</v>
      </c>
      <c r="E537" s="2">
        <v>0.7</v>
      </c>
      <c r="F537" t="s">
        <v>103</v>
      </c>
      <c r="G537">
        <v>3</v>
      </c>
      <c r="H537" t="s">
        <v>35</v>
      </c>
      <c r="I537" t="s">
        <v>19</v>
      </c>
      <c r="J537" t="s">
        <v>1438</v>
      </c>
      <c r="K537" s="10">
        <f t="shared" si="8"/>
        <v>5.9880239520958083E-4</v>
      </c>
    </row>
    <row r="538" spans="1:11" x14ac:dyDescent="0.25">
      <c r="A538" t="s">
        <v>500</v>
      </c>
      <c r="B538" t="s">
        <v>509</v>
      </c>
      <c r="C538">
        <v>272</v>
      </c>
      <c r="D538">
        <v>2008</v>
      </c>
      <c r="E538" s="2">
        <v>0.7</v>
      </c>
      <c r="F538" t="s">
        <v>103</v>
      </c>
      <c r="G538">
        <v>3</v>
      </c>
      <c r="H538" t="s">
        <v>1435</v>
      </c>
      <c r="I538" t="s">
        <v>30</v>
      </c>
      <c r="J538" t="s">
        <v>1438</v>
      </c>
      <c r="K538" s="10">
        <f t="shared" si="8"/>
        <v>5.9880239520958083E-4</v>
      </c>
    </row>
    <row r="539" spans="1:11" x14ac:dyDescent="0.25">
      <c r="A539" t="s">
        <v>500</v>
      </c>
      <c r="B539" t="s">
        <v>104</v>
      </c>
      <c r="C539">
        <v>111</v>
      </c>
      <c r="D539">
        <v>2007</v>
      </c>
      <c r="E539" s="2">
        <v>0.7</v>
      </c>
      <c r="F539" t="s">
        <v>103</v>
      </c>
      <c r="G539">
        <v>4</v>
      </c>
      <c r="H539" t="s">
        <v>105</v>
      </c>
      <c r="I539" t="s">
        <v>19</v>
      </c>
      <c r="J539" t="s">
        <v>1440</v>
      </c>
      <c r="K539" s="10">
        <f t="shared" si="8"/>
        <v>5.9880239520958083E-4</v>
      </c>
    </row>
    <row r="540" spans="1:11" x14ac:dyDescent="0.25">
      <c r="A540" t="s">
        <v>500</v>
      </c>
      <c r="B540" t="s">
        <v>510</v>
      </c>
      <c r="C540">
        <v>129</v>
      </c>
      <c r="D540">
        <v>2007</v>
      </c>
      <c r="E540" s="2">
        <v>0.75</v>
      </c>
      <c r="F540" t="s">
        <v>103</v>
      </c>
      <c r="G540">
        <v>3</v>
      </c>
      <c r="H540" t="s">
        <v>428</v>
      </c>
      <c r="I540" t="s">
        <v>19</v>
      </c>
      <c r="J540" t="s">
        <v>1438</v>
      </c>
      <c r="K540" s="10">
        <f t="shared" si="8"/>
        <v>5.9880239520958083E-4</v>
      </c>
    </row>
    <row r="541" spans="1:11" x14ac:dyDescent="0.25">
      <c r="A541" t="s">
        <v>500</v>
      </c>
      <c r="B541" t="s">
        <v>511</v>
      </c>
      <c r="C541">
        <v>135</v>
      </c>
      <c r="D541">
        <v>2007</v>
      </c>
      <c r="E541" s="2">
        <v>0.6</v>
      </c>
      <c r="F541" t="s">
        <v>103</v>
      </c>
      <c r="G541">
        <v>3</v>
      </c>
      <c r="H541" t="s">
        <v>35</v>
      </c>
      <c r="I541" t="s">
        <v>19</v>
      </c>
      <c r="J541" t="s">
        <v>1438</v>
      </c>
      <c r="K541" s="10">
        <f t="shared" si="8"/>
        <v>5.9880239520958083E-4</v>
      </c>
    </row>
    <row r="542" spans="1:11" x14ac:dyDescent="0.25">
      <c r="A542" t="s">
        <v>500</v>
      </c>
      <c r="B542" t="s">
        <v>25</v>
      </c>
      <c r="C542">
        <v>135</v>
      </c>
      <c r="D542">
        <v>2007</v>
      </c>
      <c r="E542" s="2">
        <v>0.7</v>
      </c>
      <c r="F542" t="s">
        <v>103</v>
      </c>
      <c r="G542">
        <v>3</v>
      </c>
      <c r="H542" t="s">
        <v>35</v>
      </c>
      <c r="I542" t="s">
        <v>25</v>
      </c>
      <c r="J542" t="s">
        <v>1438</v>
      </c>
      <c r="K542" s="10">
        <f t="shared" si="8"/>
        <v>5.9880239520958083E-4</v>
      </c>
    </row>
    <row r="543" spans="1:11" x14ac:dyDescent="0.25">
      <c r="A543" t="s">
        <v>500</v>
      </c>
      <c r="B543" t="s">
        <v>512</v>
      </c>
      <c r="C543">
        <v>192</v>
      </c>
      <c r="D543">
        <v>2007</v>
      </c>
      <c r="E543" s="2">
        <v>0.7</v>
      </c>
      <c r="F543" t="s">
        <v>103</v>
      </c>
      <c r="G543">
        <v>3</v>
      </c>
      <c r="H543" t="s">
        <v>18</v>
      </c>
      <c r="I543" t="s">
        <v>25</v>
      </c>
      <c r="J543" t="s">
        <v>1438</v>
      </c>
      <c r="K543" s="10">
        <f t="shared" si="8"/>
        <v>5.9880239520958083E-4</v>
      </c>
    </row>
    <row r="544" spans="1:11" x14ac:dyDescent="0.25">
      <c r="A544" t="s">
        <v>500</v>
      </c>
      <c r="B544" t="s">
        <v>513</v>
      </c>
      <c r="C544">
        <v>192</v>
      </c>
      <c r="D544">
        <v>2007</v>
      </c>
      <c r="E544" s="2">
        <v>0.7</v>
      </c>
      <c r="F544" t="s">
        <v>103</v>
      </c>
      <c r="G544">
        <v>3.75</v>
      </c>
      <c r="H544" t="s">
        <v>18</v>
      </c>
      <c r="I544" t="s">
        <v>57</v>
      </c>
      <c r="J544" t="s">
        <v>1439</v>
      </c>
      <c r="K544" s="10">
        <f t="shared" si="8"/>
        <v>5.9880239520958083E-4</v>
      </c>
    </row>
    <row r="545" spans="1:11" x14ac:dyDescent="0.25">
      <c r="A545" t="s">
        <v>500</v>
      </c>
      <c r="B545" t="s">
        <v>28</v>
      </c>
      <c r="C545">
        <v>192</v>
      </c>
      <c r="D545">
        <v>2007</v>
      </c>
      <c r="E545" s="2">
        <v>0.7</v>
      </c>
      <c r="F545" t="s">
        <v>103</v>
      </c>
      <c r="G545">
        <v>4</v>
      </c>
      <c r="H545" t="s">
        <v>50</v>
      </c>
      <c r="I545" t="s">
        <v>28</v>
      </c>
      <c r="J545" t="s">
        <v>1440</v>
      </c>
      <c r="K545" s="10">
        <f t="shared" si="8"/>
        <v>5.9880239520958083E-4</v>
      </c>
    </row>
    <row r="546" spans="1:11" x14ac:dyDescent="0.25">
      <c r="A546" t="s">
        <v>500</v>
      </c>
      <c r="B546" t="s">
        <v>514</v>
      </c>
      <c r="C546">
        <v>192</v>
      </c>
      <c r="D546">
        <v>2007</v>
      </c>
      <c r="E546" s="2">
        <v>0.7</v>
      </c>
      <c r="F546" t="s">
        <v>103</v>
      </c>
      <c r="G546">
        <v>4</v>
      </c>
      <c r="H546" t="s">
        <v>515</v>
      </c>
      <c r="I546" t="s">
        <v>19</v>
      </c>
      <c r="J546" t="s">
        <v>1440</v>
      </c>
      <c r="K546" s="10">
        <f t="shared" si="8"/>
        <v>5.9880239520958083E-4</v>
      </c>
    </row>
    <row r="547" spans="1:11" x14ac:dyDescent="0.25">
      <c r="A547" t="s">
        <v>500</v>
      </c>
      <c r="B547" t="s">
        <v>516</v>
      </c>
      <c r="C547">
        <v>87</v>
      </c>
      <c r="D547">
        <v>2006</v>
      </c>
      <c r="E547" s="2">
        <v>0.7</v>
      </c>
      <c r="F547" t="s">
        <v>103</v>
      </c>
      <c r="G547">
        <v>3</v>
      </c>
      <c r="H547" t="s">
        <v>35</v>
      </c>
      <c r="I547" t="s">
        <v>19</v>
      </c>
      <c r="J547" t="s">
        <v>1438</v>
      </c>
      <c r="K547" s="10">
        <f t="shared" si="8"/>
        <v>5.9880239520958083E-4</v>
      </c>
    </row>
    <row r="548" spans="1:11" x14ac:dyDescent="0.25">
      <c r="A548" t="s">
        <v>500</v>
      </c>
      <c r="B548" t="s">
        <v>517</v>
      </c>
      <c r="C548">
        <v>87</v>
      </c>
      <c r="D548">
        <v>2006</v>
      </c>
      <c r="E548" s="2">
        <v>0.7</v>
      </c>
      <c r="F548" t="s">
        <v>103</v>
      </c>
      <c r="G548">
        <v>3</v>
      </c>
      <c r="H548" t="s">
        <v>35</v>
      </c>
      <c r="I548" t="s">
        <v>16</v>
      </c>
      <c r="J548" t="s">
        <v>1438</v>
      </c>
      <c r="K548" s="10">
        <f t="shared" si="8"/>
        <v>5.9880239520958083E-4</v>
      </c>
    </row>
    <row r="549" spans="1:11" x14ac:dyDescent="0.25">
      <c r="A549" t="s">
        <v>500</v>
      </c>
      <c r="B549" t="s">
        <v>225</v>
      </c>
      <c r="C549">
        <v>87</v>
      </c>
      <c r="D549">
        <v>2006</v>
      </c>
      <c r="E549" s="2">
        <v>0.7</v>
      </c>
      <c r="F549" t="s">
        <v>103</v>
      </c>
      <c r="G549">
        <v>3</v>
      </c>
      <c r="H549" t="s">
        <v>35</v>
      </c>
      <c r="I549" t="s">
        <v>19</v>
      </c>
      <c r="J549" t="s">
        <v>1438</v>
      </c>
      <c r="K549" s="10">
        <f t="shared" si="8"/>
        <v>5.9880239520958083E-4</v>
      </c>
    </row>
    <row r="550" spans="1:11" x14ac:dyDescent="0.25">
      <c r="A550" t="s">
        <v>518</v>
      </c>
      <c r="B550" t="s">
        <v>519</v>
      </c>
      <c r="C550">
        <v>1880</v>
      </c>
      <c r="D550">
        <v>2016</v>
      </c>
      <c r="E550" s="2">
        <v>0.75</v>
      </c>
      <c r="F550" t="s">
        <v>147</v>
      </c>
      <c r="G550">
        <v>3</v>
      </c>
      <c r="H550" t="s">
        <v>35</v>
      </c>
      <c r="I550" t="s">
        <v>108</v>
      </c>
      <c r="J550" t="s">
        <v>1438</v>
      </c>
      <c r="K550" s="10">
        <f t="shared" si="8"/>
        <v>5.9880239520958083E-4</v>
      </c>
    </row>
    <row r="551" spans="1:11" x14ac:dyDescent="0.25">
      <c r="A551" t="s">
        <v>518</v>
      </c>
      <c r="B551" t="s">
        <v>520</v>
      </c>
      <c r="C551">
        <v>1672</v>
      </c>
      <c r="D551">
        <v>2015</v>
      </c>
      <c r="E551" s="2">
        <v>0.7</v>
      </c>
      <c r="F551" t="s">
        <v>147</v>
      </c>
      <c r="G551">
        <v>2</v>
      </c>
      <c r="H551" t="s">
        <v>35</v>
      </c>
      <c r="I551" t="s">
        <v>19</v>
      </c>
      <c r="J551" t="s">
        <v>1441</v>
      </c>
      <c r="K551" s="10">
        <f t="shared" si="8"/>
        <v>5.9880239520958083E-4</v>
      </c>
    </row>
    <row r="552" spans="1:11" x14ac:dyDescent="0.25">
      <c r="A552" t="s">
        <v>518</v>
      </c>
      <c r="B552" t="s">
        <v>521</v>
      </c>
      <c r="C552">
        <v>1676</v>
      </c>
      <c r="D552">
        <v>2015</v>
      </c>
      <c r="E552" s="2">
        <v>0.8</v>
      </c>
      <c r="F552" t="s">
        <v>147</v>
      </c>
      <c r="G552">
        <v>3</v>
      </c>
      <c r="H552" t="s">
        <v>71</v>
      </c>
      <c r="I552" t="s">
        <v>30</v>
      </c>
      <c r="J552" t="s">
        <v>1438</v>
      </c>
      <c r="K552" s="10">
        <f t="shared" si="8"/>
        <v>5.9880239520958083E-4</v>
      </c>
    </row>
    <row r="553" spans="1:11" x14ac:dyDescent="0.25">
      <c r="A553" t="s">
        <v>518</v>
      </c>
      <c r="B553" t="s">
        <v>522</v>
      </c>
      <c r="C553">
        <v>1676</v>
      </c>
      <c r="D553">
        <v>2015</v>
      </c>
      <c r="E553" s="2">
        <v>0.77</v>
      </c>
      <c r="F553" t="s">
        <v>147</v>
      </c>
      <c r="G553">
        <v>3</v>
      </c>
      <c r="H553" t="s">
        <v>71</v>
      </c>
      <c r="I553" t="s">
        <v>25</v>
      </c>
      <c r="J553" t="s">
        <v>1438</v>
      </c>
      <c r="K553" s="10">
        <f t="shared" si="8"/>
        <v>5.9880239520958083E-4</v>
      </c>
    </row>
    <row r="554" spans="1:11" x14ac:dyDescent="0.25">
      <c r="A554" t="s">
        <v>523</v>
      </c>
      <c r="B554" t="s">
        <v>524</v>
      </c>
      <c r="C554">
        <v>1662</v>
      </c>
      <c r="D554">
        <v>2015</v>
      </c>
      <c r="E554" s="2">
        <v>0.7</v>
      </c>
      <c r="F554" t="s">
        <v>147</v>
      </c>
      <c r="G554">
        <v>4</v>
      </c>
      <c r="H554" t="s">
        <v>18</v>
      </c>
      <c r="I554" t="s">
        <v>128</v>
      </c>
      <c r="J554" t="s">
        <v>1440</v>
      </c>
      <c r="K554" s="10">
        <f t="shared" si="8"/>
        <v>5.9880239520958083E-4</v>
      </c>
    </row>
    <row r="555" spans="1:11" x14ac:dyDescent="0.25">
      <c r="A555" t="s">
        <v>523</v>
      </c>
      <c r="B555" t="s">
        <v>525</v>
      </c>
      <c r="C555">
        <v>1331</v>
      </c>
      <c r="D555">
        <v>2014</v>
      </c>
      <c r="E555" s="2">
        <v>0.7</v>
      </c>
      <c r="F555" t="s">
        <v>147</v>
      </c>
      <c r="G555">
        <v>3</v>
      </c>
      <c r="H555" t="s">
        <v>18</v>
      </c>
      <c r="I555" t="s">
        <v>72</v>
      </c>
      <c r="J555" t="s">
        <v>1438</v>
      </c>
      <c r="K555" s="10">
        <f t="shared" si="8"/>
        <v>5.9880239520958083E-4</v>
      </c>
    </row>
    <row r="556" spans="1:11" x14ac:dyDescent="0.25">
      <c r="A556" t="s">
        <v>523</v>
      </c>
      <c r="B556" t="s">
        <v>526</v>
      </c>
      <c r="C556">
        <v>1331</v>
      </c>
      <c r="D556">
        <v>2014</v>
      </c>
      <c r="E556" s="2">
        <v>0.76</v>
      </c>
      <c r="F556" t="s">
        <v>147</v>
      </c>
      <c r="G556">
        <v>3.75</v>
      </c>
      <c r="H556" t="s">
        <v>18</v>
      </c>
      <c r="I556" t="s">
        <v>72</v>
      </c>
      <c r="J556" t="s">
        <v>1439</v>
      </c>
      <c r="K556" s="10">
        <f t="shared" si="8"/>
        <v>5.9880239520958083E-4</v>
      </c>
    </row>
    <row r="557" spans="1:11" x14ac:dyDescent="0.25">
      <c r="A557" t="s">
        <v>523</v>
      </c>
      <c r="B557" t="s">
        <v>91</v>
      </c>
      <c r="C557">
        <v>923</v>
      </c>
      <c r="D557">
        <v>2012</v>
      </c>
      <c r="E557" s="2">
        <v>0.72</v>
      </c>
      <c r="F557" t="s">
        <v>147</v>
      </c>
      <c r="G557">
        <v>3.75</v>
      </c>
      <c r="H557" t="s">
        <v>1435</v>
      </c>
      <c r="I557" t="s">
        <v>19</v>
      </c>
      <c r="J557" t="s">
        <v>1439</v>
      </c>
      <c r="K557" s="10">
        <f t="shared" si="8"/>
        <v>5.9880239520958083E-4</v>
      </c>
    </row>
    <row r="558" spans="1:11" x14ac:dyDescent="0.25">
      <c r="A558" t="s">
        <v>523</v>
      </c>
      <c r="B558" t="s">
        <v>527</v>
      </c>
      <c r="C558">
        <v>623</v>
      </c>
      <c r="D558">
        <v>2011</v>
      </c>
      <c r="E558" s="2">
        <v>0.72</v>
      </c>
      <c r="F558" t="s">
        <v>147</v>
      </c>
      <c r="G558">
        <v>3.75</v>
      </c>
      <c r="H558" t="s">
        <v>18</v>
      </c>
      <c r="I558" t="s">
        <v>131</v>
      </c>
      <c r="J558" t="s">
        <v>1439</v>
      </c>
      <c r="K558" s="10">
        <f t="shared" si="8"/>
        <v>5.9880239520958083E-4</v>
      </c>
    </row>
    <row r="559" spans="1:11" x14ac:dyDescent="0.25">
      <c r="A559" t="s">
        <v>523</v>
      </c>
      <c r="B559" t="s">
        <v>83</v>
      </c>
      <c r="C559">
        <v>661</v>
      </c>
      <c r="D559">
        <v>2011</v>
      </c>
      <c r="E559" s="2">
        <v>0.65</v>
      </c>
      <c r="F559" t="s">
        <v>147</v>
      </c>
      <c r="G559">
        <v>3</v>
      </c>
      <c r="H559" t="s">
        <v>1435</v>
      </c>
      <c r="I559" t="s">
        <v>83</v>
      </c>
      <c r="J559" t="s">
        <v>1438</v>
      </c>
      <c r="K559" s="10">
        <f t="shared" si="8"/>
        <v>5.9880239520958083E-4</v>
      </c>
    </row>
    <row r="560" spans="1:11" x14ac:dyDescent="0.25">
      <c r="A560" t="s">
        <v>523</v>
      </c>
      <c r="B560" t="s">
        <v>528</v>
      </c>
      <c r="C560">
        <v>697</v>
      </c>
      <c r="D560">
        <v>2011</v>
      </c>
      <c r="E560" s="2">
        <v>0.72</v>
      </c>
      <c r="F560" t="s">
        <v>147</v>
      </c>
      <c r="G560">
        <v>3</v>
      </c>
      <c r="H560" t="s">
        <v>1435</v>
      </c>
      <c r="I560" t="s">
        <v>24</v>
      </c>
      <c r="J560" t="s">
        <v>1438</v>
      </c>
      <c r="K560" s="10">
        <f t="shared" si="8"/>
        <v>5.9880239520958083E-4</v>
      </c>
    </row>
    <row r="561" spans="1:11" x14ac:dyDescent="0.25">
      <c r="A561" t="s">
        <v>523</v>
      </c>
      <c r="B561" t="s">
        <v>529</v>
      </c>
      <c r="C561">
        <v>697</v>
      </c>
      <c r="D561">
        <v>2011</v>
      </c>
      <c r="E561" s="2">
        <v>0.71</v>
      </c>
      <c r="F561" t="s">
        <v>147</v>
      </c>
      <c r="G561">
        <v>3</v>
      </c>
      <c r="H561" t="s">
        <v>18</v>
      </c>
      <c r="I561" t="s">
        <v>72</v>
      </c>
      <c r="J561" t="s">
        <v>1438</v>
      </c>
      <c r="K561" s="10">
        <f t="shared" si="8"/>
        <v>5.9880239520958083E-4</v>
      </c>
    </row>
    <row r="562" spans="1:11" x14ac:dyDescent="0.25">
      <c r="A562" t="s">
        <v>523</v>
      </c>
      <c r="B562" t="s">
        <v>91</v>
      </c>
      <c r="C562">
        <v>765</v>
      </c>
      <c r="D562">
        <v>2011</v>
      </c>
      <c r="E562" s="2">
        <v>0.71</v>
      </c>
      <c r="F562" t="s">
        <v>147</v>
      </c>
      <c r="G562">
        <v>3</v>
      </c>
      <c r="H562" t="s">
        <v>1435</v>
      </c>
      <c r="I562" t="s">
        <v>19</v>
      </c>
      <c r="J562" t="s">
        <v>1438</v>
      </c>
      <c r="K562" s="10">
        <f t="shared" si="8"/>
        <v>5.9880239520958083E-4</v>
      </c>
    </row>
    <row r="563" spans="1:11" x14ac:dyDescent="0.25">
      <c r="A563" t="s">
        <v>523</v>
      </c>
      <c r="B563" t="s">
        <v>24</v>
      </c>
      <c r="C563">
        <v>516</v>
      </c>
      <c r="D563">
        <v>2010</v>
      </c>
      <c r="E563" s="2">
        <v>0.7</v>
      </c>
      <c r="F563" t="s">
        <v>147</v>
      </c>
      <c r="G563">
        <v>3</v>
      </c>
      <c r="H563" t="s">
        <v>1435</v>
      </c>
      <c r="I563" t="s">
        <v>24</v>
      </c>
      <c r="J563" t="s">
        <v>1438</v>
      </c>
      <c r="K563" s="10">
        <f t="shared" si="8"/>
        <v>5.9880239520958083E-4</v>
      </c>
    </row>
    <row r="564" spans="1:11" x14ac:dyDescent="0.25">
      <c r="A564" t="s">
        <v>523</v>
      </c>
      <c r="B564" t="s">
        <v>530</v>
      </c>
      <c r="C564">
        <v>516</v>
      </c>
      <c r="D564">
        <v>2010</v>
      </c>
      <c r="E564" s="2">
        <v>0.72</v>
      </c>
      <c r="F564" t="s">
        <v>147</v>
      </c>
      <c r="G564">
        <v>3.75</v>
      </c>
      <c r="H564" t="s">
        <v>1435</v>
      </c>
      <c r="I564" t="s">
        <v>28</v>
      </c>
      <c r="J564" t="s">
        <v>1439</v>
      </c>
      <c r="K564" s="10">
        <f t="shared" si="8"/>
        <v>5.9880239520958083E-4</v>
      </c>
    </row>
    <row r="565" spans="1:11" x14ac:dyDescent="0.25">
      <c r="A565" t="s">
        <v>523</v>
      </c>
      <c r="B565" t="s">
        <v>531</v>
      </c>
      <c r="C565">
        <v>523</v>
      </c>
      <c r="D565">
        <v>2010</v>
      </c>
      <c r="E565" s="2">
        <v>0.7</v>
      </c>
      <c r="F565" t="s">
        <v>147</v>
      </c>
      <c r="G565">
        <v>2</v>
      </c>
      <c r="H565" t="s">
        <v>1435</v>
      </c>
      <c r="I565" t="s">
        <v>28</v>
      </c>
      <c r="J565" t="s">
        <v>1441</v>
      </c>
      <c r="K565" s="10">
        <f t="shared" si="8"/>
        <v>5.9880239520958083E-4</v>
      </c>
    </row>
    <row r="566" spans="1:11" x14ac:dyDescent="0.25">
      <c r="A566" t="s">
        <v>523</v>
      </c>
      <c r="B566" t="s">
        <v>532</v>
      </c>
      <c r="C566">
        <v>523</v>
      </c>
      <c r="D566">
        <v>2010</v>
      </c>
      <c r="E566" s="2">
        <v>0.7</v>
      </c>
      <c r="F566" t="s">
        <v>147</v>
      </c>
      <c r="G566">
        <v>3.75</v>
      </c>
      <c r="H566" t="s">
        <v>1435</v>
      </c>
      <c r="I566" t="s">
        <v>16</v>
      </c>
      <c r="J566" t="s">
        <v>1439</v>
      </c>
      <c r="K566" s="10">
        <f t="shared" si="8"/>
        <v>5.9880239520958083E-4</v>
      </c>
    </row>
    <row r="567" spans="1:11" x14ac:dyDescent="0.25">
      <c r="A567" t="s">
        <v>533</v>
      </c>
      <c r="B567" t="s">
        <v>83</v>
      </c>
      <c r="C567">
        <v>1506</v>
      </c>
      <c r="D567">
        <v>2015</v>
      </c>
      <c r="E567" s="2">
        <v>0.7</v>
      </c>
      <c r="F567" t="s">
        <v>41</v>
      </c>
      <c r="G567">
        <v>3</v>
      </c>
      <c r="H567" t="s">
        <v>1435</v>
      </c>
      <c r="I567" t="s">
        <v>83</v>
      </c>
      <c r="J567" t="s">
        <v>1438</v>
      </c>
      <c r="K567" s="10">
        <f t="shared" si="8"/>
        <v>5.9880239520958083E-4</v>
      </c>
    </row>
    <row r="568" spans="1:11" x14ac:dyDescent="0.25">
      <c r="A568" t="s">
        <v>534</v>
      </c>
      <c r="B568" t="s">
        <v>25</v>
      </c>
      <c r="C568">
        <v>841</v>
      </c>
      <c r="D568">
        <v>2012</v>
      </c>
      <c r="E568" s="2">
        <v>0.82</v>
      </c>
      <c r="F568" t="s">
        <v>9</v>
      </c>
      <c r="G568">
        <v>3</v>
      </c>
      <c r="H568" t="s">
        <v>35</v>
      </c>
      <c r="I568" t="s">
        <v>25</v>
      </c>
      <c r="J568" t="s">
        <v>1438</v>
      </c>
      <c r="K568" s="10">
        <f t="shared" si="8"/>
        <v>5.9880239520958083E-4</v>
      </c>
    </row>
    <row r="569" spans="1:11" x14ac:dyDescent="0.25">
      <c r="A569" t="s">
        <v>535</v>
      </c>
      <c r="B569" t="s">
        <v>536</v>
      </c>
      <c r="C569">
        <v>1626</v>
      </c>
      <c r="D569">
        <v>2015</v>
      </c>
      <c r="E569" s="2">
        <v>0.7</v>
      </c>
      <c r="F569" t="s">
        <v>41</v>
      </c>
      <c r="G569">
        <v>3</v>
      </c>
      <c r="H569" t="s">
        <v>69</v>
      </c>
      <c r="I569" t="s">
        <v>16</v>
      </c>
      <c r="J569" t="s">
        <v>1438</v>
      </c>
      <c r="K569" s="10">
        <f t="shared" si="8"/>
        <v>5.9880239520958083E-4</v>
      </c>
    </row>
    <row r="570" spans="1:11" x14ac:dyDescent="0.25">
      <c r="A570" t="s">
        <v>535</v>
      </c>
      <c r="B570" t="s">
        <v>537</v>
      </c>
      <c r="C570">
        <v>1626</v>
      </c>
      <c r="D570">
        <v>2015</v>
      </c>
      <c r="E570" s="2">
        <v>0.7</v>
      </c>
      <c r="F570" t="s">
        <v>41</v>
      </c>
      <c r="G570">
        <v>3</v>
      </c>
      <c r="H570" t="s">
        <v>35</v>
      </c>
      <c r="I570" t="s">
        <v>19</v>
      </c>
      <c r="J570" t="s">
        <v>1438</v>
      </c>
      <c r="K570" s="10">
        <f t="shared" si="8"/>
        <v>5.9880239520958083E-4</v>
      </c>
    </row>
    <row r="571" spans="1:11" x14ac:dyDescent="0.25">
      <c r="A571" t="s">
        <v>535</v>
      </c>
      <c r="B571" t="s">
        <v>538</v>
      </c>
      <c r="C571">
        <v>1630</v>
      </c>
      <c r="D571">
        <v>2015</v>
      </c>
      <c r="E571" s="2">
        <v>0.7</v>
      </c>
      <c r="F571" t="s">
        <v>41</v>
      </c>
      <c r="G571">
        <v>3</v>
      </c>
      <c r="H571" t="s">
        <v>1435</v>
      </c>
      <c r="I571" t="s">
        <v>83</v>
      </c>
      <c r="J571" t="s">
        <v>1438</v>
      </c>
      <c r="K571" s="10">
        <f t="shared" si="8"/>
        <v>5.9880239520958083E-4</v>
      </c>
    </row>
    <row r="572" spans="1:11" x14ac:dyDescent="0.25">
      <c r="A572" t="s">
        <v>535</v>
      </c>
      <c r="B572" t="s">
        <v>539</v>
      </c>
      <c r="C572">
        <v>1630</v>
      </c>
      <c r="D572">
        <v>2015</v>
      </c>
      <c r="E572" s="2">
        <v>0.7</v>
      </c>
      <c r="F572" t="s">
        <v>41</v>
      </c>
      <c r="G572">
        <v>3</v>
      </c>
      <c r="H572" t="s">
        <v>35</v>
      </c>
      <c r="I572" t="s">
        <v>19</v>
      </c>
      <c r="J572" t="s">
        <v>1438</v>
      </c>
      <c r="K572" s="10">
        <f t="shared" si="8"/>
        <v>5.9880239520958083E-4</v>
      </c>
    </row>
    <row r="573" spans="1:11" x14ac:dyDescent="0.25">
      <c r="A573" t="s">
        <v>535</v>
      </c>
      <c r="B573" t="s">
        <v>540</v>
      </c>
      <c r="C573">
        <v>1630</v>
      </c>
      <c r="D573">
        <v>2015</v>
      </c>
      <c r="E573" s="2">
        <v>0.7</v>
      </c>
      <c r="F573" t="s">
        <v>41</v>
      </c>
      <c r="G573">
        <v>4</v>
      </c>
      <c r="H573" t="s">
        <v>1435</v>
      </c>
      <c r="I573" t="s">
        <v>28</v>
      </c>
      <c r="J573" t="s">
        <v>1440</v>
      </c>
      <c r="K573" s="10">
        <f t="shared" si="8"/>
        <v>5.9880239520958083E-4</v>
      </c>
    </row>
    <row r="574" spans="1:11" x14ac:dyDescent="0.25">
      <c r="A574" t="s">
        <v>541</v>
      </c>
      <c r="B574" t="s">
        <v>16</v>
      </c>
      <c r="C574">
        <v>1343</v>
      </c>
      <c r="D574">
        <v>2014</v>
      </c>
      <c r="E574" s="2">
        <v>0.7</v>
      </c>
      <c r="F574" t="s">
        <v>100</v>
      </c>
      <c r="G574">
        <v>3</v>
      </c>
      <c r="H574" t="s">
        <v>1435</v>
      </c>
      <c r="I574" t="s">
        <v>16</v>
      </c>
      <c r="J574" t="s">
        <v>1438</v>
      </c>
      <c r="K574" s="10">
        <f t="shared" si="8"/>
        <v>5.9880239520958083E-4</v>
      </c>
    </row>
    <row r="575" spans="1:11" x14ac:dyDescent="0.25">
      <c r="A575" t="s">
        <v>541</v>
      </c>
      <c r="B575" t="s">
        <v>25</v>
      </c>
      <c r="C575">
        <v>1343</v>
      </c>
      <c r="D575">
        <v>2014</v>
      </c>
      <c r="E575" s="2">
        <v>0.7</v>
      </c>
      <c r="F575" t="s">
        <v>100</v>
      </c>
      <c r="G575">
        <v>3</v>
      </c>
      <c r="H575" t="s">
        <v>35</v>
      </c>
      <c r="I575" t="s">
        <v>25</v>
      </c>
      <c r="J575" t="s">
        <v>1438</v>
      </c>
      <c r="K575" s="10">
        <f t="shared" si="8"/>
        <v>5.9880239520958083E-4</v>
      </c>
    </row>
    <row r="576" spans="1:11" x14ac:dyDescent="0.25">
      <c r="A576" t="s">
        <v>541</v>
      </c>
      <c r="B576" t="s">
        <v>83</v>
      </c>
      <c r="C576">
        <v>1343</v>
      </c>
      <c r="D576">
        <v>2014</v>
      </c>
      <c r="E576" s="2">
        <v>0.7</v>
      </c>
      <c r="F576" t="s">
        <v>100</v>
      </c>
      <c r="G576">
        <v>3.75</v>
      </c>
      <c r="H576" t="s">
        <v>1435</v>
      </c>
      <c r="I576" t="s">
        <v>83</v>
      </c>
      <c r="J576" t="s">
        <v>1439</v>
      </c>
      <c r="K576" s="10">
        <f t="shared" si="8"/>
        <v>5.9880239520958083E-4</v>
      </c>
    </row>
    <row r="577" spans="1:11" x14ac:dyDescent="0.25">
      <c r="A577" t="s">
        <v>542</v>
      </c>
      <c r="B577" t="s">
        <v>305</v>
      </c>
      <c r="C577">
        <v>1812</v>
      </c>
      <c r="D577">
        <v>2016</v>
      </c>
      <c r="E577" s="2">
        <v>0.7</v>
      </c>
      <c r="F577" t="s">
        <v>100</v>
      </c>
      <c r="G577">
        <v>3</v>
      </c>
      <c r="H577" t="s">
        <v>1435</v>
      </c>
      <c r="I577" t="s">
        <v>30</v>
      </c>
      <c r="J577" t="s">
        <v>1438</v>
      </c>
      <c r="K577" s="10">
        <f t="shared" si="8"/>
        <v>5.9880239520958083E-4</v>
      </c>
    </row>
    <row r="578" spans="1:11" x14ac:dyDescent="0.25">
      <c r="A578" t="s">
        <v>542</v>
      </c>
      <c r="B578" t="s">
        <v>307</v>
      </c>
      <c r="C578">
        <v>1812</v>
      </c>
      <c r="D578">
        <v>2016</v>
      </c>
      <c r="E578" s="2">
        <v>0.7</v>
      </c>
      <c r="F578" t="s">
        <v>100</v>
      </c>
      <c r="G578">
        <v>3</v>
      </c>
      <c r="H578" t="s">
        <v>1435</v>
      </c>
      <c r="I578" t="s">
        <v>30</v>
      </c>
      <c r="J578" t="s">
        <v>1438</v>
      </c>
      <c r="K578" s="10">
        <f t="shared" si="8"/>
        <v>5.9880239520958083E-4</v>
      </c>
    </row>
    <row r="579" spans="1:11" x14ac:dyDescent="0.25">
      <c r="A579" t="s">
        <v>543</v>
      </c>
      <c r="B579" t="s">
        <v>544</v>
      </c>
      <c r="C579">
        <v>919</v>
      </c>
      <c r="D579">
        <v>2012</v>
      </c>
      <c r="E579" s="2">
        <v>0.72</v>
      </c>
      <c r="F579" t="s">
        <v>41</v>
      </c>
      <c r="G579">
        <v>3</v>
      </c>
      <c r="H579" t="s">
        <v>69</v>
      </c>
      <c r="I579" t="s">
        <v>16</v>
      </c>
      <c r="J579" t="s">
        <v>1438</v>
      </c>
      <c r="K579" s="10">
        <f t="shared" ref="K579:K642" si="9">COUNTA(B579)/SUM(COUNTA($B$2:$B$1671))</f>
        <v>5.9880239520958083E-4</v>
      </c>
    </row>
    <row r="580" spans="1:11" x14ac:dyDescent="0.25">
      <c r="A580" t="s">
        <v>545</v>
      </c>
      <c r="B580" t="s">
        <v>104</v>
      </c>
      <c r="C580">
        <v>1876</v>
      </c>
      <c r="D580">
        <v>2016</v>
      </c>
      <c r="E580" s="2">
        <v>0.68</v>
      </c>
      <c r="F580" t="s">
        <v>197</v>
      </c>
      <c r="G580">
        <v>3</v>
      </c>
      <c r="H580" t="s">
        <v>18</v>
      </c>
      <c r="I580" t="s">
        <v>19</v>
      </c>
      <c r="J580" t="s">
        <v>1438</v>
      </c>
      <c r="K580" s="10">
        <f t="shared" si="9"/>
        <v>5.9880239520958083E-4</v>
      </c>
    </row>
    <row r="581" spans="1:11" x14ac:dyDescent="0.25">
      <c r="A581" t="s">
        <v>546</v>
      </c>
      <c r="B581" t="s">
        <v>547</v>
      </c>
      <c r="C581">
        <v>709</v>
      </c>
      <c r="D581">
        <v>2011</v>
      </c>
      <c r="E581" s="2">
        <v>0.75</v>
      </c>
      <c r="F581" t="s">
        <v>38</v>
      </c>
      <c r="G581">
        <v>3.75</v>
      </c>
      <c r="H581" t="s">
        <v>1435</v>
      </c>
      <c r="I581" t="s">
        <v>38</v>
      </c>
      <c r="J581" t="s">
        <v>1439</v>
      </c>
      <c r="K581" s="10">
        <f t="shared" si="9"/>
        <v>5.9880239520958083E-4</v>
      </c>
    </row>
    <row r="582" spans="1:11" x14ac:dyDescent="0.25">
      <c r="A582" t="s">
        <v>546</v>
      </c>
      <c r="B582" t="s">
        <v>118</v>
      </c>
      <c r="C582">
        <v>252</v>
      </c>
      <c r="D582">
        <v>2008</v>
      </c>
      <c r="E582" s="2">
        <v>0.71</v>
      </c>
      <c r="F582" t="s">
        <v>38</v>
      </c>
      <c r="G582">
        <v>3</v>
      </c>
      <c r="H582" t="s">
        <v>1435</v>
      </c>
      <c r="I582" t="s">
        <v>38</v>
      </c>
      <c r="J582" t="s">
        <v>1438</v>
      </c>
      <c r="K582" s="10">
        <f t="shared" si="9"/>
        <v>5.9880239520958083E-4</v>
      </c>
    </row>
    <row r="583" spans="1:11" x14ac:dyDescent="0.25">
      <c r="A583" t="s">
        <v>548</v>
      </c>
      <c r="B583" t="s">
        <v>549</v>
      </c>
      <c r="C583">
        <v>1662</v>
      </c>
      <c r="D583">
        <v>2015</v>
      </c>
      <c r="E583" s="2">
        <v>0.7</v>
      </c>
      <c r="F583" t="s">
        <v>19</v>
      </c>
      <c r="G583">
        <v>3.75</v>
      </c>
      <c r="H583" t="s">
        <v>1435</v>
      </c>
      <c r="I583" t="s">
        <v>19</v>
      </c>
      <c r="J583" t="s">
        <v>1439</v>
      </c>
      <c r="K583" s="10">
        <f t="shared" si="9"/>
        <v>5.9880239520958083E-4</v>
      </c>
    </row>
    <row r="584" spans="1:11" x14ac:dyDescent="0.25">
      <c r="A584" t="s">
        <v>548</v>
      </c>
      <c r="B584" t="s">
        <v>550</v>
      </c>
      <c r="C584">
        <v>439</v>
      </c>
      <c r="D584">
        <v>2009</v>
      </c>
      <c r="E584" s="3">
        <v>0.60499999999999998</v>
      </c>
      <c r="F584" t="s">
        <v>19</v>
      </c>
      <c r="G584">
        <v>3</v>
      </c>
      <c r="H584" t="s">
        <v>35</v>
      </c>
      <c r="I584" t="s">
        <v>19</v>
      </c>
      <c r="J584" t="s">
        <v>1438</v>
      </c>
      <c r="K584" s="10">
        <f t="shared" si="9"/>
        <v>5.9880239520958083E-4</v>
      </c>
    </row>
    <row r="585" spans="1:11" x14ac:dyDescent="0.25">
      <c r="A585" t="s">
        <v>548</v>
      </c>
      <c r="B585" t="s">
        <v>551</v>
      </c>
      <c r="C585">
        <v>439</v>
      </c>
      <c r="D585">
        <v>2009</v>
      </c>
      <c r="E585" s="2">
        <v>0.7</v>
      </c>
      <c r="F585" t="s">
        <v>19</v>
      </c>
      <c r="G585">
        <v>3</v>
      </c>
      <c r="H585" t="s">
        <v>35</v>
      </c>
      <c r="I585" t="s">
        <v>19</v>
      </c>
      <c r="J585" t="s">
        <v>1438</v>
      </c>
      <c r="K585" s="10">
        <f t="shared" si="9"/>
        <v>5.9880239520958083E-4</v>
      </c>
    </row>
    <row r="586" spans="1:11" x14ac:dyDescent="0.25">
      <c r="A586" t="s">
        <v>548</v>
      </c>
      <c r="B586" t="s">
        <v>552</v>
      </c>
      <c r="C586">
        <v>206</v>
      </c>
      <c r="D586">
        <v>2008</v>
      </c>
      <c r="E586" s="2">
        <v>0.74</v>
      </c>
      <c r="F586" t="s">
        <v>19</v>
      </c>
      <c r="G586">
        <v>2</v>
      </c>
      <c r="H586" t="s">
        <v>18</v>
      </c>
      <c r="I586" t="s">
        <v>19</v>
      </c>
      <c r="J586" t="s">
        <v>1441</v>
      </c>
      <c r="K586" s="10">
        <f t="shared" si="9"/>
        <v>5.9880239520958083E-4</v>
      </c>
    </row>
    <row r="587" spans="1:11" x14ac:dyDescent="0.25">
      <c r="A587" t="s">
        <v>548</v>
      </c>
      <c r="B587" t="s">
        <v>553</v>
      </c>
      <c r="C587">
        <v>206</v>
      </c>
      <c r="D587">
        <v>2008</v>
      </c>
      <c r="E587" s="2">
        <v>0.57999999999999996</v>
      </c>
      <c r="F587" t="s">
        <v>19</v>
      </c>
      <c r="G587">
        <v>2</v>
      </c>
      <c r="H587" t="s">
        <v>18</v>
      </c>
      <c r="I587" t="s">
        <v>19</v>
      </c>
      <c r="J587" t="s">
        <v>1441</v>
      </c>
      <c r="K587" s="10">
        <f t="shared" si="9"/>
        <v>5.9880239520958083E-4</v>
      </c>
    </row>
    <row r="588" spans="1:11" x14ac:dyDescent="0.25">
      <c r="A588" t="s">
        <v>548</v>
      </c>
      <c r="B588" t="s">
        <v>554</v>
      </c>
      <c r="C588">
        <v>206</v>
      </c>
      <c r="D588">
        <v>2008</v>
      </c>
      <c r="E588" s="2">
        <v>0.61</v>
      </c>
      <c r="F588" t="s">
        <v>19</v>
      </c>
      <c r="G588">
        <v>3</v>
      </c>
      <c r="H588" t="s">
        <v>18</v>
      </c>
      <c r="I588" t="s">
        <v>19</v>
      </c>
      <c r="J588" t="s">
        <v>1438</v>
      </c>
      <c r="K588" s="10">
        <f t="shared" si="9"/>
        <v>5.9880239520958083E-4</v>
      </c>
    </row>
    <row r="589" spans="1:11" x14ac:dyDescent="0.25">
      <c r="A589" t="s">
        <v>548</v>
      </c>
      <c r="B589" t="s">
        <v>555</v>
      </c>
      <c r="C589">
        <v>32</v>
      </c>
      <c r="D589">
        <v>2006</v>
      </c>
      <c r="E589" s="2">
        <v>0.7</v>
      </c>
      <c r="F589" t="s">
        <v>19</v>
      </c>
      <c r="G589">
        <v>3</v>
      </c>
      <c r="H589" t="s">
        <v>18</v>
      </c>
      <c r="I589" t="s">
        <v>19</v>
      </c>
      <c r="J589" t="s">
        <v>1438</v>
      </c>
      <c r="K589" s="10">
        <f t="shared" si="9"/>
        <v>5.9880239520958083E-4</v>
      </c>
    </row>
    <row r="590" spans="1:11" x14ac:dyDescent="0.25">
      <c r="A590" t="s">
        <v>556</v>
      </c>
      <c r="B590" t="s">
        <v>556</v>
      </c>
      <c r="C590">
        <v>1137</v>
      </c>
      <c r="D590">
        <v>2013</v>
      </c>
      <c r="E590" s="2">
        <v>0.6</v>
      </c>
      <c r="F590" t="s">
        <v>557</v>
      </c>
      <c r="G590">
        <v>3</v>
      </c>
      <c r="H590" t="s">
        <v>1435</v>
      </c>
      <c r="I590" t="s">
        <v>557</v>
      </c>
      <c r="J590" t="s">
        <v>1438</v>
      </c>
      <c r="K590" s="10">
        <f t="shared" si="9"/>
        <v>5.9880239520958083E-4</v>
      </c>
    </row>
    <row r="591" spans="1:11" x14ac:dyDescent="0.25">
      <c r="A591" t="s">
        <v>556</v>
      </c>
      <c r="B591" t="s">
        <v>556</v>
      </c>
      <c r="C591">
        <v>1137</v>
      </c>
      <c r="D591">
        <v>2013</v>
      </c>
      <c r="E591" s="2">
        <v>0.7</v>
      </c>
      <c r="F591" t="s">
        <v>557</v>
      </c>
      <c r="G591">
        <v>3</v>
      </c>
      <c r="H591" t="s">
        <v>1435</v>
      </c>
      <c r="I591" t="s">
        <v>557</v>
      </c>
      <c r="J591" t="s">
        <v>1438</v>
      </c>
      <c r="K591" s="10">
        <f t="shared" si="9"/>
        <v>5.9880239520958083E-4</v>
      </c>
    </row>
    <row r="592" spans="1:11" x14ac:dyDescent="0.25">
      <c r="A592" t="s">
        <v>558</v>
      </c>
      <c r="B592" t="s">
        <v>288</v>
      </c>
      <c r="C592">
        <v>1450</v>
      </c>
      <c r="D592">
        <v>2015</v>
      </c>
      <c r="E592" s="2">
        <v>0.79</v>
      </c>
      <c r="F592" t="s">
        <v>320</v>
      </c>
      <c r="G592">
        <v>3</v>
      </c>
      <c r="H592" t="s">
        <v>1435</v>
      </c>
      <c r="I592" t="s">
        <v>19</v>
      </c>
      <c r="J592" t="s">
        <v>1438</v>
      </c>
      <c r="K592" s="10">
        <f t="shared" si="9"/>
        <v>5.9880239520958083E-4</v>
      </c>
    </row>
    <row r="593" spans="1:11" x14ac:dyDescent="0.25">
      <c r="A593" t="s">
        <v>558</v>
      </c>
      <c r="B593" t="s">
        <v>16</v>
      </c>
      <c r="C593">
        <v>1454</v>
      </c>
      <c r="D593">
        <v>2015</v>
      </c>
      <c r="E593" s="2">
        <v>0.78</v>
      </c>
      <c r="F593" t="s">
        <v>320</v>
      </c>
      <c r="G593">
        <v>3</v>
      </c>
      <c r="H593" t="s">
        <v>18</v>
      </c>
      <c r="I593" t="s">
        <v>16</v>
      </c>
      <c r="J593" t="s">
        <v>1438</v>
      </c>
      <c r="K593" s="10">
        <f t="shared" si="9"/>
        <v>5.9880239520958083E-4</v>
      </c>
    </row>
    <row r="594" spans="1:11" x14ac:dyDescent="0.25">
      <c r="A594" t="s">
        <v>559</v>
      </c>
      <c r="B594" t="s">
        <v>560</v>
      </c>
      <c r="C594">
        <v>1916</v>
      </c>
      <c r="D594">
        <v>2016</v>
      </c>
      <c r="E594" s="2">
        <v>0.75</v>
      </c>
      <c r="F594" t="s">
        <v>41</v>
      </c>
      <c r="G594">
        <v>3</v>
      </c>
      <c r="H594" t="s">
        <v>1435</v>
      </c>
      <c r="I594" t="s">
        <v>131</v>
      </c>
      <c r="J594" t="s">
        <v>1438</v>
      </c>
      <c r="K594" s="10">
        <f t="shared" si="9"/>
        <v>5.9880239520958083E-4</v>
      </c>
    </row>
    <row r="595" spans="1:11" x14ac:dyDescent="0.25">
      <c r="A595" t="s">
        <v>561</v>
      </c>
      <c r="B595" t="s">
        <v>562</v>
      </c>
      <c r="C595">
        <v>1205</v>
      </c>
      <c r="D595">
        <v>2014</v>
      </c>
      <c r="E595" s="2">
        <v>0.7</v>
      </c>
      <c r="F595" t="s">
        <v>9</v>
      </c>
      <c r="G595">
        <v>3</v>
      </c>
      <c r="H595" t="s">
        <v>35</v>
      </c>
      <c r="I595" t="s">
        <v>64</v>
      </c>
      <c r="J595" t="s">
        <v>1438</v>
      </c>
      <c r="K595" s="10">
        <f t="shared" si="9"/>
        <v>5.9880239520958083E-4</v>
      </c>
    </row>
    <row r="596" spans="1:11" x14ac:dyDescent="0.25">
      <c r="A596" t="s">
        <v>561</v>
      </c>
      <c r="B596" t="s">
        <v>563</v>
      </c>
      <c r="C596">
        <v>1209</v>
      </c>
      <c r="D596">
        <v>2014</v>
      </c>
      <c r="E596" s="2">
        <v>0.8</v>
      </c>
      <c r="F596" t="s">
        <v>9</v>
      </c>
      <c r="G596">
        <v>3</v>
      </c>
      <c r="H596" t="s">
        <v>35</v>
      </c>
      <c r="I596" t="s">
        <v>64</v>
      </c>
      <c r="J596" t="s">
        <v>1438</v>
      </c>
      <c r="K596" s="10">
        <f t="shared" si="9"/>
        <v>5.9880239520958083E-4</v>
      </c>
    </row>
    <row r="597" spans="1:11" x14ac:dyDescent="0.25">
      <c r="A597" t="s">
        <v>561</v>
      </c>
      <c r="B597" t="s">
        <v>564</v>
      </c>
      <c r="C597">
        <v>1209</v>
      </c>
      <c r="D597">
        <v>2014</v>
      </c>
      <c r="E597" s="2">
        <v>0.74</v>
      </c>
      <c r="F597" t="s">
        <v>9</v>
      </c>
      <c r="G597">
        <v>3</v>
      </c>
      <c r="H597" t="s">
        <v>35</v>
      </c>
      <c r="I597" t="s">
        <v>64</v>
      </c>
      <c r="J597" t="s">
        <v>1438</v>
      </c>
      <c r="K597" s="10">
        <f t="shared" si="9"/>
        <v>5.9880239520958083E-4</v>
      </c>
    </row>
    <row r="598" spans="1:11" x14ac:dyDescent="0.25">
      <c r="A598" t="s">
        <v>565</v>
      </c>
      <c r="B598" t="s">
        <v>294</v>
      </c>
      <c r="C598">
        <v>903</v>
      </c>
      <c r="D598">
        <v>2012</v>
      </c>
      <c r="E598" s="2">
        <v>0.7</v>
      </c>
      <c r="F598" t="s">
        <v>41</v>
      </c>
      <c r="G598">
        <v>3</v>
      </c>
      <c r="H598" t="s">
        <v>35</v>
      </c>
      <c r="I598" t="s">
        <v>19</v>
      </c>
      <c r="J598" t="s">
        <v>1438</v>
      </c>
      <c r="K598" s="10">
        <f t="shared" si="9"/>
        <v>5.9880239520958083E-4</v>
      </c>
    </row>
    <row r="599" spans="1:11" x14ac:dyDescent="0.25">
      <c r="A599" t="s">
        <v>565</v>
      </c>
      <c r="B599" t="s">
        <v>566</v>
      </c>
      <c r="C599">
        <v>414</v>
      </c>
      <c r="D599">
        <v>2009</v>
      </c>
      <c r="E599" s="2">
        <v>0.65</v>
      </c>
      <c r="F599" t="s">
        <v>41</v>
      </c>
      <c r="G599">
        <v>2</v>
      </c>
      <c r="H599" t="s">
        <v>1435</v>
      </c>
      <c r="I599" t="s">
        <v>133</v>
      </c>
      <c r="J599" t="s">
        <v>1441</v>
      </c>
      <c r="K599" s="10">
        <f t="shared" si="9"/>
        <v>5.9880239520958083E-4</v>
      </c>
    </row>
    <row r="600" spans="1:11" x14ac:dyDescent="0.25">
      <c r="A600" t="s">
        <v>565</v>
      </c>
      <c r="B600" t="s">
        <v>225</v>
      </c>
      <c r="C600">
        <v>423</v>
      </c>
      <c r="D600">
        <v>2009</v>
      </c>
      <c r="E600" s="2">
        <v>0.81</v>
      </c>
      <c r="F600" t="s">
        <v>41</v>
      </c>
      <c r="G600">
        <v>3</v>
      </c>
      <c r="H600" t="s">
        <v>18</v>
      </c>
      <c r="I600" t="s">
        <v>19</v>
      </c>
      <c r="J600" t="s">
        <v>1438</v>
      </c>
      <c r="K600" s="10">
        <f t="shared" si="9"/>
        <v>5.9880239520958083E-4</v>
      </c>
    </row>
    <row r="601" spans="1:11" x14ac:dyDescent="0.25">
      <c r="A601" t="s">
        <v>565</v>
      </c>
      <c r="B601" t="s">
        <v>567</v>
      </c>
      <c r="C601">
        <v>431</v>
      </c>
      <c r="D601">
        <v>2009</v>
      </c>
      <c r="E601" s="2">
        <v>0.74</v>
      </c>
      <c r="F601" t="s">
        <v>41</v>
      </c>
      <c r="G601">
        <v>3</v>
      </c>
      <c r="H601" t="s">
        <v>1435</v>
      </c>
      <c r="I601" t="s">
        <v>568</v>
      </c>
      <c r="J601" t="s">
        <v>1438</v>
      </c>
      <c r="K601" s="10">
        <f t="shared" si="9"/>
        <v>5.9880239520958083E-4</v>
      </c>
    </row>
    <row r="602" spans="1:11" x14ac:dyDescent="0.25">
      <c r="A602" t="s">
        <v>565</v>
      </c>
      <c r="B602" t="s">
        <v>91</v>
      </c>
      <c r="C602">
        <v>252</v>
      </c>
      <c r="D602">
        <v>2008</v>
      </c>
      <c r="E602" s="2">
        <v>0.72</v>
      </c>
      <c r="F602" t="s">
        <v>41</v>
      </c>
      <c r="G602">
        <v>3</v>
      </c>
      <c r="H602" t="s">
        <v>18</v>
      </c>
      <c r="I602" t="s">
        <v>19</v>
      </c>
      <c r="J602" t="s">
        <v>1438</v>
      </c>
      <c r="K602" s="10">
        <f t="shared" si="9"/>
        <v>5.9880239520958083E-4</v>
      </c>
    </row>
    <row r="603" spans="1:11" x14ac:dyDescent="0.25">
      <c r="A603" t="s">
        <v>569</v>
      </c>
      <c r="B603" t="s">
        <v>63</v>
      </c>
      <c r="C603">
        <v>666</v>
      </c>
      <c r="D603">
        <v>2011</v>
      </c>
      <c r="E603" s="2">
        <v>0.55000000000000004</v>
      </c>
      <c r="F603" t="s">
        <v>41</v>
      </c>
      <c r="G603">
        <v>2</v>
      </c>
      <c r="H603" t="s">
        <v>35</v>
      </c>
      <c r="I603" t="s">
        <v>63</v>
      </c>
      <c r="J603" t="s">
        <v>1441</v>
      </c>
      <c r="K603" s="10">
        <f t="shared" si="9"/>
        <v>5.9880239520958083E-4</v>
      </c>
    </row>
    <row r="604" spans="1:11" x14ac:dyDescent="0.25">
      <c r="A604" t="s">
        <v>569</v>
      </c>
      <c r="B604" t="s">
        <v>104</v>
      </c>
      <c r="C604">
        <v>666</v>
      </c>
      <c r="D604">
        <v>2011</v>
      </c>
      <c r="E604" s="2">
        <v>0.7</v>
      </c>
      <c r="F604" t="s">
        <v>41</v>
      </c>
      <c r="G604">
        <v>2</v>
      </c>
      <c r="H604" t="s">
        <v>105</v>
      </c>
      <c r="I604" t="s">
        <v>19</v>
      </c>
      <c r="J604" t="s">
        <v>1441</v>
      </c>
      <c r="K604" s="10">
        <f t="shared" si="9"/>
        <v>5.9880239520958083E-4</v>
      </c>
    </row>
    <row r="605" spans="1:11" x14ac:dyDescent="0.25">
      <c r="A605" t="s">
        <v>570</v>
      </c>
      <c r="B605" t="s">
        <v>99</v>
      </c>
      <c r="C605">
        <v>1275</v>
      </c>
      <c r="D605">
        <v>2014</v>
      </c>
      <c r="E605" s="2">
        <v>0.8</v>
      </c>
      <c r="F605" t="s">
        <v>41</v>
      </c>
      <c r="G605">
        <v>3</v>
      </c>
      <c r="H605" t="s">
        <v>35</v>
      </c>
      <c r="I605" t="s">
        <v>99</v>
      </c>
      <c r="J605" t="s">
        <v>1438</v>
      </c>
      <c r="K605" s="10">
        <f t="shared" si="9"/>
        <v>5.9880239520958083E-4</v>
      </c>
    </row>
    <row r="606" spans="1:11" x14ac:dyDescent="0.25">
      <c r="A606" t="s">
        <v>570</v>
      </c>
      <c r="B606" t="s">
        <v>28</v>
      </c>
      <c r="C606">
        <v>1275</v>
      </c>
      <c r="D606">
        <v>2014</v>
      </c>
      <c r="E606" s="2">
        <v>0.8</v>
      </c>
      <c r="F606" t="s">
        <v>41</v>
      </c>
      <c r="G606">
        <v>3</v>
      </c>
      <c r="H606" t="s">
        <v>1435</v>
      </c>
      <c r="I606" t="s">
        <v>28</v>
      </c>
      <c r="J606" t="s">
        <v>1438</v>
      </c>
      <c r="K606" s="10">
        <f t="shared" si="9"/>
        <v>5.9880239520958083E-4</v>
      </c>
    </row>
    <row r="607" spans="1:11" x14ac:dyDescent="0.25">
      <c r="A607" t="s">
        <v>570</v>
      </c>
      <c r="B607" t="s">
        <v>83</v>
      </c>
      <c r="C607">
        <v>1275</v>
      </c>
      <c r="D607">
        <v>2014</v>
      </c>
      <c r="E607" s="2">
        <v>0.8</v>
      </c>
      <c r="F607" t="s">
        <v>41</v>
      </c>
      <c r="G607">
        <v>3.75</v>
      </c>
      <c r="H607" t="s">
        <v>1435</v>
      </c>
      <c r="I607" t="s">
        <v>83</v>
      </c>
      <c r="J607" t="s">
        <v>1439</v>
      </c>
      <c r="K607" s="10">
        <f t="shared" si="9"/>
        <v>5.9880239520958083E-4</v>
      </c>
    </row>
    <row r="608" spans="1:11" x14ac:dyDescent="0.25">
      <c r="A608" t="s">
        <v>571</v>
      </c>
      <c r="B608" t="s">
        <v>572</v>
      </c>
      <c r="C608">
        <v>565</v>
      </c>
      <c r="D608">
        <v>2010</v>
      </c>
      <c r="E608" s="2">
        <v>0.75</v>
      </c>
      <c r="F608" t="s">
        <v>41</v>
      </c>
      <c r="G608">
        <v>3</v>
      </c>
      <c r="H608" t="s">
        <v>1435</v>
      </c>
      <c r="I608" t="s">
        <v>26</v>
      </c>
      <c r="J608" t="s">
        <v>1438</v>
      </c>
      <c r="K608" s="10">
        <f t="shared" si="9"/>
        <v>5.9880239520958083E-4</v>
      </c>
    </row>
    <row r="609" spans="1:11" x14ac:dyDescent="0.25">
      <c r="A609" t="s">
        <v>573</v>
      </c>
      <c r="B609" t="s">
        <v>574</v>
      </c>
      <c r="C609">
        <v>1732</v>
      </c>
      <c r="D609">
        <v>2016</v>
      </c>
      <c r="E609" s="2">
        <v>0.76</v>
      </c>
      <c r="F609" t="s">
        <v>575</v>
      </c>
      <c r="G609">
        <v>3</v>
      </c>
      <c r="H609" t="s">
        <v>1435</v>
      </c>
      <c r="I609" t="s">
        <v>107</v>
      </c>
      <c r="J609" t="s">
        <v>1438</v>
      </c>
      <c r="K609" s="10">
        <f t="shared" si="9"/>
        <v>5.9880239520958083E-4</v>
      </c>
    </row>
    <row r="610" spans="1:11" x14ac:dyDescent="0.25">
      <c r="A610" t="s">
        <v>573</v>
      </c>
      <c r="B610" t="s">
        <v>90</v>
      </c>
      <c r="C610">
        <v>1736</v>
      </c>
      <c r="D610">
        <v>2016</v>
      </c>
      <c r="E610" s="2">
        <v>0.76</v>
      </c>
      <c r="F610" t="s">
        <v>575</v>
      </c>
      <c r="G610">
        <v>2</v>
      </c>
      <c r="H610" t="s">
        <v>1435</v>
      </c>
      <c r="I610" t="s">
        <v>19</v>
      </c>
      <c r="J610" t="s">
        <v>1441</v>
      </c>
      <c r="K610" s="10">
        <f t="shared" si="9"/>
        <v>5.9880239520958083E-4</v>
      </c>
    </row>
    <row r="611" spans="1:11" x14ac:dyDescent="0.25">
      <c r="A611" t="s">
        <v>573</v>
      </c>
      <c r="B611" t="s">
        <v>142</v>
      </c>
      <c r="C611">
        <v>1736</v>
      </c>
      <c r="D611">
        <v>2016</v>
      </c>
      <c r="E611" s="2">
        <v>0.76</v>
      </c>
      <c r="F611" t="s">
        <v>575</v>
      </c>
      <c r="G611">
        <v>3</v>
      </c>
      <c r="H611" t="s">
        <v>35</v>
      </c>
      <c r="I611" t="s">
        <v>99</v>
      </c>
      <c r="J611" t="s">
        <v>1438</v>
      </c>
      <c r="K611" s="10">
        <f t="shared" si="9"/>
        <v>5.9880239520958083E-4</v>
      </c>
    </row>
    <row r="612" spans="1:11" x14ac:dyDescent="0.25">
      <c r="A612" t="s">
        <v>576</v>
      </c>
      <c r="B612" t="s">
        <v>108</v>
      </c>
      <c r="C612">
        <v>494</v>
      </c>
      <c r="D612">
        <v>2010</v>
      </c>
      <c r="E612" s="2">
        <v>0.57999999999999996</v>
      </c>
      <c r="F612" t="s">
        <v>56</v>
      </c>
      <c r="G612">
        <v>3</v>
      </c>
      <c r="H612" t="s">
        <v>35</v>
      </c>
      <c r="I612" t="s">
        <v>108</v>
      </c>
      <c r="J612" t="s">
        <v>1438</v>
      </c>
      <c r="K612" s="10">
        <f t="shared" si="9"/>
        <v>5.9880239520958083E-4</v>
      </c>
    </row>
    <row r="613" spans="1:11" x14ac:dyDescent="0.25">
      <c r="A613" t="s">
        <v>576</v>
      </c>
      <c r="B613" t="s">
        <v>266</v>
      </c>
      <c r="C613">
        <v>105</v>
      </c>
      <c r="D613">
        <v>2006</v>
      </c>
      <c r="E613" s="2">
        <v>0.74</v>
      </c>
      <c r="F613" t="s">
        <v>56</v>
      </c>
      <c r="G613">
        <v>3</v>
      </c>
      <c r="H613" t="s">
        <v>291</v>
      </c>
      <c r="I613" t="s">
        <v>83</v>
      </c>
      <c r="J613" t="s">
        <v>1438</v>
      </c>
      <c r="K613" s="10">
        <f t="shared" si="9"/>
        <v>5.9880239520958083E-4</v>
      </c>
    </row>
    <row r="614" spans="1:11" x14ac:dyDescent="0.25">
      <c r="A614" t="s">
        <v>576</v>
      </c>
      <c r="B614" t="s">
        <v>577</v>
      </c>
      <c r="C614">
        <v>48</v>
      </c>
      <c r="D614">
        <v>2006</v>
      </c>
      <c r="E614" s="2">
        <v>0.64</v>
      </c>
      <c r="F614" t="s">
        <v>56</v>
      </c>
      <c r="G614">
        <v>3</v>
      </c>
      <c r="H614" t="s">
        <v>18</v>
      </c>
      <c r="I614" t="s">
        <v>25</v>
      </c>
      <c r="J614" t="s">
        <v>1438</v>
      </c>
      <c r="K614" s="10">
        <f t="shared" si="9"/>
        <v>5.9880239520958083E-4</v>
      </c>
    </row>
    <row r="615" spans="1:11" x14ac:dyDescent="0.25">
      <c r="A615" t="s">
        <v>576</v>
      </c>
      <c r="B615" t="s">
        <v>578</v>
      </c>
      <c r="C615">
        <v>48</v>
      </c>
      <c r="D615">
        <v>2006</v>
      </c>
      <c r="E615" s="2">
        <v>0.65</v>
      </c>
      <c r="F615" t="s">
        <v>56</v>
      </c>
      <c r="G615">
        <v>3</v>
      </c>
      <c r="H615" t="s">
        <v>18</v>
      </c>
      <c r="I615" t="s">
        <v>19</v>
      </c>
      <c r="J615" t="s">
        <v>1438</v>
      </c>
      <c r="K615" s="10">
        <f t="shared" si="9"/>
        <v>5.9880239520958083E-4</v>
      </c>
    </row>
    <row r="616" spans="1:11" x14ac:dyDescent="0.25">
      <c r="A616" t="s">
        <v>576</v>
      </c>
      <c r="B616" t="s">
        <v>364</v>
      </c>
      <c r="C616">
        <v>48</v>
      </c>
      <c r="D616">
        <v>2006</v>
      </c>
      <c r="E616" s="2">
        <v>0.72</v>
      </c>
      <c r="F616" t="s">
        <v>56</v>
      </c>
      <c r="G616">
        <v>3</v>
      </c>
      <c r="H616" t="s">
        <v>50</v>
      </c>
      <c r="I616" t="s">
        <v>28</v>
      </c>
      <c r="J616" t="s">
        <v>1438</v>
      </c>
      <c r="K616" s="10">
        <f t="shared" si="9"/>
        <v>5.9880239520958083E-4</v>
      </c>
    </row>
    <row r="617" spans="1:11" x14ac:dyDescent="0.25">
      <c r="A617" t="s">
        <v>576</v>
      </c>
      <c r="B617" t="s">
        <v>579</v>
      </c>
      <c r="C617">
        <v>56</v>
      </c>
      <c r="D617">
        <v>2006</v>
      </c>
      <c r="E617" s="2">
        <v>0.68</v>
      </c>
      <c r="F617" t="s">
        <v>56</v>
      </c>
      <c r="G617">
        <v>4</v>
      </c>
      <c r="H617" t="s">
        <v>580</v>
      </c>
      <c r="I617" t="s">
        <v>38</v>
      </c>
      <c r="J617" t="s">
        <v>1440</v>
      </c>
      <c r="K617" s="10">
        <f t="shared" si="9"/>
        <v>5.9880239520958083E-4</v>
      </c>
    </row>
    <row r="618" spans="1:11" x14ac:dyDescent="0.25">
      <c r="A618" t="s">
        <v>581</v>
      </c>
      <c r="B618" t="s">
        <v>283</v>
      </c>
      <c r="C618">
        <v>1283</v>
      </c>
      <c r="D618">
        <v>2014</v>
      </c>
      <c r="E618" s="2">
        <v>0.65</v>
      </c>
      <c r="F618" t="s">
        <v>41</v>
      </c>
      <c r="G618">
        <v>2</v>
      </c>
      <c r="H618" t="s">
        <v>1435</v>
      </c>
      <c r="I618" t="s">
        <v>283</v>
      </c>
      <c r="J618" t="s">
        <v>1441</v>
      </c>
      <c r="K618" s="10">
        <f t="shared" si="9"/>
        <v>5.9880239520958083E-4</v>
      </c>
    </row>
    <row r="619" spans="1:11" x14ac:dyDescent="0.25">
      <c r="A619" t="s">
        <v>581</v>
      </c>
      <c r="B619" t="s">
        <v>83</v>
      </c>
      <c r="C619">
        <v>1283</v>
      </c>
      <c r="D619">
        <v>2014</v>
      </c>
      <c r="E619" s="2">
        <v>0.8</v>
      </c>
      <c r="F619" t="s">
        <v>41</v>
      </c>
      <c r="G619">
        <v>3</v>
      </c>
      <c r="H619" t="s">
        <v>1435</v>
      </c>
      <c r="I619" t="s">
        <v>83</v>
      </c>
      <c r="J619" t="s">
        <v>1438</v>
      </c>
      <c r="K619" s="10">
        <f t="shared" si="9"/>
        <v>5.9880239520958083E-4</v>
      </c>
    </row>
    <row r="620" spans="1:11" x14ac:dyDescent="0.25">
      <c r="A620" t="s">
        <v>581</v>
      </c>
      <c r="B620" t="s">
        <v>83</v>
      </c>
      <c r="C620">
        <v>1283</v>
      </c>
      <c r="D620">
        <v>2014</v>
      </c>
      <c r="E620" s="2">
        <v>0.7</v>
      </c>
      <c r="F620" t="s">
        <v>41</v>
      </c>
      <c r="G620">
        <v>3</v>
      </c>
      <c r="H620" t="s">
        <v>1435</v>
      </c>
      <c r="I620" t="s">
        <v>83</v>
      </c>
      <c r="J620" t="s">
        <v>1438</v>
      </c>
      <c r="K620" s="10">
        <f t="shared" si="9"/>
        <v>5.9880239520958083E-4</v>
      </c>
    </row>
    <row r="621" spans="1:11" x14ac:dyDescent="0.25">
      <c r="A621" t="s">
        <v>581</v>
      </c>
      <c r="B621" t="s">
        <v>83</v>
      </c>
      <c r="C621">
        <v>1287</v>
      </c>
      <c r="D621">
        <v>2014</v>
      </c>
      <c r="E621" s="2">
        <v>0.85</v>
      </c>
      <c r="F621" t="s">
        <v>41</v>
      </c>
      <c r="G621">
        <v>2</v>
      </c>
      <c r="H621" t="s">
        <v>1435</v>
      </c>
      <c r="I621" t="s">
        <v>83</v>
      </c>
      <c r="J621" t="s">
        <v>1441</v>
      </c>
      <c r="K621" s="10">
        <f t="shared" si="9"/>
        <v>5.9880239520958083E-4</v>
      </c>
    </row>
    <row r="622" spans="1:11" x14ac:dyDescent="0.25">
      <c r="A622" t="s">
        <v>582</v>
      </c>
      <c r="B622" t="s">
        <v>583</v>
      </c>
      <c r="C622">
        <v>1267</v>
      </c>
      <c r="D622">
        <v>2014</v>
      </c>
      <c r="E622" s="2">
        <v>0.72</v>
      </c>
      <c r="F622" t="s">
        <v>147</v>
      </c>
      <c r="G622">
        <v>3</v>
      </c>
      <c r="H622" t="s">
        <v>18</v>
      </c>
      <c r="I622" t="s">
        <v>16</v>
      </c>
      <c r="J622" t="s">
        <v>1438</v>
      </c>
      <c r="K622" s="10">
        <f t="shared" si="9"/>
        <v>5.9880239520958083E-4</v>
      </c>
    </row>
    <row r="623" spans="1:11" x14ac:dyDescent="0.25">
      <c r="A623" t="s">
        <v>584</v>
      </c>
      <c r="B623" t="s">
        <v>83</v>
      </c>
      <c r="C623">
        <v>1776</v>
      </c>
      <c r="D623">
        <v>2016</v>
      </c>
      <c r="E623" s="2">
        <v>0.7</v>
      </c>
      <c r="F623" t="s">
        <v>283</v>
      </c>
      <c r="G623">
        <v>3</v>
      </c>
      <c r="H623" t="s">
        <v>1435</v>
      </c>
      <c r="I623" t="s">
        <v>83</v>
      </c>
      <c r="J623" t="s">
        <v>1438</v>
      </c>
      <c r="K623" s="10">
        <f t="shared" si="9"/>
        <v>5.9880239520958083E-4</v>
      </c>
    </row>
    <row r="624" spans="1:11" x14ac:dyDescent="0.25">
      <c r="A624" t="s">
        <v>584</v>
      </c>
      <c r="B624" t="s">
        <v>283</v>
      </c>
      <c r="C624">
        <v>1776</v>
      </c>
      <c r="D624">
        <v>2016</v>
      </c>
      <c r="E624" s="2">
        <v>0.8</v>
      </c>
      <c r="F624" t="s">
        <v>283</v>
      </c>
      <c r="G624">
        <v>3</v>
      </c>
      <c r="H624" t="s">
        <v>1435</v>
      </c>
      <c r="I624" t="s">
        <v>83</v>
      </c>
      <c r="J624" t="s">
        <v>1438</v>
      </c>
      <c r="K624" s="10">
        <f t="shared" si="9"/>
        <v>5.9880239520958083E-4</v>
      </c>
    </row>
    <row r="625" spans="1:11" x14ac:dyDescent="0.25">
      <c r="A625" t="s">
        <v>585</v>
      </c>
      <c r="B625" t="s">
        <v>232</v>
      </c>
      <c r="C625">
        <v>1772</v>
      </c>
      <c r="D625">
        <v>2016</v>
      </c>
      <c r="E625" s="2">
        <v>0.7</v>
      </c>
      <c r="F625" t="s">
        <v>586</v>
      </c>
      <c r="G625">
        <v>3</v>
      </c>
      <c r="H625" t="s">
        <v>1435</v>
      </c>
      <c r="I625" t="s">
        <v>25</v>
      </c>
      <c r="J625" t="s">
        <v>1438</v>
      </c>
      <c r="K625" s="10">
        <f t="shared" si="9"/>
        <v>5.9880239520958083E-4</v>
      </c>
    </row>
    <row r="626" spans="1:11" x14ac:dyDescent="0.25">
      <c r="A626" t="s">
        <v>585</v>
      </c>
      <c r="B626" t="s">
        <v>587</v>
      </c>
      <c r="C626">
        <v>1776</v>
      </c>
      <c r="D626">
        <v>2016</v>
      </c>
      <c r="E626" s="2">
        <v>0.75</v>
      </c>
      <c r="F626" t="s">
        <v>586</v>
      </c>
      <c r="G626">
        <v>3</v>
      </c>
      <c r="H626" t="s">
        <v>1435</v>
      </c>
      <c r="I626" t="s">
        <v>28</v>
      </c>
      <c r="J626" t="s">
        <v>1438</v>
      </c>
      <c r="K626" s="10">
        <f t="shared" si="9"/>
        <v>5.9880239520958083E-4</v>
      </c>
    </row>
    <row r="627" spans="1:11" x14ac:dyDescent="0.25">
      <c r="A627" t="s">
        <v>585</v>
      </c>
      <c r="B627" t="s">
        <v>588</v>
      </c>
      <c r="C627">
        <v>1776</v>
      </c>
      <c r="D627">
        <v>2016</v>
      </c>
      <c r="E627" s="2">
        <v>0.67</v>
      </c>
      <c r="F627" t="s">
        <v>586</v>
      </c>
      <c r="G627">
        <v>3.75</v>
      </c>
      <c r="H627" t="s">
        <v>35</v>
      </c>
      <c r="I627" t="s">
        <v>75</v>
      </c>
      <c r="J627" t="s">
        <v>1439</v>
      </c>
      <c r="K627" s="10">
        <f t="shared" si="9"/>
        <v>5.9880239520958083E-4</v>
      </c>
    </row>
    <row r="628" spans="1:11" x14ac:dyDescent="0.25">
      <c r="A628" t="s">
        <v>589</v>
      </c>
      <c r="B628" t="s">
        <v>409</v>
      </c>
      <c r="C628">
        <v>1355</v>
      </c>
      <c r="D628">
        <v>2014</v>
      </c>
      <c r="E628" s="2">
        <v>0.7</v>
      </c>
      <c r="F628" t="s">
        <v>19</v>
      </c>
      <c r="G628">
        <v>3</v>
      </c>
      <c r="H628" t="s">
        <v>1435</v>
      </c>
      <c r="I628" t="s">
        <v>19</v>
      </c>
      <c r="J628" t="s">
        <v>1438</v>
      </c>
      <c r="K628" s="10">
        <f t="shared" si="9"/>
        <v>5.9880239520958083E-4</v>
      </c>
    </row>
    <row r="629" spans="1:11" x14ac:dyDescent="0.25">
      <c r="A629" t="s">
        <v>589</v>
      </c>
      <c r="B629" t="s">
        <v>91</v>
      </c>
      <c r="C629">
        <v>1355</v>
      </c>
      <c r="D629">
        <v>2014</v>
      </c>
      <c r="E629" s="2">
        <v>0.7</v>
      </c>
      <c r="F629" t="s">
        <v>19</v>
      </c>
      <c r="G629">
        <v>3.75</v>
      </c>
      <c r="H629" t="s">
        <v>1435</v>
      </c>
      <c r="I629" t="s">
        <v>19</v>
      </c>
      <c r="J629" t="s">
        <v>1439</v>
      </c>
      <c r="K629" s="10">
        <f t="shared" si="9"/>
        <v>5.9880239520958083E-4</v>
      </c>
    </row>
    <row r="630" spans="1:11" x14ac:dyDescent="0.25">
      <c r="A630" t="s">
        <v>589</v>
      </c>
      <c r="B630" t="s">
        <v>590</v>
      </c>
      <c r="C630">
        <v>911</v>
      </c>
      <c r="D630">
        <v>2012</v>
      </c>
      <c r="E630" s="2">
        <v>0.7</v>
      </c>
      <c r="F630" t="s">
        <v>19</v>
      </c>
      <c r="G630">
        <v>3.75</v>
      </c>
      <c r="H630" t="s">
        <v>1435</v>
      </c>
      <c r="I630" t="s">
        <v>19</v>
      </c>
      <c r="J630" t="s">
        <v>1439</v>
      </c>
      <c r="K630" s="10">
        <f t="shared" si="9"/>
        <v>5.9880239520958083E-4</v>
      </c>
    </row>
    <row r="631" spans="1:11" x14ac:dyDescent="0.25">
      <c r="A631" t="s">
        <v>589</v>
      </c>
      <c r="B631" t="s">
        <v>21</v>
      </c>
      <c r="C631">
        <v>915</v>
      </c>
      <c r="D631">
        <v>2012</v>
      </c>
      <c r="E631" s="2">
        <v>0.6</v>
      </c>
      <c r="F631" t="s">
        <v>19</v>
      </c>
      <c r="G631">
        <v>3</v>
      </c>
      <c r="H631" t="s">
        <v>1435</v>
      </c>
      <c r="I631" t="s">
        <v>19</v>
      </c>
      <c r="J631" t="s">
        <v>1438</v>
      </c>
      <c r="K631" s="10">
        <f t="shared" si="9"/>
        <v>5.9880239520958083E-4</v>
      </c>
    </row>
    <row r="632" spans="1:11" x14ac:dyDescent="0.25">
      <c r="A632" t="s">
        <v>591</v>
      </c>
      <c r="B632" t="s">
        <v>133</v>
      </c>
      <c r="C632">
        <v>1538</v>
      </c>
      <c r="D632">
        <v>2015</v>
      </c>
      <c r="E632" s="2">
        <v>0.7</v>
      </c>
      <c r="F632" t="s">
        <v>190</v>
      </c>
      <c r="G632">
        <v>3</v>
      </c>
      <c r="H632" t="s">
        <v>1435</v>
      </c>
      <c r="I632" t="s">
        <v>133</v>
      </c>
      <c r="J632" t="s">
        <v>1438</v>
      </c>
      <c r="K632" s="10">
        <f t="shared" si="9"/>
        <v>5.9880239520958083E-4</v>
      </c>
    </row>
    <row r="633" spans="1:11" x14ac:dyDescent="0.25">
      <c r="A633" t="s">
        <v>591</v>
      </c>
      <c r="B633" t="s">
        <v>592</v>
      </c>
      <c r="C633">
        <v>1538</v>
      </c>
      <c r="D633">
        <v>2015</v>
      </c>
      <c r="E633" s="2">
        <v>0.75</v>
      </c>
      <c r="F633" t="s">
        <v>190</v>
      </c>
      <c r="G633">
        <v>3</v>
      </c>
      <c r="H633" t="s">
        <v>1435</v>
      </c>
      <c r="I633" t="s">
        <v>16</v>
      </c>
      <c r="J633" t="s">
        <v>1438</v>
      </c>
      <c r="K633" s="10">
        <f t="shared" si="9"/>
        <v>5.9880239520958083E-4</v>
      </c>
    </row>
    <row r="634" spans="1:11" x14ac:dyDescent="0.25">
      <c r="A634" t="s">
        <v>591</v>
      </c>
      <c r="B634" t="s">
        <v>64</v>
      </c>
      <c r="C634">
        <v>1542</v>
      </c>
      <c r="D634">
        <v>2015</v>
      </c>
      <c r="E634" s="2">
        <v>0.8</v>
      </c>
      <c r="F634" t="s">
        <v>190</v>
      </c>
      <c r="G634">
        <v>3</v>
      </c>
      <c r="H634" t="s">
        <v>35</v>
      </c>
      <c r="I634" t="s">
        <v>64</v>
      </c>
      <c r="J634" t="s">
        <v>1438</v>
      </c>
      <c r="K634" s="10">
        <f t="shared" si="9"/>
        <v>5.9880239520958083E-4</v>
      </c>
    </row>
    <row r="635" spans="1:11" x14ac:dyDescent="0.25">
      <c r="A635" t="s">
        <v>591</v>
      </c>
      <c r="B635" t="s">
        <v>93</v>
      </c>
      <c r="C635">
        <v>1351</v>
      </c>
      <c r="D635">
        <v>2014</v>
      </c>
      <c r="E635" s="2">
        <v>0.6</v>
      </c>
      <c r="F635" t="s">
        <v>190</v>
      </c>
      <c r="G635">
        <v>3</v>
      </c>
      <c r="H635" t="s">
        <v>60</v>
      </c>
      <c r="I635" t="s">
        <v>93</v>
      </c>
      <c r="J635" t="s">
        <v>1438</v>
      </c>
      <c r="K635" s="10">
        <f t="shared" si="9"/>
        <v>5.9880239520958083E-4</v>
      </c>
    </row>
    <row r="636" spans="1:11" x14ac:dyDescent="0.25">
      <c r="A636" t="s">
        <v>591</v>
      </c>
      <c r="B636" t="s">
        <v>25</v>
      </c>
      <c r="C636">
        <v>1351</v>
      </c>
      <c r="D636">
        <v>2014</v>
      </c>
      <c r="E636" s="2">
        <v>0.65</v>
      </c>
      <c r="F636" t="s">
        <v>190</v>
      </c>
      <c r="G636">
        <v>3</v>
      </c>
      <c r="H636" t="s">
        <v>35</v>
      </c>
      <c r="I636" t="s">
        <v>25</v>
      </c>
      <c r="J636" t="s">
        <v>1438</v>
      </c>
      <c r="K636" s="10">
        <f t="shared" si="9"/>
        <v>5.9880239520958083E-4</v>
      </c>
    </row>
    <row r="637" spans="1:11" x14ac:dyDescent="0.25">
      <c r="A637" t="s">
        <v>593</v>
      </c>
      <c r="B637" t="s">
        <v>594</v>
      </c>
      <c r="C637">
        <v>1940</v>
      </c>
      <c r="D637">
        <v>2017</v>
      </c>
      <c r="E637" s="2">
        <v>0.7</v>
      </c>
      <c r="F637" t="s">
        <v>41</v>
      </c>
      <c r="G637">
        <v>3</v>
      </c>
      <c r="H637" t="s">
        <v>1435</v>
      </c>
      <c r="I637" t="s">
        <v>16</v>
      </c>
      <c r="J637" t="s">
        <v>1438</v>
      </c>
      <c r="K637" s="10">
        <f t="shared" si="9"/>
        <v>5.9880239520958083E-4</v>
      </c>
    </row>
    <row r="638" spans="1:11" x14ac:dyDescent="0.25">
      <c r="A638" t="s">
        <v>593</v>
      </c>
      <c r="B638" t="s">
        <v>128</v>
      </c>
      <c r="C638">
        <v>1634</v>
      </c>
      <c r="D638">
        <v>2015</v>
      </c>
      <c r="E638" s="2">
        <v>0.73</v>
      </c>
      <c r="F638" t="s">
        <v>41</v>
      </c>
      <c r="G638">
        <v>3</v>
      </c>
      <c r="H638" t="s">
        <v>1435</v>
      </c>
      <c r="I638" t="s">
        <v>128</v>
      </c>
      <c r="J638" t="s">
        <v>1438</v>
      </c>
      <c r="K638" s="10">
        <f t="shared" si="9"/>
        <v>5.9880239520958083E-4</v>
      </c>
    </row>
    <row r="639" spans="1:11" x14ac:dyDescent="0.25">
      <c r="A639" t="s">
        <v>593</v>
      </c>
      <c r="B639" t="s">
        <v>595</v>
      </c>
      <c r="C639">
        <v>1209</v>
      </c>
      <c r="D639">
        <v>2014</v>
      </c>
      <c r="E639" s="2">
        <v>0.8</v>
      </c>
      <c r="F639" t="s">
        <v>41</v>
      </c>
      <c r="G639">
        <v>3</v>
      </c>
      <c r="H639" t="s">
        <v>1435</v>
      </c>
      <c r="I639" t="s">
        <v>133</v>
      </c>
      <c r="J639" t="s">
        <v>1438</v>
      </c>
      <c r="K639" s="10">
        <f t="shared" si="9"/>
        <v>5.9880239520958083E-4</v>
      </c>
    </row>
    <row r="640" spans="1:11" x14ac:dyDescent="0.25">
      <c r="A640" t="s">
        <v>593</v>
      </c>
      <c r="B640" t="s">
        <v>596</v>
      </c>
      <c r="C640">
        <v>1295</v>
      </c>
      <c r="D640">
        <v>2014</v>
      </c>
      <c r="E640" s="2">
        <v>0.68</v>
      </c>
      <c r="F640" t="s">
        <v>41</v>
      </c>
      <c r="G640">
        <v>3</v>
      </c>
      <c r="H640" t="s">
        <v>1435</v>
      </c>
      <c r="I640" t="s">
        <v>72</v>
      </c>
      <c r="J640" t="s">
        <v>1438</v>
      </c>
      <c r="K640" s="10">
        <f t="shared" si="9"/>
        <v>5.9880239520958083E-4</v>
      </c>
    </row>
    <row r="641" spans="1:11" x14ac:dyDescent="0.25">
      <c r="A641" t="s">
        <v>593</v>
      </c>
      <c r="B641" t="s">
        <v>597</v>
      </c>
      <c r="C641">
        <v>1042</v>
      </c>
      <c r="D641">
        <v>2013</v>
      </c>
      <c r="E641" s="2">
        <v>0.66</v>
      </c>
      <c r="F641" t="s">
        <v>41</v>
      </c>
      <c r="G641">
        <v>3</v>
      </c>
      <c r="H641" t="s">
        <v>1435</v>
      </c>
      <c r="I641" t="s">
        <v>16</v>
      </c>
      <c r="J641" t="s">
        <v>1438</v>
      </c>
      <c r="K641" s="10">
        <f t="shared" si="9"/>
        <v>5.9880239520958083E-4</v>
      </c>
    </row>
    <row r="642" spans="1:11" x14ac:dyDescent="0.25">
      <c r="A642" t="s">
        <v>593</v>
      </c>
      <c r="B642" t="s">
        <v>598</v>
      </c>
      <c r="C642">
        <v>883</v>
      </c>
      <c r="D642">
        <v>2012</v>
      </c>
      <c r="E642" s="2">
        <v>0.7</v>
      </c>
      <c r="F642" t="s">
        <v>41</v>
      </c>
      <c r="G642">
        <v>2</v>
      </c>
      <c r="H642" t="s">
        <v>18</v>
      </c>
      <c r="I642" t="s">
        <v>16</v>
      </c>
      <c r="J642" t="s">
        <v>1441</v>
      </c>
      <c r="K642" s="10">
        <f t="shared" si="9"/>
        <v>5.9880239520958083E-4</v>
      </c>
    </row>
    <row r="643" spans="1:11" x14ac:dyDescent="0.25">
      <c r="A643" t="s">
        <v>593</v>
      </c>
      <c r="B643" t="s">
        <v>597</v>
      </c>
      <c r="C643">
        <v>883</v>
      </c>
      <c r="D643">
        <v>2012</v>
      </c>
      <c r="E643" s="2">
        <v>0.61</v>
      </c>
      <c r="F643" t="s">
        <v>41</v>
      </c>
      <c r="G643">
        <v>3</v>
      </c>
      <c r="H643" t="s">
        <v>1435</v>
      </c>
      <c r="I643" t="s">
        <v>16</v>
      </c>
      <c r="J643" t="s">
        <v>1438</v>
      </c>
      <c r="K643" s="10">
        <f t="shared" ref="K643:K706" si="10">COUNTA(B643)/SUM(COUNTA($B$2:$B$1671))</f>
        <v>5.9880239520958083E-4</v>
      </c>
    </row>
    <row r="644" spans="1:11" x14ac:dyDescent="0.25">
      <c r="A644" t="s">
        <v>593</v>
      </c>
      <c r="B644" t="s">
        <v>599</v>
      </c>
      <c r="C644">
        <v>887</v>
      </c>
      <c r="D644">
        <v>2012</v>
      </c>
      <c r="E644" s="2">
        <v>0.81</v>
      </c>
      <c r="F644" t="s">
        <v>41</v>
      </c>
      <c r="G644">
        <v>2</v>
      </c>
      <c r="H644" t="s">
        <v>1435</v>
      </c>
      <c r="I644" t="s">
        <v>16</v>
      </c>
      <c r="J644" t="s">
        <v>1441</v>
      </c>
      <c r="K644" s="10">
        <f t="shared" si="10"/>
        <v>5.9880239520958083E-4</v>
      </c>
    </row>
    <row r="645" spans="1:11" x14ac:dyDescent="0.25">
      <c r="A645" t="s">
        <v>593</v>
      </c>
      <c r="B645" t="s">
        <v>407</v>
      </c>
      <c r="C645">
        <v>781</v>
      </c>
      <c r="D645">
        <v>2011</v>
      </c>
      <c r="E645" s="2">
        <v>0.7</v>
      </c>
      <c r="F645" t="s">
        <v>41</v>
      </c>
      <c r="G645">
        <v>3</v>
      </c>
      <c r="H645" t="s">
        <v>69</v>
      </c>
      <c r="I645" t="s">
        <v>16</v>
      </c>
      <c r="J645" t="s">
        <v>1438</v>
      </c>
      <c r="K645" s="10">
        <f t="shared" si="10"/>
        <v>5.9880239520958083E-4</v>
      </c>
    </row>
    <row r="646" spans="1:11" x14ac:dyDescent="0.25">
      <c r="A646" t="s">
        <v>593</v>
      </c>
      <c r="B646" t="s">
        <v>224</v>
      </c>
      <c r="C646">
        <v>785</v>
      </c>
      <c r="D646">
        <v>2011</v>
      </c>
      <c r="E646" s="2">
        <v>0.65</v>
      </c>
      <c r="F646" t="s">
        <v>41</v>
      </c>
      <c r="G646">
        <v>3</v>
      </c>
      <c r="H646" t="s">
        <v>1435</v>
      </c>
      <c r="I646" t="s">
        <v>83</v>
      </c>
      <c r="J646" t="s">
        <v>1438</v>
      </c>
      <c r="K646" s="10">
        <f t="shared" si="10"/>
        <v>5.9880239520958083E-4</v>
      </c>
    </row>
    <row r="647" spans="1:11" x14ac:dyDescent="0.25">
      <c r="A647" t="s">
        <v>600</v>
      </c>
      <c r="B647" t="s">
        <v>601</v>
      </c>
      <c r="C647">
        <v>1383</v>
      </c>
      <c r="D647">
        <v>2014</v>
      </c>
      <c r="E647" s="2">
        <v>0.7</v>
      </c>
      <c r="F647" t="s">
        <v>41</v>
      </c>
      <c r="G647">
        <v>3</v>
      </c>
      <c r="H647" t="s">
        <v>69</v>
      </c>
      <c r="I647" t="s">
        <v>16</v>
      </c>
      <c r="J647" t="s">
        <v>1438</v>
      </c>
      <c r="K647" s="10">
        <f t="shared" si="10"/>
        <v>5.9880239520958083E-4</v>
      </c>
    </row>
    <row r="648" spans="1:11" x14ac:dyDescent="0.25">
      <c r="A648" t="s">
        <v>600</v>
      </c>
      <c r="B648" t="s">
        <v>602</v>
      </c>
      <c r="C648">
        <v>1383</v>
      </c>
      <c r="D648">
        <v>2014</v>
      </c>
      <c r="E648" s="2">
        <v>0.7</v>
      </c>
      <c r="F648" t="s">
        <v>41</v>
      </c>
      <c r="G648">
        <v>3</v>
      </c>
      <c r="H648" t="s">
        <v>69</v>
      </c>
      <c r="I648" t="s">
        <v>16</v>
      </c>
      <c r="J648" t="s">
        <v>1438</v>
      </c>
      <c r="K648" s="10">
        <f t="shared" si="10"/>
        <v>5.9880239520958083E-4</v>
      </c>
    </row>
    <row r="649" spans="1:11" x14ac:dyDescent="0.25">
      <c r="A649" t="s">
        <v>600</v>
      </c>
      <c r="B649" t="s">
        <v>603</v>
      </c>
      <c r="C649">
        <v>1383</v>
      </c>
      <c r="D649">
        <v>2014</v>
      </c>
      <c r="E649" s="2">
        <v>0.7</v>
      </c>
      <c r="F649" t="s">
        <v>41</v>
      </c>
      <c r="G649">
        <v>3</v>
      </c>
      <c r="H649" t="s">
        <v>69</v>
      </c>
      <c r="I649" t="s">
        <v>16</v>
      </c>
      <c r="J649" t="s">
        <v>1438</v>
      </c>
      <c r="K649" s="10">
        <f t="shared" si="10"/>
        <v>5.9880239520958083E-4</v>
      </c>
    </row>
    <row r="650" spans="1:11" x14ac:dyDescent="0.25">
      <c r="A650" t="s">
        <v>600</v>
      </c>
      <c r="B650" t="s">
        <v>604</v>
      </c>
      <c r="C650">
        <v>1387</v>
      </c>
      <c r="D650">
        <v>2014</v>
      </c>
      <c r="E650" s="2">
        <v>0.7</v>
      </c>
      <c r="F650" t="s">
        <v>41</v>
      </c>
      <c r="G650">
        <v>3</v>
      </c>
      <c r="H650" t="s">
        <v>69</v>
      </c>
      <c r="I650" t="s">
        <v>16</v>
      </c>
      <c r="J650" t="s">
        <v>1438</v>
      </c>
      <c r="K650" s="10">
        <f t="shared" si="10"/>
        <v>5.9880239520958083E-4</v>
      </c>
    </row>
    <row r="651" spans="1:11" x14ac:dyDescent="0.25">
      <c r="A651" t="s">
        <v>600</v>
      </c>
      <c r="B651" t="s">
        <v>605</v>
      </c>
      <c r="C651">
        <v>1030</v>
      </c>
      <c r="D651">
        <v>2013</v>
      </c>
      <c r="E651" s="2">
        <v>0.72</v>
      </c>
      <c r="F651" t="s">
        <v>41</v>
      </c>
      <c r="G651">
        <v>3</v>
      </c>
      <c r="H651" t="s">
        <v>1435</v>
      </c>
      <c r="I651" t="s">
        <v>83</v>
      </c>
      <c r="J651" t="s">
        <v>1438</v>
      </c>
      <c r="K651" s="10">
        <f t="shared" si="10"/>
        <v>5.9880239520958083E-4</v>
      </c>
    </row>
    <row r="652" spans="1:11" x14ac:dyDescent="0.25">
      <c r="A652" t="s">
        <v>600</v>
      </c>
      <c r="B652" t="s">
        <v>606</v>
      </c>
      <c r="C652">
        <v>1081</v>
      </c>
      <c r="D652">
        <v>2013</v>
      </c>
      <c r="E652" s="2">
        <v>0.72</v>
      </c>
      <c r="F652" t="s">
        <v>41</v>
      </c>
      <c r="G652">
        <v>3.75</v>
      </c>
      <c r="H652" t="s">
        <v>1435</v>
      </c>
      <c r="I652" t="s">
        <v>83</v>
      </c>
      <c r="J652" t="s">
        <v>1439</v>
      </c>
      <c r="K652" s="10">
        <f t="shared" si="10"/>
        <v>5.9880239520958083E-4</v>
      </c>
    </row>
    <row r="653" spans="1:11" x14ac:dyDescent="0.25">
      <c r="A653" t="s">
        <v>600</v>
      </c>
      <c r="B653" t="s">
        <v>607</v>
      </c>
      <c r="C653">
        <v>1117</v>
      </c>
      <c r="D653">
        <v>2013</v>
      </c>
      <c r="E653" s="2">
        <v>0.7</v>
      </c>
      <c r="F653" t="s">
        <v>41</v>
      </c>
      <c r="G653">
        <v>3.75</v>
      </c>
      <c r="H653" t="s">
        <v>1435</v>
      </c>
      <c r="I653" t="s">
        <v>16</v>
      </c>
      <c r="J653" t="s">
        <v>1439</v>
      </c>
      <c r="K653" s="10">
        <f t="shared" si="10"/>
        <v>5.9880239520958083E-4</v>
      </c>
    </row>
    <row r="654" spans="1:11" x14ac:dyDescent="0.25">
      <c r="A654" t="s">
        <v>600</v>
      </c>
      <c r="B654" t="s">
        <v>608</v>
      </c>
      <c r="C654">
        <v>1149</v>
      </c>
      <c r="D654">
        <v>2013</v>
      </c>
      <c r="E654" s="2">
        <v>0.7</v>
      </c>
      <c r="F654" t="s">
        <v>41</v>
      </c>
      <c r="G654">
        <v>4</v>
      </c>
      <c r="H654" t="s">
        <v>35</v>
      </c>
      <c r="I654" t="s">
        <v>16</v>
      </c>
      <c r="J654" t="s">
        <v>1440</v>
      </c>
      <c r="K654" s="10">
        <f t="shared" si="10"/>
        <v>5.9880239520958083E-4</v>
      </c>
    </row>
    <row r="655" spans="1:11" x14ac:dyDescent="0.25">
      <c r="A655" t="s">
        <v>600</v>
      </c>
      <c r="B655" t="s">
        <v>609</v>
      </c>
      <c r="C655">
        <v>899</v>
      </c>
      <c r="D655">
        <v>2012</v>
      </c>
      <c r="E655" s="2">
        <v>0.69</v>
      </c>
      <c r="F655" t="s">
        <v>41</v>
      </c>
      <c r="G655">
        <v>3</v>
      </c>
      <c r="H655" t="s">
        <v>1435</v>
      </c>
      <c r="I655" t="s">
        <v>33</v>
      </c>
      <c r="J655" t="s">
        <v>1438</v>
      </c>
      <c r="K655" s="10">
        <f t="shared" si="10"/>
        <v>5.9880239520958083E-4</v>
      </c>
    </row>
    <row r="656" spans="1:11" x14ac:dyDescent="0.25">
      <c r="A656" t="s">
        <v>600</v>
      </c>
      <c r="B656" t="s">
        <v>610</v>
      </c>
      <c r="C656">
        <v>899</v>
      </c>
      <c r="D656">
        <v>2012</v>
      </c>
      <c r="E656" s="2">
        <v>0.69</v>
      </c>
      <c r="F656" t="s">
        <v>41</v>
      </c>
      <c r="G656">
        <v>3</v>
      </c>
      <c r="H656" t="s">
        <v>1435</v>
      </c>
      <c r="I656" t="s">
        <v>33</v>
      </c>
      <c r="J656" t="s">
        <v>1438</v>
      </c>
      <c r="K656" s="10">
        <f t="shared" si="10"/>
        <v>5.9880239520958083E-4</v>
      </c>
    </row>
    <row r="657" spans="1:11" x14ac:dyDescent="0.25">
      <c r="A657" t="s">
        <v>600</v>
      </c>
      <c r="B657" t="s">
        <v>611</v>
      </c>
      <c r="C657">
        <v>915</v>
      </c>
      <c r="D657">
        <v>2012</v>
      </c>
      <c r="E657" s="2">
        <v>0.74</v>
      </c>
      <c r="F657" t="s">
        <v>41</v>
      </c>
      <c r="G657">
        <v>4</v>
      </c>
      <c r="H657" t="s">
        <v>35</v>
      </c>
      <c r="I657" t="s">
        <v>25</v>
      </c>
      <c r="J657" t="s">
        <v>1440</v>
      </c>
      <c r="K657" s="10">
        <f t="shared" si="10"/>
        <v>5.9880239520958083E-4</v>
      </c>
    </row>
    <row r="658" spans="1:11" x14ac:dyDescent="0.25">
      <c r="A658" t="s">
        <v>600</v>
      </c>
      <c r="B658" t="s">
        <v>612</v>
      </c>
      <c r="C658">
        <v>927</v>
      </c>
      <c r="D658">
        <v>2012</v>
      </c>
      <c r="E658" s="2">
        <v>0.69</v>
      </c>
      <c r="F658" t="s">
        <v>41</v>
      </c>
      <c r="G658">
        <v>4</v>
      </c>
      <c r="H658" t="s">
        <v>35</v>
      </c>
      <c r="I658" t="s">
        <v>33</v>
      </c>
      <c r="J658" t="s">
        <v>1440</v>
      </c>
      <c r="K658" s="10">
        <f t="shared" si="10"/>
        <v>5.9880239520958083E-4</v>
      </c>
    </row>
    <row r="659" spans="1:11" x14ac:dyDescent="0.25">
      <c r="A659" t="s">
        <v>600</v>
      </c>
      <c r="B659" t="s">
        <v>613</v>
      </c>
      <c r="C659">
        <v>931</v>
      </c>
      <c r="D659">
        <v>2012</v>
      </c>
      <c r="E659" s="2">
        <v>0.69</v>
      </c>
      <c r="F659" t="s">
        <v>41</v>
      </c>
      <c r="G659">
        <v>3</v>
      </c>
      <c r="H659" t="s">
        <v>35</v>
      </c>
      <c r="I659" t="s">
        <v>33</v>
      </c>
      <c r="J659" t="s">
        <v>1438</v>
      </c>
      <c r="K659" s="10">
        <f t="shared" si="10"/>
        <v>5.9880239520958083E-4</v>
      </c>
    </row>
    <row r="660" spans="1:11" x14ac:dyDescent="0.25">
      <c r="A660" t="s">
        <v>600</v>
      </c>
      <c r="B660" t="s">
        <v>614</v>
      </c>
      <c r="C660">
        <v>636</v>
      </c>
      <c r="D660">
        <v>2011</v>
      </c>
      <c r="E660" s="2">
        <v>0.74</v>
      </c>
      <c r="F660" t="s">
        <v>41</v>
      </c>
      <c r="G660">
        <v>3</v>
      </c>
      <c r="H660" t="s">
        <v>60</v>
      </c>
      <c r="I660" t="s">
        <v>93</v>
      </c>
      <c r="J660" t="s">
        <v>1438</v>
      </c>
      <c r="K660" s="10">
        <f t="shared" si="10"/>
        <v>5.9880239520958083E-4</v>
      </c>
    </row>
    <row r="661" spans="1:11" x14ac:dyDescent="0.25">
      <c r="A661" t="s">
        <v>600</v>
      </c>
      <c r="B661" t="s">
        <v>615</v>
      </c>
      <c r="C661">
        <v>642</v>
      </c>
      <c r="D661">
        <v>2011</v>
      </c>
      <c r="E661" s="2">
        <v>0.7</v>
      </c>
      <c r="F661" t="s">
        <v>41</v>
      </c>
      <c r="G661">
        <v>3</v>
      </c>
      <c r="H661" t="s">
        <v>35</v>
      </c>
      <c r="I661" t="s">
        <v>107</v>
      </c>
      <c r="J661" t="s">
        <v>1438</v>
      </c>
      <c r="K661" s="10">
        <f t="shared" si="10"/>
        <v>5.9880239520958083E-4</v>
      </c>
    </row>
    <row r="662" spans="1:11" x14ac:dyDescent="0.25">
      <c r="A662" t="s">
        <v>600</v>
      </c>
      <c r="B662" t="s">
        <v>616</v>
      </c>
      <c r="C662">
        <v>642</v>
      </c>
      <c r="D662">
        <v>2011</v>
      </c>
      <c r="E662" s="2">
        <v>0.72</v>
      </c>
      <c r="F662" t="s">
        <v>41</v>
      </c>
      <c r="G662">
        <v>3</v>
      </c>
      <c r="H662" t="s">
        <v>1435</v>
      </c>
      <c r="I662" t="s">
        <v>83</v>
      </c>
      <c r="J662" t="s">
        <v>1438</v>
      </c>
      <c r="K662" s="10">
        <f t="shared" si="10"/>
        <v>5.9880239520958083E-4</v>
      </c>
    </row>
    <row r="663" spans="1:11" x14ac:dyDescent="0.25">
      <c r="A663" t="s">
        <v>600</v>
      </c>
      <c r="B663" t="s">
        <v>617</v>
      </c>
      <c r="C663">
        <v>642</v>
      </c>
      <c r="D663">
        <v>2011</v>
      </c>
      <c r="E663" s="2">
        <v>0.7</v>
      </c>
      <c r="F663" t="s">
        <v>41</v>
      </c>
      <c r="G663">
        <v>3</v>
      </c>
      <c r="H663" t="s">
        <v>35</v>
      </c>
      <c r="I663" t="s">
        <v>107</v>
      </c>
      <c r="J663" t="s">
        <v>1438</v>
      </c>
      <c r="K663" s="10">
        <f t="shared" si="10"/>
        <v>5.9880239520958083E-4</v>
      </c>
    </row>
    <row r="664" spans="1:11" x14ac:dyDescent="0.25">
      <c r="A664" t="s">
        <v>600</v>
      </c>
      <c r="B664" t="s">
        <v>618</v>
      </c>
      <c r="C664">
        <v>682</v>
      </c>
      <c r="D664">
        <v>2011</v>
      </c>
      <c r="E664" s="2">
        <v>0.74</v>
      </c>
      <c r="F664" t="s">
        <v>41</v>
      </c>
      <c r="G664">
        <v>3</v>
      </c>
      <c r="H664" t="s">
        <v>35</v>
      </c>
      <c r="I664" t="s">
        <v>25</v>
      </c>
      <c r="J664" t="s">
        <v>1438</v>
      </c>
      <c r="K664" s="10">
        <f t="shared" si="10"/>
        <v>5.9880239520958083E-4</v>
      </c>
    </row>
    <row r="665" spans="1:11" x14ac:dyDescent="0.25">
      <c r="A665" t="s">
        <v>600</v>
      </c>
      <c r="B665" t="s">
        <v>619</v>
      </c>
      <c r="C665">
        <v>682</v>
      </c>
      <c r="D665">
        <v>2011</v>
      </c>
      <c r="E665" s="2">
        <v>0.72</v>
      </c>
      <c r="F665" t="s">
        <v>41</v>
      </c>
      <c r="G665">
        <v>3</v>
      </c>
      <c r="H665" t="s">
        <v>1435</v>
      </c>
      <c r="I665" t="s">
        <v>83</v>
      </c>
      <c r="J665" t="s">
        <v>1438</v>
      </c>
      <c r="K665" s="10">
        <f t="shared" si="10"/>
        <v>5.9880239520958083E-4</v>
      </c>
    </row>
    <row r="666" spans="1:11" x14ac:dyDescent="0.25">
      <c r="A666" t="s">
        <v>600</v>
      </c>
      <c r="B666" t="s">
        <v>620</v>
      </c>
      <c r="C666">
        <v>688</v>
      </c>
      <c r="D666">
        <v>2011</v>
      </c>
      <c r="E666" s="2">
        <v>0.74</v>
      </c>
      <c r="F666" t="s">
        <v>41</v>
      </c>
      <c r="G666">
        <v>3</v>
      </c>
      <c r="H666" t="s">
        <v>35</v>
      </c>
      <c r="I666" t="s">
        <v>25</v>
      </c>
      <c r="J666" t="s">
        <v>1438</v>
      </c>
      <c r="K666" s="10">
        <f t="shared" si="10"/>
        <v>5.9880239520958083E-4</v>
      </c>
    </row>
    <row r="667" spans="1:11" x14ac:dyDescent="0.25">
      <c r="A667" t="s">
        <v>600</v>
      </c>
      <c r="B667" t="s">
        <v>621</v>
      </c>
      <c r="C667">
        <v>745</v>
      </c>
      <c r="D667">
        <v>2011</v>
      </c>
      <c r="E667" s="2">
        <v>0.76</v>
      </c>
      <c r="F667" t="s">
        <v>41</v>
      </c>
      <c r="G667">
        <v>3</v>
      </c>
      <c r="H667" t="s">
        <v>35</v>
      </c>
      <c r="I667" t="s">
        <v>19</v>
      </c>
      <c r="J667" t="s">
        <v>1438</v>
      </c>
      <c r="K667" s="10">
        <f t="shared" si="10"/>
        <v>5.9880239520958083E-4</v>
      </c>
    </row>
    <row r="668" spans="1:11" x14ac:dyDescent="0.25">
      <c r="A668" t="s">
        <v>600</v>
      </c>
      <c r="B668" t="s">
        <v>622</v>
      </c>
      <c r="C668">
        <v>745</v>
      </c>
      <c r="D668">
        <v>2011</v>
      </c>
      <c r="E668" s="2">
        <v>0.7</v>
      </c>
      <c r="F668" t="s">
        <v>41</v>
      </c>
      <c r="G668">
        <v>4</v>
      </c>
      <c r="H668" t="s">
        <v>35</v>
      </c>
      <c r="I668" t="s">
        <v>19</v>
      </c>
      <c r="J668" t="s">
        <v>1440</v>
      </c>
      <c r="K668" s="10">
        <f t="shared" si="10"/>
        <v>5.9880239520958083E-4</v>
      </c>
    </row>
    <row r="669" spans="1:11" x14ac:dyDescent="0.25">
      <c r="A669" t="s">
        <v>600</v>
      </c>
      <c r="B669" t="s">
        <v>623</v>
      </c>
      <c r="C669">
        <v>370</v>
      </c>
      <c r="D669">
        <v>2009</v>
      </c>
      <c r="E669" s="2">
        <v>0.8</v>
      </c>
      <c r="F669" t="s">
        <v>41</v>
      </c>
      <c r="G669">
        <v>3</v>
      </c>
      <c r="H669" t="s">
        <v>35</v>
      </c>
      <c r="I669" t="s">
        <v>107</v>
      </c>
      <c r="J669" t="s">
        <v>1438</v>
      </c>
      <c r="K669" s="10">
        <f t="shared" si="10"/>
        <v>5.9880239520958083E-4</v>
      </c>
    </row>
    <row r="670" spans="1:11" x14ac:dyDescent="0.25">
      <c r="A670" t="s">
        <v>600</v>
      </c>
      <c r="B670" t="s">
        <v>624</v>
      </c>
      <c r="C670">
        <v>370</v>
      </c>
      <c r="D670">
        <v>2009</v>
      </c>
      <c r="E670" s="2">
        <v>0.7</v>
      </c>
      <c r="F670" t="s">
        <v>41</v>
      </c>
      <c r="G670">
        <v>3</v>
      </c>
      <c r="H670" t="s">
        <v>35</v>
      </c>
      <c r="I670" t="s">
        <v>107</v>
      </c>
      <c r="J670" t="s">
        <v>1438</v>
      </c>
      <c r="K670" s="10">
        <f t="shared" si="10"/>
        <v>5.9880239520958083E-4</v>
      </c>
    </row>
    <row r="671" spans="1:11" x14ac:dyDescent="0.25">
      <c r="A671" t="s">
        <v>600</v>
      </c>
      <c r="B671" t="s">
        <v>625</v>
      </c>
      <c r="C671">
        <v>370</v>
      </c>
      <c r="D671">
        <v>2009</v>
      </c>
      <c r="E671" s="2">
        <v>0.7</v>
      </c>
      <c r="F671" t="s">
        <v>41</v>
      </c>
      <c r="G671">
        <v>3</v>
      </c>
      <c r="H671" t="s">
        <v>35</v>
      </c>
      <c r="I671" t="s">
        <v>107</v>
      </c>
      <c r="J671" t="s">
        <v>1438</v>
      </c>
      <c r="K671" s="10">
        <f t="shared" si="10"/>
        <v>5.9880239520958083E-4</v>
      </c>
    </row>
    <row r="672" spans="1:11" x14ac:dyDescent="0.25">
      <c r="A672" t="s">
        <v>600</v>
      </c>
      <c r="B672" t="s">
        <v>626</v>
      </c>
      <c r="C672">
        <v>370</v>
      </c>
      <c r="D672">
        <v>2009</v>
      </c>
      <c r="E672" s="2">
        <v>0.65</v>
      </c>
      <c r="F672" t="s">
        <v>41</v>
      </c>
      <c r="G672">
        <v>3</v>
      </c>
      <c r="H672" t="s">
        <v>18</v>
      </c>
      <c r="I672" t="s">
        <v>19</v>
      </c>
      <c r="J672" t="s">
        <v>1438</v>
      </c>
      <c r="K672" s="10">
        <f t="shared" si="10"/>
        <v>5.9880239520958083E-4</v>
      </c>
    </row>
    <row r="673" spans="1:11" x14ac:dyDescent="0.25">
      <c r="A673" t="s">
        <v>627</v>
      </c>
      <c r="B673" t="s">
        <v>628</v>
      </c>
      <c r="C673">
        <v>1912</v>
      </c>
      <c r="D673">
        <v>2016</v>
      </c>
      <c r="E673" s="2">
        <v>0.7</v>
      </c>
      <c r="F673" t="s">
        <v>629</v>
      </c>
      <c r="G673">
        <v>3</v>
      </c>
      <c r="H673" t="s">
        <v>1435</v>
      </c>
      <c r="I673" t="s">
        <v>72</v>
      </c>
      <c r="J673" t="s">
        <v>1438</v>
      </c>
      <c r="K673" s="10">
        <f t="shared" si="10"/>
        <v>5.9880239520958083E-4</v>
      </c>
    </row>
    <row r="674" spans="1:11" x14ac:dyDescent="0.25">
      <c r="A674" t="s">
        <v>630</v>
      </c>
      <c r="B674" t="s">
        <v>631</v>
      </c>
      <c r="C674">
        <v>1680</v>
      </c>
      <c r="D674">
        <v>2015</v>
      </c>
      <c r="E674" s="2">
        <v>0.6</v>
      </c>
      <c r="F674" t="s">
        <v>629</v>
      </c>
      <c r="G674">
        <v>3</v>
      </c>
      <c r="H674" t="s">
        <v>1435</v>
      </c>
      <c r="I674" t="s">
        <v>72</v>
      </c>
      <c r="J674" t="s">
        <v>1438</v>
      </c>
      <c r="K674" s="10">
        <f t="shared" si="10"/>
        <v>5.9880239520958083E-4</v>
      </c>
    </row>
    <row r="675" spans="1:11" x14ac:dyDescent="0.25">
      <c r="A675" t="s">
        <v>630</v>
      </c>
      <c r="B675" t="s">
        <v>631</v>
      </c>
      <c r="C675">
        <v>1680</v>
      </c>
      <c r="D675">
        <v>2015</v>
      </c>
      <c r="E675" s="2">
        <v>0.85</v>
      </c>
      <c r="F675" t="s">
        <v>629</v>
      </c>
      <c r="G675">
        <v>3</v>
      </c>
      <c r="H675" t="s">
        <v>1435</v>
      </c>
      <c r="I675" t="s">
        <v>72</v>
      </c>
      <c r="J675" t="s">
        <v>1438</v>
      </c>
      <c r="K675" s="10">
        <f t="shared" si="10"/>
        <v>5.9880239520958083E-4</v>
      </c>
    </row>
    <row r="676" spans="1:11" x14ac:dyDescent="0.25">
      <c r="A676" t="s">
        <v>630</v>
      </c>
      <c r="B676" t="s">
        <v>631</v>
      </c>
      <c r="C676">
        <v>1259</v>
      </c>
      <c r="D676">
        <v>2014</v>
      </c>
      <c r="E676" s="2">
        <v>0.7</v>
      </c>
      <c r="F676" t="s">
        <v>629</v>
      </c>
      <c r="G676">
        <v>3</v>
      </c>
      <c r="H676" t="s">
        <v>1435</v>
      </c>
      <c r="I676" t="s">
        <v>72</v>
      </c>
      <c r="J676" t="s">
        <v>1438</v>
      </c>
      <c r="K676" s="10">
        <f t="shared" si="10"/>
        <v>5.9880239520958083E-4</v>
      </c>
    </row>
    <row r="677" spans="1:11" x14ac:dyDescent="0.25">
      <c r="A677" t="s">
        <v>630</v>
      </c>
      <c r="B677" t="s">
        <v>632</v>
      </c>
      <c r="C677">
        <v>1034</v>
      </c>
      <c r="D677">
        <v>2013</v>
      </c>
      <c r="E677" s="2">
        <v>0.7</v>
      </c>
      <c r="F677" t="s">
        <v>629</v>
      </c>
      <c r="G677">
        <v>3</v>
      </c>
      <c r="H677" t="s">
        <v>1435</v>
      </c>
      <c r="I677" t="s">
        <v>72</v>
      </c>
      <c r="J677" t="s">
        <v>1438</v>
      </c>
      <c r="K677" s="10">
        <f t="shared" si="10"/>
        <v>5.9880239520958083E-4</v>
      </c>
    </row>
    <row r="678" spans="1:11" x14ac:dyDescent="0.25">
      <c r="A678" t="s">
        <v>630</v>
      </c>
      <c r="B678" t="s">
        <v>633</v>
      </c>
      <c r="C678">
        <v>1034</v>
      </c>
      <c r="D678">
        <v>2013</v>
      </c>
      <c r="E678" s="2">
        <v>0.7</v>
      </c>
      <c r="F678" t="s">
        <v>629</v>
      </c>
      <c r="G678">
        <v>3</v>
      </c>
      <c r="H678" t="s">
        <v>1435</v>
      </c>
      <c r="I678" t="s">
        <v>72</v>
      </c>
      <c r="J678" t="s">
        <v>1438</v>
      </c>
      <c r="K678" s="10">
        <f t="shared" si="10"/>
        <v>5.9880239520958083E-4</v>
      </c>
    </row>
    <row r="679" spans="1:11" x14ac:dyDescent="0.25">
      <c r="A679" t="s">
        <v>630</v>
      </c>
      <c r="B679" t="s">
        <v>634</v>
      </c>
      <c r="C679">
        <v>895</v>
      </c>
      <c r="D679">
        <v>2012</v>
      </c>
      <c r="E679" s="2">
        <v>0.7</v>
      </c>
      <c r="F679" t="s">
        <v>629</v>
      </c>
      <c r="G679">
        <v>3</v>
      </c>
      <c r="H679" t="s">
        <v>71</v>
      </c>
      <c r="I679" t="s">
        <v>72</v>
      </c>
      <c r="J679" t="s">
        <v>1438</v>
      </c>
      <c r="K679" s="10">
        <f t="shared" si="10"/>
        <v>5.9880239520958083E-4</v>
      </c>
    </row>
    <row r="680" spans="1:11" x14ac:dyDescent="0.25">
      <c r="A680" t="s">
        <v>630</v>
      </c>
      <c r="B680" t="s">
        <v>635</v>
      </c>
      <c r="C680">
        <v>899</v>
      </c>
      <c r="D680">
        <v>2012</v>
      </c>
      <c r="E680" s="2">
        <v>0.7</v>
      </c>
      <c r="F680" t="s">
        <v>629</v>
      </c>
      <c r="G680">
        <v>3</v>
      </c>
      <c r="H680" t="s">
        <v>71</v>
      </c>
      <c r="I680" t="s">
        <v>131</v>
      </c>
      <c r="J680" t="s">
        <v>1438</v>
      </c>
      <c r="K680" s="10">
        <f t="shared" si="10"/>
        <v>5.9880239520958083E-4</v>
      </c>
    </row>
    <row r="681" spans="1:11" x14ac:dyDescent="0.25">
      <c r="A681" t="s">
        <v>630</v>
      </c>
      <c r="B681" t="s">
        <v>636</v>
      </c>
      <c r="C681">
        <v>899</v>
      </c>
      <c r="D681">
        <v>2012</v>
      </c>
      <c r="E681" s="2">
        <v>0.7</v>
      </c>
      <c r="F681" t="s">
        <v>629</v>
      </c>
      <c r="G681">
        <v>3</v>
      </c>
      <c r="H681" t="s">
        <v>71</v>
      </c>
      <c r="I681" t="s">
        <v>72</v>
      </c>
      <c r="J681" t="s">
        <v>1438</v>
      </c>
      <c r="K681" s="10">
        <f t="shared" si="10"/>
        <v>5.9880239520958083E-4</v>
      </c>
    </row>
    <row r="682" spans="1:11" x14ac:dyDescent="0.25">
      <c r="A682" t="s">
        <v>630</v>
      </c>
      <c r="B682" t="s">
        <v>637</v>
      </c>
      <c r="C682">
        <v>923</v>
      </c>
      <c r="D682">
        <v>2012</v>
      </c>
      <c r="E682" s="2">
        <v>0.7</v>
      </c>
      <c r="F682" t="s">
        <v>629</v>
      </c>
      <c r="G682">
        <v>3.75</v>
      </c>
      <c r="H682" t="s">
        <v>1435</v>
      </c>
      <c r="I682" t="s">
        <v>72</v>
      </c>
      <c r="J682" t="s">
        <v>1439</v>
      </c>
      <c r="K682" s="10">
        <f t="shared" si="10"/>
        <v>5.9880239520958083E-4</v>
      </c>
    </row>
    <row r="683" spans="1:11" x14ac:dyDescent="0.25">
      <c r="A683" t="s">
        <v>630</v>
      </c>
      <c r="B683" t="s">
        <v>638</v>
      </c>
      <c r="C683">
        <v>623</v>
      </c>
      <c r="D683">
        <v>2011</v>
      </c>
      <c r="E683" s="2">
        <v>0.7</v>
      </c>
      <c r="F683" t="s">
        <v>629</v>
      </c>
      <c r="G683">
        <v>3</v>
      </c>
      <c r="H683" t="s">
        <v>71</v>
      </c>
      <c r="I683" t="s">
        <v>72</v>
      </c>
      <c r="J683" t="s">
        <v>1438</v>
      </c>
      <c r="K683" s="10">
        <f t="shared" si="10"/>
        <v>5.9880239520958083E-4</v>
      </c>
    </row>
    <row r="684" spans="1:11" x14ac:dyDescent="0.25">
      <c r="A684" t="s">
        <v>630</v>
      </c>
      <c r="B684" t="s">
        <v>525</v>
      </c>
      <c r="C684">
        <v>623</v>
      </c>
      <c r="D684">
        <v>2011</v>
      </c>
      <c r="E684" s="2">
        <v>0.7</v>
      </c>
      <c r="F684" t="s">
        <v>629</v>
      </c>
      <c r="G684">
        <v>3</v>
      </c>
      <c r="H684" t="s">
        <v>71</v>
      </c>
      <c r="I684" t="s">
        <v>72</v>
      </c>
      <c r="J684" t="s">
        <v>1438</v>
      </c>
      <c r="K684" s="10">
        <f t="shared" si="10"/>
        <v>5.9880239520958083E-4</v>
      </c>
    </row>
    <row r="685" spans="1:11" x14ac:dyDescent="0.25">
      <c r="A685" t="s">
        <v>630</v>
      </c>
      <c r="B685" t="s">
        <v>529</v>
      </c>
      <c r="C685">
        <v>623</v>
      </c>
      <c r="D685">
        <v>2011</v>
      </c>
      <c r="E685" s="2">
        <v>0.7</v>
      </c>
      <c r="F685" t="s">
        <v>629</v>
      </c>
      <c r="G685">
        <v>3</v>
      </c>
      <c r="H685" t="s">
        <v>71</v>
      </c>
      <c r="I685" t="s">
        <v>72</v>
      </c>
      <c r="J685" t="s">
        <v>1438</v>
      </c>
      <c r="K685" s="10">
        <f t="shared" si="10"/>
        <v>5.9880239520958083E-4</v>
      </c>
    </row>
    <row r="686" spans="1:11" x14ac:dyDescent="0.25">
      <c r="A686" t="s">
        <v>639</v>
      </c>
      <c r="B686" t="s">
        <v>640</v>
      </c>
      <c r="C686">
        <v>1780</v>
      </c>
      <c r="D686">
        <v>2016</v>
      </c>
      <c r="E686" s="2">
        <v>0.74</v>
      </c>
      <c r="F686" t="s">
        <v>41</v>
      </c>
      <c r="G686">
        <v>3.75</v>
      </c>
      <c r="H686" t="s">
        <v>641</v>
      </c>
      <c r="I686" t="s">
        <v>38</v>
      </c>
      <c r="J686" t="s">
        <v>1439</v>
      </c>
      <c r="K686" s="10">
        <f t="shared" si="10"/>
        <v>5.9880239520958083E-4</v>
      </c>
    </row>
    <row r="687" spans="1:11" x14ac:dyDescent="0.25">
      <c r="A687" t="s">
        <v>639</v>
      </c>
      <c r="B687" t="s">
        <v>642</v>
      </c>
      <c r="C687">
        <v>1780</v>
      </c>
      <c r="D687">
        <v>2016</v>
      </c>
      <c r="E687" s="2">
        <v>0.74</v>
      </c>
      <c r="F687" t="s">
        <v>41</v>
      </c>
      <c r="G687">
        <v>4</v>
      </c>
      <c r="H687" t="s">
        <v>643</v>
      </c>
      <c r="I687" t="s">
        <v>133</v>
      </c>
      <c r="J687" t="s">
        <v>1440</v>
      </c>
      <c r="K687" s="10">
        <f t="shared" si="10"/>
        <v>5.9880239520958083E-4</v>
      </c>
    </row>
    <row r="688" spans="1:11" x14ac:dyDescent="0.25">
      <c r="A688" t="s">
        <v>639</v>
      </c>
      <c r="B688" t="s">
        <v>275</v>
      </c>
      <c r="C688">
        <v>1347</v>
      </c>
      <c r="D688">
        <v>2014</v>
      </c>
      <c r="E688" s="2">
        <v>0.7</v>
      </c>
      <c r="F688" t="s">
        <v>41</v>
      </c>
      <c r="G688">
        <v>3.75</v>
      </c>
      <c r="H688" t="s">
        <v>35</v>
      </c>
      <c r="I688" t="s">
        <v>63</v>
      </c>
      <c r="J688" t="s">
        <v>1439</v>
      </c>
      <c r="K688" s="10">
        <f t="shared" si="10"/>
        <v>5.9880239520958083E-4</v>
      </c>
    </row>
    <row r="689" spans="1:11" x14ac:dyDescent="0.25">
      <c r="A689" t="s">
        <v>639</v>
      </c>
      <c r="B689" t="s">
        <v>389</v>
      </c>
      <c r="C689">
        <v>1359</v>
      </c>
      <c r="D689">
        <v>2014</v>
      </c>
      <c r="E689" s="2">
        <v>0.76</v>
      </c>
      <c r="F689" t="s">
        <v>41</v>
      </c>
      <c r="G689">
        <v>3</v>
      </c>
      <c r="H689" t="s">
        <v>69</v>
      </c>
      <c r="I689" t="s">
        <v>16</v>
      </c>
      <c r="J689" t="s">
        <v>1438</v>
      </c>
      <c r="K689" s="10">
        <f t="shared" si="10"/>
        <v>5.9880239520958083E-4</v>
      </c>
    </row>
    <row r="690" spans="1:11" x14ac:dyDescent="0.25">
      <c r="A690" t="s">
        <v>639</v>
      </c>
      <c r="B690" t="s">
        <v>224</v>
      </c>
      <c r="C690">
        <v>1046</v>
      </c>
      <c r="D690">
        <v>2013</v>
      </c>
      <c r="E690" s="2">
        <v>0.7</v>
      </c>
      <c r="F690" t="s">
        <v>41</v>
      </c>
      <c r="G690">
        <v>3.75</v>
      </c>
      <c r="H690" t="s">
        <v>1435</v>
      </c>
      <c r="I690" t="s">
        <v>83</v>
      </c>
      <c r="J690" t="s">
        <v>1439</v>
      </c>
      <c r="K690" s="10">
        <f t="shared" si="10"/>
        <v>5.9880239520958083E-4</v>
      </c>
    </row>
    <row r="691" spans="1:11" x14ac:dyDescent="0.25">
      <c r="A691" t="s">
        <v>639</v>
      </c>
      <c r="B691" t="s">
        <v>144</v>
      </c>
      <c r="C691">
        <v>1185</v>
      </c>
      <c r="D691">
        <v>2013</v>
      </c>
      <c r="E691" s="2">
        <v>0.75</v>
      </c>
      <c r="F691" t="s">
        <v>41</v>
      </c>
      <c r="G691">
        <v>3</v>
      </c>
      <c r="H691" t="s">
        <v>1435</v>
      </c>
      <c r="I691" t="s">
        <v>28</v>
      </c>
      <c r="J691" t="s">
        <v>1438</v>
      </c>
      <c r="K691" s="10">
        <f t="shared" si="10"/>
        <v>5.9880239520958083E-4</v>
      </c>
    </row>
    <row r="692" spans="1:11" x14ac:dyDescent="0.25">
      <c r="A692" t="s">
        <v>639</v>
      </c>
      <c r="B692" t="s">
        <v>16</v>
      </c>
      <c r="C692">
        <v>863</v>
      </c>
      <c r="D692">
        <v>2012</v>
      </c>
      <c r="E692" s="2">
        <v>0.7</v>
      </c>
      <c r="F692" t="s">
        <v>41</v>
      </c>
      <c r="G692">
        <v>2</v>
      </c>
      <c r="H692" t="s">
        <v>1435</v>
      </c>
      <c r="I692" t="s">
        <v>16</v>
      </c>
      <c r="J692" t="s">
        <v>1441</v>
      </c>
      <c r="K692" s="10">
        <f t="shared" si="10"/>
        <v>5.9880239520958083E-4</v>
      </c>
    </row>
    <row r="693" spans="1:11" x14ac:dyDescent="0.25">
      <c r="A693" t="s">
        <v>639</v>
      </c>
      <c r="B693" t="s">
        <v>644</v>
      </c>
      <c r="C693">
        <v>753</v>
      </c>
      <c r="D693">
        <v>2011</v>
      </c>
      <c r="E693" s="2">
        <v>0.66</v>
      </c>
      <c r="F693" t="s">
        <v>41</v>
      </c>
      <c r="G693">
        <v>3</v>
      </c>
      <c r="H693" t="s">
        <v>35</v>
      </c>
      <c r="I693" t="s">
        <v>133</v>
      </c>
      <c r="J693" t="s">
        <v>1438</v>
      </c>
      <c r="K693" s="10">
        <f t="shared" si="10"/>
        <v>5.9880239520958083E-4</v>
      </c>
    </row>
    <row r="694" spans="1:11" x14ac:dyDescent="0.25">
      <c r="A694" t="s">
        <v>639</v>
      </c>
      <c r="B694" t="s">
        <v>133</v>
      </c>
      <c r="C694">
        <v>781</v>
      </c>
      <c r="D694">
        <v>2011</v>
      </c>
      <c r="E694" s="2">
        <v>0.7</v>
      </c>
      <c r="F694" t="s">
        <v>41</v>
      </c>
      <c r="G694">
        <v>3</v>
      </c>
      <c r="H694" t="s">
        <v>1435</v>
      </c>
      <c r="I694" t="s">
        <v>133</v>
      </c>
      <c r="J694" t="s">
        <v>1438</v>
      </c>
      <c r="K694" s="10">
        <f t="shared" si="10"/>
        <v>5.9880239520958083E-4</v>
      </c>
    </row>
    <row r="695" spans="1:11" x14ac:dyDescent="0.25">
      <c r="A695" t="s">
        <v>645</v>
      </c>
      <c r="B695" t="s">
        <v>646</v>
      </c>
      <c r="C695">
        <v>1367</v>
      </c>
      <c r="D695">
        <v>2014</v>
      </c>
      <c r="E695" s="2">
        <v>0.85</v>
      </c>
      <c r="F695" t="s">
        <v>41</v>
      </c>
      <c r="G695">
        <v>2</v>
      </c>
      <c r="H695" t="s">
        <v>106</v>
      </c>
      <c r="I695" t="s">
        <v>497</v>
      </c>
      <c r="J695" t="s">
        <v>1441</v>
      </c>
      <c r="K695" s="10">
        <f t="shared" si="10"/>
        <v>5.9880239520958083E-4</v>
      </c>
    </row>
    <row r="696" spans="1:11" x14ac:dyDescent="0.25">
      <c r="A696" t="s">
        <v>647</v>
      </c>
      <c r="B696" t="s">
        <v>648</v>
      </c>
      <c r="C696">
        <v>1642</v>
      </c>
      <c r="D696">
        <v>2015</v>
      </c>
      <c r="E696" s="2">
        <v>0.65</v>
      </c>
      <c r="F696" t="s">
        <v>197</v>
      </c>
      <c r="G696">
        <v>3</v>
      </c>
      <c r="H696" t="s">
        <v>35</v>
      </c>
      <c r="I696" t="s">
        <v>25</v>
      </c>
      <c r="J696" t="s">
        <v>1438</v>
      </c>
      <c r="K696" s="10">
        <f t="shared" si="10"/>
        <v>5.9880239520958083E-4</v>
      </c>
    </row>
    <row r="697" spans="1:11" x14ac:dyDescent="0.25">
      <c r="A697" t="s">
        <v>647</v>
      </c>
      <c r="B697" t="s">
        <v>649</v>
      </c>
      <c r="C697">
        <v>1642</v>
      </c>
      <c r="D697">
        <v>2015</v>
      </c>
      <c r="E697" s="2">
        <v>0.7</v>
      </c>
      <c r="F697" t="s">
        <v>197</v>
      </c>
      <c r="G697">
        <v>4</v>
      </c>
      <c r="H697" t="s">
        <v>60</v>
      </c>
      <c r="I697" t="s">
        <v>93</v>
      </c>
      <c r="J697" t="s">
        <v>1440</v>
      </c>
      <c r="K697" s="10">
        <f t="shared" si="10"/>
        <v>5.9880239520958083E-4</v>
      </c>
    </row>
    <row r="698" spans="1:11" x14ac:dyDescent="0.25">
      <c r="A698" t="s">
        <v>647</v>
      </c>
      <c r="B698" t="s">
        <v>650</v>
      </c>
      <c r="C698">
        <v>1646</v>
      </c>
      <c r="D698">
        <v>2015</v>
      </c>
      <c r="E698" s="2">
        <v>0.7</v>
      </c>
      <c r="F698" t="s">
        <v>197</v>
      </c>
      <c r="G698">
        <v>3</v>
      </c>
      <c r="H698" t="s">
        <v>35</v>
      </c>
      <c r="I698" t="s">
        <v>83</v>
      </c>
      <c r="J698" t="s">
        <v>1438</v>
      </c>
      <c r="K698" s="10">
        <f t="shared" si="10"/>
        <v>5.9880239520958083E-4</v>
      </c>
    </row>
    <row r="699" spans="1:11" x14ac:dyDescent="0.25">
      <c r="A699" t="s">
        <v>647</v>
      </c>
      <c r="B699" t="s">
        <v>650</v>
      </c>
      <c r="C699">
        <v>1646</v>
      </c>
      <c r="D699">
        <v>2015</v>
      </c>
      <c r="E699" s="2">
        <v>0.8</v>
      </c>
      <c r="F699" t="s">
        <v>197</v>
      </c>
      <c r="G699">
        <v>3</v>
      </c>
      <c r="H699" t="s">
        <v>35</v>
      </c>
      <c r="I699" t="s">
        <v>83</v>
      </c>
      <c r="J699" t="s">
        <v>1438</v>
      </c>
      <c r="K699" s="10">
        <f t="shared" si="10"/>
        <v>5.9880239520958083E-4</v>
      </c>
    </row>
    <row r="700" spans="1:11" x14ac:dyDescent="0.25">
      <c r="A700" t="s">
        <v>647</v>
      </c>
      <c r="B700" t="s">
        <v>648</v>
      </c>
      <c r="C700">
        <v>1646</v>
      </c>
      <c r="D700">
        <v>2015</v>
      </c>
      <c r="E700" s="2">
        <v>0.75</v>
      </c>
      <c r="F700" t="s">
        <v>197</v>
      </c>
      <c r="G700">
        <v>3</v>
      </c>
      <c r="H700" t="s">
        <v>35</v>
      </c>
      <c r="I700" t="s">
        <v>25</v>
      </c>
      <c r="J700" t="s">
        <v>1438</v>
      </c>
      <c r="K700" s="10">
        <f t="shared" si="10"/>
        <v>5.9880239520958083E-4</v>
      </c>
    </row>
    <row r="701" spans="1:11" x14ac:dyDescent="0.25">
      <c r="A701" t="s">
        <v>651</v>
      </c>
      <c r="B701" t="s">
        <v>652</v>
      </c>
      <c r="C701">
        <v>1848</v>
      </c>
      <c r="D701">
        <v>2016</v>
      </c>
      <c r="E701" s="2">
        <v>0.7</v>
      </c>
      <c r="F701" t="s">
        <v>41</v>
      </c>
      <c r="G701">
        <v>3</v>
      </c>
      <c r="H701" t="s">
        <v>1435</v>
      </c>
      <c r="I701" t="s">
        <v>99</v>
      </c>
      <c r="J701" t="s">
        <v>1438</v>
      </c>
      <c r="K701" s="10">
        <f t="shared" si="10"/>
        <v>5.9880239520958083E-4</v>
      </c>
    </row>
    <row r="702" spans="1:11" x14ac:dyDescent="0.25">
      <c r="A702" t="s">
        <v>651</v>
      </c>
      <c r="B702" t="s">
        <v>169</v>
      </c>
      <c r="C702">
        <v>1672</v>
      </c>
      <c r="D702">
        <v>2015</v>
      </c>
      <c r="E702" s="2">
        <v>0.66</v>
      </c>
      <c r="F702" t="s">
        <v>41</v>
      </c>
      <c r="G702">
        <v>3</v>
      </c>
      <c r="H702" t="s">
        <v>653</v>
      </c>
      <c r="I702" t="s">
        <v>26</v>
      </c>
      <c r="J702" t="s">
        <v>1438</v>
      </c>
      <c r="K702" s="10">
        <f t="shared" si="10"/>
        <v>5.9880239520958083E-4</v>
      </c>
    </row>
    <row r="703" spans="1:11" x14ac:dyDescent="0.25">
      <c r="A703" t="s">
        <v>654</v>
      </c>
      <c r="B703" t="s">
        <v>655</v>
      </c>
      <c r="C703">
        <v>1924</v>
      </c>
      <c r="D703">
        <v>2016</v>
      </c>
      <c r="E703" s="2">
        <v>0.77</v>
      </c>
      <c r="F703" t="s">
        <v>41</v>
      </c>
      <c r="G703">
        <v>3</v>
      </c>
      <c r="H703" t="s">
        <v>1435</v>
      </c>
      <c r="I703" t="s">
        <v>53</v>
      </c>
      <c r="J703" t="s">
        <v>1438</v>
      </c>
      <c r="K703" s="10">
        <f t="shared" si="10"/>
        <v>5.9880239520958083E-4</v>
      </c>
    </row>
    <row r="704" spans="1:11" x14ac:dyDescent="0.25">
      <c r="A704" t="s">
        <v>654</v>
      </c>
      <c r="B704" t="s">
        <v>656</v>
      </c>
      <c r="C704">
        <v>1924</v>
      </c>
      <c r="D704">
        <v>2016</v>
      </c>
      <c r="E704" s="2">
        <v>0.77</v>
      </c>
      <c r="F704" t="s">
        <v>41</v>
      </c>
      <c r="G704">
        <v>3</v>
      </c>
      <c r="H704" t="s">
        <v>1435</v>
      </c>
      <c r="I704" t="s">
        <v>72</v>
      </c>
      <c r="J704" t="s">
        <v>1438</v>
      </c>
      <c r="K704" s="10">
        <f t="shared" si="10"/>
        <v>5.9880239520958083E-4</v>
      </c>
    </row>
    <row r="705" spans="1:11" x14ac:dyDescent="0.25">
      <c r="A705" t="s">
        <v>654</v>
      </c>
      <c r="B705" t="s">
        <v>657</v>
      </c>
      <c r="C705">
        <v>1924</v>
      </c>
      <c r="D705">
        <v>2016</v>
      </c>
      <c r="E705" s="2">
        <v>0.77</v>
      </c>
      <c r="F705" t="s">
        <v>41</v>
      </c>
      <c r="G705">
        <v>3</v>
      </c>
      <c r="H705" t="s">
        <v>1435</v>
      </c>
      <c r="I705" t="s">
        <v>128</v>
      </c>
      <c r="J705" t="s">
        <v>1438</v>
      </c>
      <c r="K705" s="10">
        <f t="shared" si="10"/>
        <v>5.9880239520958083E-4</v>
      </c>
    </row>
    <row r="706" spans="1:11" x14ac:dyDescent="0.25">
      <c r="A706" t="s">
        <v>658</v>
      </c>
      <c r="B706" t="s">
        <v>659</v>
      </c>
      <c r="C706">
        <v>741</v>
      </c>
      <c r="D706">
        <v>2011</v>
      </c>
      <c r="E706" s="2">
        <v>0.72</v>
      </c>
      <c r="F706" t="s">
        <v>64</v>
      </c>
      <c r="G706">
        <v>3</v>
      </c>
      <c r="H706" t="s">
        <v>35</v>
      </c>
      <c r="I706" t="s">
        <v>64</v>
      </c>
      <c r="J706" t="s">
        <v>1438</v>
      </c>
      <c r="K706" s="10">
        <f t="shared" si="10"/>
        <v>5.9880239520958083E-4</v>
      </c>
    </row>
    <row r="707" spans="1:11" x14ac:dyDescent="0.25">
      <c r="A707" t="s">
        <v>661</v>
      </c>
      <c r="B707" t="s">
        <v>25</v>
      </c>
      <c r="C707">
        <v>1896</v>
      </c>
      <c r="D707">
        <v>2016</v>
      </c>
      <c r="E707" s="2">
        <v>0.7</v>
      </c>
      <c r="F707" t="s">
        <v>320</v>
      </c>
      <c r="G707">
        <v>3</v>
      </c>
      <c r="H707" t="s">
        <v>1435</v>
      </c>
      <c r="I707" t="s">
        <v>25</v>
      </c>
      <c r="J707" t="s">
        <v>1438</v>
      </c>
      <c r="K707" s="10">
        <f t="shared" ref="K707:K770" si="11">COUNTA(B707)/SUM(COUNTA($B$2:$B$1671))</f>
        <v>5.9880239520958083E-4</v>
      </c>
    </row>
    <row r="708" spans="1:11" x14ac:dyDescent="0.25">
      <c r="A708" t="s">
        <v>662</v>
      </c>
      <c r="B708" t="s">
        <v>108</v>
      </c>
      <c r="C708">
        <v>494</v>
      </c>
      <c r="D708">
        <v>2010</v>
      </c>
      <c r="E708" s="2">
        <v>0.82</v>
      </c>
      <c r="F708" t="s">
        <v>108</v>
      </c>
      <c r="G708">
        <v>3</v>
      </c>
      <c r="H708" t="s">
        <v>35</v>
      </c>
      <c r="I708" t="s">
        <v>108</v>
      </c>
      <c r="J708" t="s">
        <v>1438</v>
      </c>
      <c r="K708" s="10">
        <f t="shared" si="11"/>
        <v>5.9880239520958083E-4</v>
      </c>
    </row>
    <row r="709" spans="1:11" x14ac:dyDescent="0.25">
      <c r="A709" t="s">
        <v>662</v>
      </c>
      <c r="B709" t="s">
        <v>108</v>
      </c>
      <c r="C709">
        <v>363</v>
      </c>
      <c r="D709">
        <v>2009</v>
      </c>
      <c r="E709" s="2">
        <v>0.6</v>
      </c>
      <c r="F709" t="s">
        <v>108</v>
      </c>
      <c r="G709">
        <v>3</v>
      </c>
      <c r="H709" t="s">
        <v>35</v>
      </c>
      <c r="I709" t="s">
        <v>108</v>
      </c>
      <c r="J709" t="s">
        <v>1438</v>
      </c>
      <c r="K709" s="10">
        <f t="shared" si="11"/>
        <v>5.9880239520958083E-4</v>
      </c>
    </row>
    <row r="710" spans="1:11" x14ac:dyDescent="0.25">
      <c r="A710" t="s">
        <v>662</v>
      </c>
      <c r="B710" t="s">
        <v>108</v>
      </c>
      <c r="C710">
        <v>241</v>
      </c>
      <c r="D710">
        <v>2008</v>
      </c>
      <c r="E710" s="2">
        <v>0.71</v>
      </c>
      <c r="F710" t="s">
        <v>108</v>
      </c>
      <c r="G710">
        <v>2</v>
      </c>
      <c r="H710" t="s">
        <v>35</v>
      </c>
      <c r="I710" t="s">
        <v>108</v>
      </c>
      <c r="J710" t="s">
        <v>1441</v>
      </c>
      <c r="K710" s="10">
        <f t="shared" si="11"/>
        <v>5.9880239520958083E-4</v>
      </c>
    </row>
    <row r="711" spans="1:11" x14ac:dyDescent="0.25">
      <c r="A711" t="s">
        <v>663</v>
      </c>
      <c r="B711" t="s">
        <v>364</v>
      </c>
      <c r="C711">
        <v>355</v>
      </c>
      <c r="D711">
        <v>2009</v>
      </c>
      <c r="E711" s="2">
        <v>0.64</v>
      </c>
      <c r="F711" t="s">
        <v>103</v>
      </c>
      <c r="G711">
        <v>3</v>
      </c>
      <c r="H711" t="s">
        <v>664</v>
      </c>
      <c r="I711" t="s">
        <v>28</v>
      </c>
      <c r="J711" t="s">
        <v>1438</v>
      </c>
      <c r="K711" s="10">
        <f t="shared" si="11"/>
        <v>5.9880239520958083E-4</v>
      </c>
    </row>
    <row r="712" spans="1:11" x14ac:dyDescent="0.25">
      <c r="A712" t="s">
        <v>663</v>
      </c>
      <c r="B712" t="s">
        <v>93</v>
      </c>
      <c r="C712">
        <v>355</v>
      </c>
      <c r="D712">
        <v>2009</v>
      </c>
      <c r="E712" s="2">
        <v>0.64</v>
      </c>
      <c r="F712" t="s">
        <v>103</v>
      </c>
      <c r="G712">
        <v>3</v>
      </c>
      <c r="H712" t="s">
        <v>60</v>
      </c>
      <c r="I712" t="s">
        <v>93</v>
      </c>
      <c r="J712" t="s">
        <v>1438</v>
      </c>
      <c r="K712" s="10">
        <f t="shared" si="11"/>
        <v>5.9880239520958083E-4</v>
      </c>
    </row>
    <row r="713" spans="1:11" x14ac:dyDescent="0.25">
      <c r="A713" t="s">
        <v>663</v>
      </c>
      <c r="B713" t="s">
        <v>665</v>
      </c>
      <c r="C713">
        <v>355</v>
      </c>
      <c r="D713">
        <v>2009</v>
      </c>
      <c r="E713" s="2">
        <v>0.76</v>
      </c>
      <c r="F713" t="s">
        <v>103</v>
      </c>
      <c r="G713">
        <v>3</v>
      </c>
      <c r="H713" t="s">
        <v>1435</v>
      </c>
      <c r="I713" t="s">
        <v>19</v>
      </c>
      <c r="J713" t="s">
        <v>1438</v>
      </c>
      <c r="K713" s="10">
        <f t="shared" si="11"/>
        <v>5.9880239520958083E-4</v>
      </c>
    </row>
    <row r="714" spans="1:11" x14ac:dyDescent="0.25">
      <c r="A714" t="s">
        <v>666</v>
      </c>
      <c r="B714" t="s">
        <v>149</v>
      </c>
      <c r="C714">
        <v>1053</v>
      </c>
      <c r="D714">
        <v>2013</v>
      </c>
      <c r="E714" s="2">
        <v>0.65</v>
      </c>
      <c r="F714" t="s">
        <v>41</v>
      </c>
      <c r="G714">
        <v>3</v>
      </c>
      <c r="H714" t="s">
        <v>1435</v>
      </c>
      <c r="I714" t="s">
        <v>149</v>
      </c>
      <c r="J714" t="s">
        <v>1438</v>
      </c>
      <c r="K714" s="10">
        <f t="shared" si="11"/>
        <v>5.9880239520958083E-4</v>
      </c>
    </row>
    <row r="715" spans="1:11" x14ac:dyDescent="0.25">
      <c r="A715" t="s">
        <v>666</v>
      </c>
      <c r="B715" t="s">
        <v>72</v>
      </c>
      <c r="C715">
        <v>1053</v>
      </c>
      <c r="D715">
        <v>2013</v>
      </c>
      <c r="E715" s="2">
        <v>0.65</v>
      </c>
      <c r="F715" t="s">
        <v>41</v>
      </c>
      <c r="G715">
        <v>3</v>
      </c>
      <c r="H715" t="s">
        <v>1435</v>
      </c>
      <c r="I715" t="s">
        <v>72</v>
      </c>
      <c r="J715" t="s">
        <v>1438</v>
      </c>
      <c r="K715" s="10">
        <f t="shared" si="11"/>
        <v>5.9880239520958083E-4</v>
      </c>
    </row>
    <row r="716" spans="1:11" x14ac:dyDescent="0.25">
      <c r="A716" t="s">
        <v>666</v>
      </c>
      <c r="B716" t="s">
        <v>107</v>
      </c>
      <c r="C716">
        <v>1053</v>
      </c>
      <c r="D716">
        <v>2013</v>
      </c>
      <c r="E716" s="2">
        <v>0.65</v>
      </c>
      <c r="F716" t="s">
        <v>41</v>
      </c>
      <c r="G716">
        <v>3</v>
      </c>
      <c r="H716" t="s">
        <v>35</v>
      </c>
      <c r="I716" t="s">
        <v>107</v>
      </c>
      <c r="J716" t="s">
        <v>1438</v>
      </c>
      <c r="K716" s="10">
        <f t="shared" si="11"/>
        <v>5.9880239520958083E-4</v>
      </c>
    </row>
    <row r="717" spans="1:11" x14ac:dyDescent="0.25">
      <c r="A717" t="s">
        <v>666</v>
      </c>
      <c r="B717" t="s">
        <v>28</v>
      </c>
      <c r="C717">
        <v>1053</v>
      </c>
      <c r="D717">
        <v>2013</v>
      </c>
      <c r="E717" s="2">
        <v>0.65</v>
      </c>
      <c r="F717" t="s">
        <v>41</v>
      </c>
      <c r="G717">
        <v>3</v>
      </c>
      <c r="H717" t="s">
        <v>1435</v>
      </c>
      <c r="I717" t="s">
        <v>28</v>
      </c>
      <c r="J717" t="s">
        <v>1438</v>
      </c>
      <c r="K717" s="10">
        <f t="shared" si="11"/>
        <v>5.9880239520958083E-4</v>
      </c>
    </row>
    <row r="718" spans="1:11" x14ac:dyDescent="0.25">
      <c r="A718" t="s">
        <v>666</v>
      </c>
      <c r="B718" t="s">
        <v>63</v>
      </c>
      <c r="C718">
        <v>552</v>
      </c>
      <c r="D718">
        <v>2010</v>
      </c>
      <c r="E718" s="2">
        <v>0.65</v>
      </c>
      <c r="F718" t="s">
        <v>41</v>
      </c>
      <c r="G718">
        <v>3</v>
      </c>
      <c r="H718" t="s">
        <v>35</v>
      </c>
      <c r="I718" t="s">
        <v>63</v>
      </c>
      <c r="J718" t="s">
        <v>1438</v>
      </c>
      <c r="K718" s="10">
        <f t="shared" si="11"/>
        <v>5.9880239520958083E-4</v>
      </c>
    </row>
    <row r="719" spans="1:11" x14ac:dyDescent="0.25">
      <c r="A719" t="s">
        <v>666</v>
      </c>
      <c r="B719" t="s">
        <v>667</v>
      </c>
      <c r="C719">
        <v>316</v>
      </c>
      <c r="D719">
        <v>2009</v>
      </c>
      <c r="E719" s="2">
        <v>0.55000000000000004</v>
      </c>
      <c r="F719" t="s">
        <v>41</v>
      </c>
      <c r="G719">
        <v>3</v>
      </c>
      <c r="H719" t="s">
        <v>1435</v>
      </c>
      <c r="I719" t="s">
        <v>497</v>
      </c>
      <c r="J719" t="s">
        <v>1438</v>
      </c>
      <c r="K719" s="10">
        <f t="shared" si="11"/>
        <v>5.9880239520958083E-4</v>
      </c>
    </row>
    <row r="720" spans="1:11" x14ac:dyDescent="0.25">
      <c r="A720" t="s">
        <v>666</v>
      </c>
      <c r="B720" t="s">
        <v>668</v>
      </c>
      <c r="C720">
        <v>259</v>
      </c>
      <c r="D720">
        <v>2008</v>
      </c>
      <c r="E720" s="2">
        <v>0.65</v>
      </c>
      <c r="F720" t="s">
        <v>41</v>
      </c>
      <c r="G720">
        <v>3</v>
      </c>
      <c r="H720" t="s">
        <v>1435</v>
      </c>
      <c r="I720" t="s">
        <v>16</v>
      </c>
      <c r="J720" t="s">
        <v>1438</v>
      </c>
      <c r="K720" s="10">
        <f t="shared" si="11"/>
        <v>5.9880239520958083E-4</v>
      </c>
    </row>
    <row r="721" spans="1:11" x14ac:dyDescent="0.25">
      <c r="A721" t="s">
        <v>666</v>
      </c>
      <c r="B721" t="s">
        <v>91</v>
      </c>
      <c r="C721">
        <v>276</v>
      </c>
      <c r="D721">
        <v>2008</v>
      </c>
      <c r="E721" s="2">
        <v>0.65</v>
      </c>
      <c r="F721" t="s">
        <v>41</v>
      </c>
      <c r="G721">
        <v>3</v>
      </c>
      <c r="H721" t="s">
        <v>1435</v>
      </c>
      <c r="I721" t="s">
        <v>19</v>
      </c>
      <c r="J721" t="s">
        <v>1438</v>
      </c>
      <c r="K721" s="10">
        <f t="shared" si="11"/>
        <v>5.9880239520958083E-4</v>
      </c>
    </row>
    <row r="722" spans="1:11" x14ac:dyDescent="0.25">
      <c r="A722" t="s">
        <v>666</v>
      </c>
      <c r="B722" t="s">
        <v>669</v>
      </c>
      <c r="C722">
        <v>15</v>
      </c>
      <c r="D722">
        <v>2006</v>
      </c>
      <c r="E722" s="2">
        <v>0.65</v>
      </c>
      <c r="F722" t="s">
        <v>41</v>
      </c>
      <c r="G722">
        <v>3</v>
      </c>
      <c r="H722" t="s">
        <v>35</v>
      </c>
      <c r="I722" t="s">
        <v>30</v>
      </c>
      <c r="J722" t="s">
        <v>1438</v>
      </c>
      <c r="K722" s="10">
        <f t="shared" si="11"/>
        <v>5.9880239520958083E-4</v>
      </c>
    </row>
    <row r="723" spans="1:11" x14ac:dyDescent="0.25">
      <c r="A723" t="s">
        <v>666</v>
      </c>
      <c r="B723" t="s">
        <v>21</v>
      </c>
      <c r="C723">
        <v>87</v>
      </c>
      <c r="D723">
        <v>2006</v>
      </c>
      <c r="E723" s="2">
        <v>0.65</v>
      </c>
      <c r="F723" t="s">
        <v>41</v>
      </c>
      <c r="G723">
        <v>2</v>
      </c>
      <c r="H723" t="s">
        <v>291</v>
      </c>
      <c r="I723" t="s">
        <v>19</v>
      </c>
      <c r="J723" t="s">
        <v>1441</v>
      </c>
      <c r="K723" s="10">
        <f t="shared" si="11"/>
        <v>5.9880239520958083E-4</v>
      </c>
    </row>
    <row r="724" spans="1:11" x14ac:dyDescent="0.25">
      <c r="A724" t="s">
        <v>666</v>
      </c>
      <c r="B724" t="s">
        <v>670</v>
      </c>
      <c r="C724">
        <v>87</v>
      </c>
      <c r="D724">
        <v>2006</v>
      </c>
      <c r="E724" s="2">
        <v>0.65</v>
      </c>
      <c r="F724" t="s">
        <v>41</v>
      </c>
      <c r="G724">
        <v>3</v>
      </c>
      <c r="H724" t="s">
        <v>671</v>
      </c>
      <c r="I724" t="s">
        <v>25</v>
      </c>
      <c r="J724" t="s">
        <v>1438</v>
      </c>
      <c r="K724" s="10">
        <f t="shared" si="11"/>
        <v>5.9880239520958083E-4</v>
      </c>
    </row>
    <row r="725" spans="1:11" x14ac:dyDescent="0.25">
      <c r="A725" t="s">
        <v>666</v>
      </c>
      <c r="B725" t="s">
        <v>672</v>
      </c>
      <c r="C725">
        <v>93</v>
      </c>
      <c r="D725">
        <v>2006</v>
      </c>
      <c r="E725" s="2">
        <v>0.65</v>
      </c>
      <c r="F725" t="s">
        <v>41</v>
      </c>
      <c r="G725">
        <v>3</v>
      </c>
      <c r="H725" t="s">
        <v>50</v>
      </c>
      <c r="I725" t="s">
        <v>28</v>
      </c>
      <c r="J725" t="s">
        <v>1438</v>
      </c>
      <c r="K725" s="10">
        <f t="shared" si="11"/>
        <v>5.9880239520958083E-4</v>
      </c>
    </row>
    <row r="726" spans="1:11" x14ac:dyDescent="0.25">
      <c r="A726" t="s">
        <v>673</v>
      </c>
      <c r="B726" t="s">
        <v>33</v>
      </c>
      <c r="C726">
        <v>1197</v>
      </c>
      <c r="D726">
        <v>2014</v>
      </c>
      <c r="E726" s="2">
        <v>0.8</v>
      </c>
      <c r="F726" t="s">
        <v>100</v>
      </c>
      <c r="G726">
        <v>3</v>
      </c>
      <c r="H726" t="s">
        <v>1435</v>
      </c>
      <c r="I726" t="s">
        <v>33</v>
      </c>
      <c r="J726" t="s">
        <v>1438</v>
      </c>
      <c r="K726" s="10">
        <f t="shared" si="11"/>
        <v>5.9880239520958083E-4</v>
      </c>
    </row>
    <row r="727" spans="1:11" x14ac:dyDescent="0.25">
      <c r="A727" t="s">
        <v>673</v>
      </c>
      <c r="B727" t="s">
        <v>83</v>
      </c>
      <c r="C727">
        <v>1197</v>
      </c>
      <c r="D727">
        <v>2014</v>
      </c>
      <c r="E727" s="2">
        <v>0.75</v>
      </c>
      <c r="F727" t="s">
        <v>100</v>
      </c>
      <c r="G727">
        <v>3</v>
      </c>
      <c r="H727" t="s">
        <v>1435</v>
      </c>
      <c r="I727" t="s">
        <v>83</v>
      </c>
      <c r="J727" t="s">
        <v>1438</v>
      </c>
      <c r="K727" s="10">
        <f t="shared" si="11"/>
        <v>5.9880239520958083E-4</v>
      </c>
    </row>
    <row r="728" spans="1:11" x14ac:dyDescent="0.25">
      <c r="A728" t="s">
        <v>673</v>
      </c>
      <c r="B728" t="s">
        <v>675</v>
      </c>
      <c r="C728">
        <v>1201</v>
      </c>
      <c r="D728">
        <v>2014</v>
      </c>
      <c r="E728" s="2">
        <v>0.66</v>
      </c>
      <c r="F728" t="s">
        <v>100</v>
      </c>
      <c r="G728">
        <v>3</v>
      </c>
      <c r="H728" t="s">
        <v>1435</v>
      </c>
      <c r="I728" t="s">
        <v>497</v>
      </c>
      <c r="J728" t="s">
        <v>1438</v>
      </c>
      <c r="K728" s="10">
        <f t="shared" si="11"/>
        <v>5.9880239520958083E-4</v>
      </c>
    </row>
    <row r="729" spans="1:11" x14ac:dyDescent="0.25">
      <c r="A729" t="s">
        <v>676</v>
      </c>
      <c r="B729" t="s">
        <v>364</v>
      </c>
      <c r="C729">
        <v>166</v>
      </c>
      <c r="D729">
        <v>2007</v>
      </c>
      <c r="E729" s="2">
        <v>0.77</v>
      </c>
      <c r="F729" t="s">
        <v>197</v>
      </c>
      <c r="G729">
        <v>2</v>
      </c>
      <c r="H729" t="s">
        <v>50</v>
      </c>
      <c r="I729" t="s">
        <v>28</v>
      </c>
      <c r="J729" t="s">
        <v>1441</v>
      </c>
      <c r="K729" s="10">
        <f t="shared" si="11"/>
        <v>5.9880239520958083E-4</v>
      </c>
    </row>
    <row r="730" spans="1:11" x14ac:dyDescent="0.25">
      <c r="A730" t="s">
        <v>677</v>
      </c>
      <c r="B730" t="s">
        <v>678</v>
      </c>
      <c r="C730">
        <v>1327</v>
      </c>
      <c r="D730">
        <v>2014</v>
      </c>
      <c r="E730" s="2">
        <v>0.55000000000000004</v>
      </c>
      <c r="F730" t="s">
        <v>28</v>
      </c>
      <c r="G730">
        <v>3</v>
      </c>
      <c r="H730" t="s">
        <v>35</v>
      </c>
      <c r="I730" t="s">
        <v>28</v>
      </c>
      <c r="J730" t="s">
        <v>1438</v>
      </c>
      <c r="K730" s="10">
        <f t="shared" si="11"/>
        <v>5.9880239520958083E-4</v>
      </c>
    </row>
    <row r="731" spans="1:11" x14ac:dyDescent="0.25">
      <c r="A731" t="s">
        <v>677</v>
      </c>
      <c r="B731" t="s">
        <v>678</v>
      </c>
      <c r="C731">
        <v>1327</v>
      </c>
      <c r="D731">
        <v>2014</v>
      </c>
      <c r="E731" s="2">
        <v>0.7</v>
      </c>
      <c r="F731" t="s">
        <v>28</v>
      </c>
      <c r="G731">
        <v>3</v>
      </c>
      <c r="H731" t="s">
        <v>35</v>
      </c>
      <c r="I731" t="s">
        <v>28</v>
      </c>
      <c r="J731" t="s">
        <v>1438</v>
      </c>
      <c r="K731" s="10">
        <f t="shared" si="11"/>
        <v>5.9880239520958083E-4</v>
      </c>
    </row>
    <row r="732" spans="1:11" x14ac:dyDescent="0.25">
      <c r="A732" t="s">
        <v>679</v>
      </c>
      <c r="B732" t="s">
        <v>680</v>
      </c>
      <c r="C732">
        <v>1808</v>
      </c>
      <c r="D732">
        <v>2016</v>
      </c>
      <c r="E732" s="2">
        <v>0.85</v>
      </c>
      <c r="F732" t="s">
        <v>41</v>
      </c>
      <c r="G732">
        <v>3</v>
      </c>
      <c r="H732" t="s">
        <v>1435</v>
      </c>
      <c r="I732" t="s">
        <v>26</v>
      </c>
      <c r="J732" t="s">
        <v>1438</v>
      </c>
      <c r="K732" s="10">
        <f t="shared" si="11"/>
        <v>5.9880239520958083E-4</v>
      </c>
    </row>
    <row r="733" spans="1:11" x14ac:dyDescent="0.25">
      <c r="A733" t="s">
        <v>679</v>
      </c>
      <c r="B733" t="s">
        <v>681</v>
      </c>
      <c r="C733">
        <v>1696</v>
      </c>
      <c r="D733">
        <v>2015</v>
      </c>
      <c r="E733" s="2">
        <v>0.67</v>
      </c>
      <c r="F733" t="s">
        <v>41</v>
      </c>
      <c r="G733">
        <v>3</v>
      </c>
      <c r="H733" t="s">
        <v>1435</v>
      </c>
      <c r="I733" t="s">
        <v>26</v>
      </c>
      <c r="J733" t="s">
        <v>1438</v>
      </c>
      <c r="K733" s="10">
        <f t="shared" si="11"/>
        <v>5.9880239520958083E-4</v>
      </c>
    </row>
    <row r="734" spans="1:11" x14ac:dyDescent="0.25">
      <c r="A734" t="s">
        <v>679</v>
      </c>
      <c r="B734" t="s">
        <v>682</v>
      </c>
      <c r="C734">
        <v>1700</v>
      </c>
      <c r="D734">
        <v>2015</v>
      </c>
      <c r="E734" s="2">
        <v>0.77</v>
      </c>
      <c r="F734" t="s">
        <v>41</v>
      </c>
      <c r="G734">
        <v>3</v>
      </c>
      <c r="H734" t="s">
        <v>1435</v>
      </c>
      <c r="I734" t="s">
        <v>26</v>
      </c>
      <c r="J734" t="s">
        <v>1438</v>
      </c>
      <c r="K734" s="10">
        <f t="shared" si="11"/>
        <v>5.9880239520958083E-4</v>
      </c>
    </row>
    <row r="735" spans="1:11" x14ac:dyDescent="0.25">
      <c r="A735" t="s">
        <v>679</v>
      </c>
      <c r="B735" t="s">
        <v>683</v>
      </c>
      <c r="C735">
        <v>1700</v>
      </c>
      <c r="D735">
        <v>2015</v>
      </c>
      <c r="E735" s="2">
        <v>0.74</v>
      </c>
      <c r="F735" t="s">
        <v>41</v>
      </c>
      <c r="G735">
        <v>3</v>
      </c>
      <c r="H735" t="s">
        <v>1435</v>
      </c>
      <c r="I735" t="s">
        <v>26</v>
      </c>
      <c r="J735" t="s">
        <v>1438</v>
      </c>
      <c r="K735" s="10">
        <f t="shared" si="11"/>
        <v>5.9880239520958083E-4</v>
      </c>
    </row>
    <row r="736" spans="1:11" x14ac:dyDescent="0.25">
      <c r="A736" t="s">
        <v>684</v>
      </c>
      <c r="B736" t="s">
        <v>16</v>
      </c>
      <c r="C736">
        <v>1876</v>
      </c>
      <c r="D736">
        <v>2016</v>
      </c>
      <c r="E736" s="2">
        <v>0.64</v>
      </c>
      <c r="F736" t="s">
        <v>197</v>
      </c>
      <c r="G736">
        <v>3</v>
      </c>
      <c r="H736" t="s">
        <v>1435</v>
      </c>
      <c r="I736" t="s">
        <v>16</v>
      </c>
      <c r="J736" t="s">
        <v>1438</v>
      </c>
      <c r="K736" s="10">
        <f t="shared" si="11"/>
        <v>5.9880239520958083E-4</v>
      </c>
    </row>
    <row r="737" spans="1:11" x14ac:dyDescent="0.25">
      <c r="A737" t="s">
        <v>685</v>
      </c>
      <c r="B737" t="s">
        <v>686</v>
      </c>
      <c r="C737">
        <v>1748</v>
      </c>
      <c r="D737">
        <v>2016</v>
      </c>
      <c r="E737" s="2">
        <v>0.7</v>
      </c>
      <c r="F737" t="s">
        <v>41</v>
      </c>
      <c r="G737">
        <v>3</v>
      </c>
      <c r="H737" t="s">
        <v>687</v>
      </c>
      <c r="I737" t="s">
        <v>99</v>
      </c>
      <c r="J737" t="s">
        <v>1438</v>
      </c>
      <c r="K737" s="10">
        <f t="shared" si="11"/>
        <v>5.9880239520958083E-4</v>
      </c>
    </row>
    <row r="738" spans="1:11" x14ac:dyDescent="0.25">
      <c r="A738" t="s">
        <v>688</v>
      </c>
      <c r="B738" t="s">
        <v>689</v>
      </c>
      <c r="C738">
        <v>1748</v>
      </c>
      <c r="D738">
        <v>2016</v>
      </c>
      <c r="E738" s="2">
        <v>0.74</v>
      </c>
      <c r="F738" t="s">
        <v>41</v>
      </c>
      <c r="G738">
        <v>3</v>
      </c>
      <c r="H738" t="s">
        <v>643</v>
      </c>
      <c r="I738" t="s">
        <v>133</v>
      </c>
      <c r="J738" t="s">
        <v>1438</v>
      </c>
      <c r="K738" s="10">
        <f t="shared" si="11"/>
        <v>5.9880239520958083E-4</v>
      </c>
    </row>
    <row r="739" spans="1:11" x14ac:dyDescent="0.25">
      <c r="A739" t="s">
        <v>690</v>
      </c>
      <c r="B739" t="s">
        <v>691</v>
      </c>
      <c r="C739">
        <v>1239</v>
      </c>
      <c r="D739">
        <v>2014</v>
      </c>
      <c r="E739" s="2">
        <v>0.67</v>
      </c>
      <c r="F739" t="s">
        <v>41</v>
      </c>
      <c r="G739">
        <v>3</v>
      </c>
      <c r="H739" t="s">
        <v>692</v>
      </c>
      <c r="I739" t="s">
        <v>38</v>
      </c>
      <c r="J739" t="s">
        <v>1438</v>
      </c>
      <c r="K739" s="10">
        <f t="shared" si="11"/>
        <v>5.9880239520958083E-4</v>
      </c>
    </row>
    <row r="740" spans="1:11" x14ac:dyDescent="0.25">
      <c r="A740" t="s">
        <v>690</v>
      </c>
      <c r="B740" t="s">
        <v>693</v>
      </c>
      <c r="C740">
        <v>1243</v>
      </c>
      <c r="D740">
        <v>2014</v>
      </c>
      <c r="E740" s="2">
        <v>0.67</v>
      </c>
      <c r="F740" t="s">
        <v>41</v>
      </c>
      <c r="G740">
        <v>3</v>
      </c>
      <c r="H740" t="s">
        <v>641</v>
      </c>
      <c r="I740" t="s">
        <v>38</v>
      </c>
      <c r="J740" t="s">
        <v>1438</v>
      </c>
      <c r="K740" s="10">
        <f t="shared" si="11"/>
        <v>5.9880239520958083E-4</v>
      </c>
    </row>
    <row r="741" spans="1:11" x14ac:dyDescent="0.25">
      <c r="A741" t="s">
        <v>690</v>
      </c>
      <c r="B741" t="s">
        <v>694</v>
      </c>
      <c r="C741">
        <v>1243</v>
      </c>
      <c r="D741">
        <v>2014</v>
      </c>
      <c r="E741" s="2">
        <v>0.67</v>
      </c>
      <c r="F741" t="s">
        <v>41</v>
      </c>
      <c r="G741">
        <v>3.75</v>
      </c>
      <c r="H741" t="s">
        <v>695</v>
      </c>
      <c r="I741" t="s">
        <v>28</v>
      </c>
      <c r="J741" t="s">
        <v>1439</v>
      </c>
      <c r="K741" s="10">
        <f t="shared" si="11"/>
        <v>5.9880239520958083E-4</v>
      </c>
    </row>
    <row r="742" spans="1:11" x14ac:dyDescent="0.25">
      <c r="A742" t="s">
        <v>690</v>
      </c>
      <c r="B742" t="s">
        <v>696</v>
      </c>
      <c r="C742">
        <v>1243</v>
      </c>
      <c r="D742">
        <v>2014</v>
      </c>
      <c r="E742" s="2">
        <v>0.67</v>
      </c>
      <c r="F742" t="s">
        <v>41</v>
      </c>
      <c r="G742">
        <v>3.75</v>
      </c>
      <c r="H742" t="s">
        <v>1435</v>
      </c>
      <c r="I742" t="s">
        <v>497</v>
      </c>
      <c r="J742" t="s">
        <v>1439</v>
      </c>
      <c r="K742" s="10">
        <f t="shared" si="11"/>
        <v>5.9880239520958083E-4</v>
      </c>
    </row>
    <row r="743" spans="1:11" x14ac:dyDescent="0.25">
      <c r="A743" t="s">
        <v>697</v>
      </c>
      <c r="B743" t="s">
        <v>698</v>
      </c>
      <c r="C743">
        <v>1744</v>
      </c>
      <c r="D743">
        <v>2016</v>
      </c>
      <c r="E743" s="2">
        <v>0.72</v>
      </c>
      <c r="F743" t="s">
        <v>41</v>
      </c>
      <c r="G743">
        <v>3</v>
      </c>
      <c r="H743" t="s">
        <v>1435</v>
      </c>
      <c r="I743" t="s">
        <v>497</v>
      </c>
      <c r="J743" t="s">
        <v>1438</v>
      </c>
      <c r="K743" s="10">
        <f t="shared" si="11"/>
        <v>5.9880239520958083E-4</v>
      </c>
    </row>
    <row r="744" spans="1:11" x14ac:dyDescent="0.25">
      <c r="A744" t="s">
        <v>699</v>
      </c>
      <c r="B744" t="s">
        <v>700</v>
      </c>
      <c r="C744">
        <v>1744</v>
      </c>
      <c r="D744">
        <v>2016</v>
      </c>
      <c r="E744" s="2">
        <v>0.7</v>
      </c>
      <c r="F744" t="s">
        <v>41</v>
      </c>
      <c r="G744">
        <v>3</v>
      </c>
      <c r="H744" t="s">
        <v>695</v>
      </c>
      <c r="I744" t="s">
        <v>28</v>
      </c>
      <c r="J744" t="s">
        <v>1438</v>
      </c>
      <c r="K744" s="10">
        <f t="shared" si="11"/>
        <v>5.9880239520958083E-4</v>
      </c>
    </row>
    <row r="745" spans="1:11" x14ac:dyDescent="0.25">
      <c r="A745" t="s">
        <v>701</v>
      </c>
      <c r="B745" t="s">
        <v>702</v>
      </c>
      <c r="C745">
        <v>1748</v>
      </c>
      <c r="D745">
        <v>2016</v>
      </c>
      <c r="E745" s="2">
        <v>0.77</v>
      </c>
      <c r="F745" t="s">
        <v>41</v>
      </c>
      <c r="G745">
        <v>3</v>
      </c>
      <c r="H745" t="s">
        <v>695</v>
      </c>
      <c r="I745" t="s">
        <v>28</v>
      </c>
      <c r="J745" t="s">
        <v>1438</v>
      </c>
      <c r="K745" s="10">
        <f t="shared" si="11"/>
        <v>5.9880239520958083E-4</v>
      </c>
    </row>
    <row r="746" spans="1:11" x14ac:dyDescent="0.25">
      <c r="A746" t="s">
        <v>703</v>
      </c>
      <c r="B746" t="s">
        <v>704</v>
      </c>
      <c r="C746">
        <v>1744</v>
      </c>
      <c r="D746">
        <v>2016</v>
      </c>
      <c r="E746" s="2">
        <v>0.68</v>
      </c>
      <c r="F746" t="s">
        <v>41</v>
      </c>
      <c r="G746">
        <v>3.75</v>
      </c>
      <c r="H746" t="s">
        <v>692</v>
      </c>
      <c r="I746" t="s">
        <v>38</v>
      </c>
      <c r="J746" t="s">
        <v>1439</v>
      </c>
      <c r="K746" s="10">
        <f t="shared" si="11"/>
        <v>5.9880239520958083E-4</v>
      </c>
    </row>
    <row r="747" spans="1:11" x14ac:dyDescent="0.25">
      <c r="A747" t="s">
        <v>703</v>
      </c>
      <c r="B747" t="s">
        <v>705</v>
      </c>
      <c r="C747">
        <v>1744</v>
      </c>
      <c r="D747">
        <v>2016</v>
      </c>
      <c r="E747" s="2">
        <v>0.72</v>
      </c>
      <c r="F747" t="s">
        <v>41</v>
      </c>
      <c r="G747">
        <v>4</v>
      </c>
      <c r="H747" t="s">
        <v>641</v>
      </c>
      <c r="I747" t="s">
        <v>38</v>
      </c>
      <c r="J747" t="s">
        <v>1440</v>
      </c>
      <c r="K747" s="10">
        <f t="shared" si="11"/>
        <v>5.9880239520958083E-4</v>
      </c>
    </row>
    <row r="748" spans="1:11" x14ac:dyDescent="0.25">
      <c r="A748" t="s">
        <v>706</v>
      </c>
      <c r="B748" t="s">
        <v>360</v>
      </c>
      <c r="C748">
        <v>1458</v>
      </c>
      <c r="D748">
        <v>2015</v>
      </c>
      <c r="E748" s="2">
        <v>0.56999999999999995</v>
      </c>
      <c r="F748" t="s">
        <v>41</v>
      </c>
      <c r="G748">
        <v>3</v>
      </c>
      <c r="H748" t="s">
        <v>60</v>
      </c>
      <c r="I748" t="s">
        <v>360</v>
      </c>
      <c r="J748" t="s">
        <v>1438</v>
      </c>
      <c r="K748" s="10">
        <f t="shared" si="11"/>
        <v>5.9880239520958083E-4</v>
      </c>
    </row>
    <row r="749" spans="1:11" x14ac:dyDescent="0.25">
      <c r="A749" t="s">
        <v>706</v>
      </c>
      <c r="B749" t="s">
        <v>19</v>
      </c>
      <c r="C749">
        <v>1462</v>
      </c>
      <c r="D749">
        <v>2015</v>
      </c>
      <c r="E749" s="2">
        <v>0.74</v>
      </c>
      <c r="F749" t="s">
        <v>41</v>
      </c>
      <c r="G749">
        <v>3</v>
      </c>
      <c r="H749" t="s">
        <v>18</v>
      </c>
      <c r="I749" t="s">
        <v>19</v>
      </c>
      <c r="J749" t="s">
        <v>1438</v>
      </c>
      <c r="K749" s="10">
        <f t="shared" si="11"/>
        <v>5.9880239520958083E-4</v>
      </c>
    </row>
    <row r="750" spans="1:11" x14ac:dyDescent="0.25">
      <c r="A750" t="s">
        <v>707</v>
      </c>
      <c r="B750" t="s">
        <v>75</v>
      </c>
      <c r="C750">
        <v>1546</v>
      </c>
      <c r="D750">
        <v>2015</v>
      </c>
      <c r="E750" s="2">
        <v>0.7</v>
      </c>
      <c r="F750" t="s">
        <v>41</v>
      </c>
      <c r="G750">
        <v>3</v>
      </c>
      <c r="H750" t="s">
        <v>1435</v>
      </c>
      <c r="I750" t="s">
        <v>75</v>
      </c>
      <c r="J750" t="s">
        <v>1438</v>
      </c>
      <c r="K750" s="10">
        <f t="shared" si="11"/>
        <v>5.9880239520958083E-4</v>
      </c>
    </row>
    <row r="751" spans="1:11" x14ac:dyDescent="0.25">
      <c r="A751" t="s">
        <v>707</v>
      </c>
      <c r="B751" t="s">
        <v>25</v>
      </c>
      <c r="C751">
        <v>1546</v>
      </c>
      <c r="D751">
        <v>2015</v>
      </c>
      <c r="E751" s="2">
        <v>0.74</v>
      </c>
      <c r="F751" t="s">
        <v>41</v>
      </c>
      <c r="G751">
        <v>3</v>
      </c>
      <c r="H751" t="s">
        <v>35</v>
      </c>
      <c r="I751" t="s">
        <v>25</v>
      </c>
      <c r="J751" t="s">
        <v>1438</v>
      </c>
      <c r="K751" s="10">
        <f t="shared" si="11"/>
        <v>5.9880239520958083E-4</v>
      </c>
    </row>
    <row r="752" spans="1:11" x14ac:dyDescent="0.25">
      <c r="A752" t="s">
        <v>707</v>
      </c>
      <c r="B752" t="s">
        <v>19</v>
      </c>
      <c r="C752">
        <v>1546</v>
      </c>
      <c r="D752">
        <v>2015</v>
      </c>
      <c r="E752" s="2">
        <v>0.7</v>
      </c>
      <c r="F752" t="s">
        <v>41</v>
      </c>
      <c r="G752">
        <v>3</v>
      </c>
      <c r="H752" t="s">
        <v>1435</v>
      </c>
      <c r="I752" t="s">
        <v>19</v>
      </c>
      <c r="J752" t="s">
        <v>1438</v>
      </c>
      <c r="K752" s="10">
        <f t="shared" si="11"/>
        <v>5.9880239520958083E-4</v>
      </c>
    </row>
    <row r="753" spans="1:11" x14ac:dyDescent="0.25">
      <c r="A753" t="s">
        <v>707</v>
      </c>
      <c r="B753" t="s">
        <v>28</v>
      </c>
      <c r="C753">
        <v>1550</v>
      </c>
      <c r="D753">
        <v>2015</v>
      </c>
      <c r="E753" s="2">
        <v>0.73</v>
      </c>
      <c r="F753" t="s">
        <v>41</v>
      </c>
      <c r="G753">
        <v>3</v>
      </c>
      <c r="H753" t="s">
        <v>1435</v>
      </c>
      <c r="I753" t="s">
        <v>28</v>
      </c>
      <c r="J753" t="s">
        <v>1438</v>
      </c>
      <c r="K753" s="10">
        <f t="shared" si="11"/>
        <v>5.9880239520958083E-4</v>
      </c>
    </row>
    <row r="754" spans="1:11" x14ac:dyDescent="0.25">
      <c r="A754" t="s">
        <v>707</v>
      </c>
      <c r="B754" t="s">
        <v>16</v>
      </c>
      <c r="C754">
        <v>1550</v>
      </c>
      <c r="D754">
        <v>2015</v>
      </c>
      <c r="E754" s="2">
        <v>0.7</v>
      </c>
      <c r="F754" t="s">
        <v>41</v>
      </c>
      <c r="G754">
        <v>3</v>
      </c>
      <c r="H754" t="s">
        <v>1435</v>
      </c>
      <c r="I754" t="s">
        <v>16</v>
      </c>
      <c r="J754" t="s">
        <v>1438</v>
      </c>
      <c r="K754" s="10">
        <f t="shared" si="11"/>
        <v>5.9880239520958083E-4</v>
      </c>
    </row>
    <row r="755" spans="1:11" x14ac:dyDescent="0.25">
      <c r="A755" t="s">
        <v>708</v>
      </c>
      <c r="B755" t="s">
        <v>709</v>
      </c>
      <c r="C755">
        <v>1712</v>
      </c>
      <c r="D755">
        <v>2016</v>
      </c>
      <c r="E755" s="2">
        <v>0.7</v>
      </c>
      <c r="F755" t="s">
        <v>338</v>
      </c>
      <c r="G755">
        <v>3</v>
      </c>
      <c r="H755" t="s">
        <v>35</v>
      </c>
      <c r="I755" t="s">
        <v>25</v>
      </c>
      <c r="J755" t="s">
        <v>1438</v>
      </c>
      <c r="K755" s="10">
        <f t="shared" si="11"/>
        <v>5.9880239520958083E-4</v>
      </c>
    </row>
    <row r="756" spans="1:11" x14ac:dyDescent="0.25">
      <c r="A756" t="s">
        <v>708</v>
      </c>
      <c r="B756" t="s">
        <v>225</v>
      </c>
      <c r="C756">
        <v>1712</v>
      </c>
      <c r="D756">
        <v>2016</v>
      </c>
      <c r="E756" s="2">
        <v>0.72</v>
      </c>
      <c r="F756" t="s">
        <v>338</v>
      </c>
      <c r="G756">
        <v>3</v>
      </c>
      <c r="H756" t="s">
        <v>35</v>
      </c>
      <c r="I756" t="s">
        <v>19</v>
      </c>
      <c r="J756" t="s">
        <v>1438</v>
      </c>
      <c r="K756" s="10">
        <f t="shared" si="11"/>
        <v>5.9880239520958083E-4</v>
      </c>
    </row>
    <row r="757" spans="1:11" x14ac:dyDescent="0.25">
      <c r="A757" t="s">
        <v>708</v>
      </c>
      <c r="B757" t="s">
        <v>82</v>
      </c>
      <c r="C757">
        <v>1712</v>
      </c>
      <c r="D757">
        <v>2016</v>
      </c>
      <c r="E757" s="2">
        <v>0.75</v>
      </c>
      <c r="F757" t="s">
        <v>338</v>
      </c>
      <c r="G757">
        <v>3</v>
      </c>
      <c r="H757" t="s">
        <v>35</v>
      </c>
      <c r="I757" t="s">
        <v>83</v>
      </c>
      <c r="J757" t="s">
        <v>1438</v>
      </c>
      <c r="K757" s="10">
        <f t="shared" si="11"/>
        <v>5.9880239520958083E-4</v>
      </c>
    </row>
    <row r="758" spans="1:11" x14ac:dyDescent="0.25">
      <c r="A758" t="s">
        <v>708</v>
      </c>
      <c r="B758" t="s">
        <v>710</v>
      </c>
      <c r="C758">
        <v>1712</v>
      </c>
      <c r="D758">
        <v>2016</v>
      </c>
      <c r="E758" s="2">
        <v>0.66</v>
      </c>
      <c r="F758" t="s">
        <v>338</v>
      </c>
      <c r="G758">
        <v>3</v>
      </c>
      <c r="H758" t="s">
        <v>18</v>
      </c>
      <c r="I758" t="s">
        <v>16</v>
      </c>
      <c r="J758" t="s">
        <v>1438</v>
      </c>
      <c r="K758" s="10">
        <f t="shared" si="11"/>
        <v>5.9880239520958083E-4</v>
      </c>
    </row>
    <row r="759" spans="1:11" x14ac:dyDescent="0.25">
      <c r="A759" t="s">
        <v>711</v>
      </c>
      <c r="B759" t="s">
        <v>364</v>
      </c>
      <c r="C759">
        <v>414</v>
      </c>
      <c r="D759">
        <v>2009</v>
      </c>
      <c r="E759" s="2">
        <v>0.8</v>
      </c>
      <c r="F759" t="s">
        <v>28</v>
      </c>
      <c r="G759">
        <v>2</v>
      </c>
      <c r="H759" t="s">
        <v>664</v>
      </c>
      <c r="I759" t="s">
        <v>28</v>
      </c>
      <c r="J759" t="s">
        <v>1441</v>
      </c>
      <c r="K759" s="10">
        <f t="shared" si="11"/>
        <v>5.9880239520958083E-4</v>
      </c>
    </row>
    <row r="760" spans="1:11" x14ac:dyDescent="0.25">
      <c r="A760" t="s">
        <v>711</v>
      </c>
      <c r="B760" t="s">
        <v>334</v>
      </c>
      <c r="C760">
        <v>414</v>
      </c>
      <c r="D760">
        <v>2009</v>
      </c>
      <c r="E760" s="2">
        <v>0.8</v>
      </c>
      <c r="F760" t="s">
        <v>28</v>
      </c>
      <c r="G760">
        <v>2</v>
      </c>
      <c r="H760" t="s">
        <v>664</v>
      </c>
      <c r="I760" t="s">
        <v>28</v>
      </c>
      <c r="J760" t="s">
        <v>1441</v>
      </c>
      <c r="K760" s="10">
        <f t="shared" si="11"/>
        <v>5.9880239520958083E-4</v>
      </c>
    </row>
    <row r="761" spans="1:11" x14ac:dyDescent="0.25">
      <c r="A761" t="s">
        <v>711</v>
      </c>
      <c r="B761" t="s">
        <v>364</v>
      </c>
      <c r="C761">
        <v>414</v>
      </c>
      <c r="D761">
        <v>2009</v>
      </c>
      <c r="E761" s="2">
        <v>0.72</v>
      </c>
      <c r="F761" t="s">
        <v>28</v>
      </c>
      <c r="G761">
        <v>3</v>
      </c>
      <c r="H761" t="s">
        <v>664</v>
      </c>
      <c r="I761" t="s">
        <v>28</v>
      </c>
      <c r="J761" t="s">
        <v>1438</v>
      </c>
      <c r="K761" s="10">
        <f t="shared" si="11"/>
        <v>5.9880239520958083E-4</v>
      </c>
    </row>
    <row r="762" spans="1:11" x14ac:dyDescent="0.25">
      <c r="A762" t="s">
        <v>711</v>
      </c>
      <c r="B762" t="s">
        <v>364</v>
      </c>
      <c r="C762">
        <v>414</v>
      </c>
      <c r="D762">
        <v>2009</v>
      </c>
      <c r="E762" s="2">
        <v>0.57999999999999996</v>
      </c>
      <c r="F762" t="s">
        <v>28</v>
      </c>
      <c r="G762">
        <v>3</v>
      </c>
      <c r="H762" t="s">
        <v>664</v>
      </c>
      <c r="I762" t="s">
        <v>28</v>
      </c>
      <c r="J762" t="s">
        <v>1438</v>
      </c>
      <c r="K762" s="10">
        <f t="shared" si="11"/>
        <v>5.9880239520958083E-4</v>
      </c>
    </row>
    <row r="763" spans="1:11" x14ac:dyDescent="0.25">
      <c r="A763" t="s">
        <v>711</v>
      </c>
      <c r="B763" t="s">
        <v>334</v>
      </c>
      <c r="C763">
        <v>414</v>
      </c>
      <c r="D763">
        <v>2009</v>
      </c>
      <c r="E763" s="2">
        <v>0.57999999999999996</v>
      </c>
      <c r="F763" t="s">
        <v>28</v>
      </c>
      <c r="G763">
        <v>3</v>
      </c>
      <c r="H763" t="s">
        <v>664</v>
      </c>
      <c r="I763" t="s">
        <v>28</v>
      </c>
      <c r="J763" t="s">
        <v>1438</v>
      </c>
      <c r="K763" s="10">
        <f t="shared" si="11"/>
        <v>5.9880239520958083E-4</v>
      </c>
    </row>
    <row r="764" spans="1:11" x14ac:dyDescent="0.25">
      <c r="A764" t="s">
        <v>712</v>
      </c>
      <c r="B764" t="s">
        <v>389</v>
      </c>
      <c r="C764">
        <v>1872</v>
      </c>
      <c r="D764">
        <v>2016</v>
      </c>
      <c r="E764" s="2">
        <v>0.7</v>
      </c>
      <c r="F764" t="s">
        <v>713</v>
      </c>
      <c r="G764">
        <v>3</v>
      </c>
      <c r="H764" t="s">
        <v>1435</v>
      </c>
      <c r="I764" t="s">
        <v>16</v>
      </c>
      <c r="J764" t="s">
        <v>1438</v>
      </c>
      <c r="K764" s="10">
        <f t="shared" si="11"/>
        <v>5.9880239520958083E-4</v>
      </c>
    </row>
    <row r="765" spans="1:11" x14ac:dyDescent="0.25">
      <c r="A765" t="s">
        <v>712</v>
      </c>
      <c r="B765" t="s">
        <v>587</v>
      </c>
      <c r="C765">
        <v>1466</v>
      </c>
      <c r="D765">
        <v>2015</v>
      </c>
      <c r="E765" s="2">
        <v>0.7</v>
      </c>
      <c r="F765" t="s">
        <v>713</v>
      </c>
      <c r="G765">
        <v>3</v>
      </c>
      <c r="H765" t="s">
        <v>1435</v>
      </c>
      <c r="I765" t="s">
        <v>28</v>
      </c>
      <c r="J765" t="s">
        <v>1438</v>
      </c>
      <c r="K765" s="10">
        <f t="shared" si="11"/>
        <v>5.9880239520958083E-4</v>
      </c>
    </row>
    <row r="766" spans="1:11" x14ac:dyDescent="0.25">
      <c r="A766" t="s">
        <v>712</v>
      </c>
      <c r="B766" t="s">
        <v>168</v>
      </c>
      <c r="C766">
        <v>1466</v>
      </c>
      <c r="D766">
        <v>2015</v>
      </c>
      <c r="E766" s="2">
        <v>0.7</v>
      </c>
      <c r="F766" t="s">
        <v>713</v>
      </c>
      <c r="G766">
        <v>3</v>
      </c>
      <c r="H766" t="s">
        <v>35</v>
      </c>
      <c r="I766" t="s">
        <v>25</v>
      </c>
      <c r="J766" t="s">
        <v>1438</v>
      </c>
      <c r="K766" s="10">
        <f t="shared" si="11"/>
        <v>5.9880239520958083E-4</v>
      </c>
    </row>
    <row r="767" spans="1:11" x14ac:dyDescent="0.25">
      <c r="A767" t="s">
        <v>712</v>
      </c>
      <c r="B767" t="s">
        <v>275</v>
      </c>
      <c r="C767">
        <v>1466</v>
      </c>
      <c r="D767">
        <v>2015</v>
      </c>
      <c r="E767" s="2">
        <v>0.7</v>
      </c>
      <c r="F767" t="s">
        <v>713</v>
      </c>
      <c r="G767">
        <v>3</v>
      </c>
      <c r="H767" t="s">
        <v>35</v>
      </c>
      <c r="I767" t="s">
        <v>63</v>
      </c>
      <c r="J767" t="s">
        <v>1438</v>
      </c>
      <c r="K767" s="10">
        <f t="shared" si="11"/>
        <v>5.9880239520958083E-4</v>
      </c>
    </row>
    <row r="768" spans="1:11" x14ac:dyDescent="0.25">
      <c r="A768" t="s">
        <v>712</v>
      </c>
      <c r="B768" t="s">
        <v>714</v>
      </c>
      <c r="C768">
        <v>1466</v>
      </c>
      <c r="D768">
        <v>2015</v>
      </c>
      <c r="E768" s="2">
        <v>0.7</v>
      </c>
      <c r="F768" t="s">
        <v>713</v>
      </c>
      <c r="G768">
        <v>3</v>
      </c>
      <c r="H768" t="s">
        <v>1435</v>
      </c>
      <c r="I768" t="s">
        <v>19</v>
      </c>
      <c r="J768" t="s">
        <v>1438</v>
      </c>
      <c r="K768" s="10">
        <f t="shared" si="11"/>
        <v>5.9880239520958083E-4</v>
      </c>
    </row>
    <row r="769" spans="1:11" x14ac:dyDescent="0.25">
      <c r="A769" t="s">
        <v>712</v>
      </c>
      <c r="B769" t="s">
        <v>246</v>
      </c>
      <c r="C769">
        <v>431</v>
      </c>
      <c r="D769">
        <v>2009</v>
      </c>
      <c r="E769" s="2">
        <v>0.7</v>
      </c>
      <c r="F769" t="s">
        <v>713</v>
      </c>
      <c r="G769">
        <v>2</v>
      </c>
      <c r="H769" t="s">
        <v>1435</v>
      </c>
      <c r="I769" t="s">
        <v>246</v>
      </c>
      <c r="J769" t="s">
        <v>1441</v>
      </c>
      <c r="K769" s="10">
        <f t="shared" si="11"/>
        <v>5.9880239520958083E-4</v>
      </c>
    </row>
    <row r="770" spans="1:11" x14ac:dyDescent="0.25">
      <c r="A770" t="s">
        <v>712</v>
      </c>
      <c r="B770" t="s">
        <v>715</v>
      </c>
      <c r="C770">
        <v>431</v>
      </c>
      <c r="D770">
        <v>2009</v>
      </c>
      <c r="E770" s="2">
        <v>0.7</v>
      </c>
      <c r="F770" t="s">
        <v>713</v>
      </c>
      <c r="G770">
        <v>3</v>
      </c>
      <c r="H770" t="s">
        <v>1435</v>
      </c>
      <c r="I770" t="s">
        <v>83</v>
      </c>
      <c r="J770" t="s">
        <v>1438</v>
      </c>
      <c r="K770" s="10">
        <f t="shared" si="11"/>
        <v>5.9880239520958083E-4</v>
      </c>
    </row>
    <row r="771" spans="1:11" x14ac:dyDescent="0.25">
      <c r="A771" t="s">
        <v>712</v>
      </c>
      <c r="B771" t="s">
        <v>354</v>
      </c>
      <c r="C771">
        <v>431</v>
      </c>
      <c r="D771">
        <v>2009</v>
      </c>
      <c r="E771" s="2">
        <v>0.7</v>
      </c>
      <c r="F771" t="s">
        <v>713</v>
      </c>
      <c r="G771">
        <v>3</v>
      </c>
      <c r="H771" t="s">
        <v>1435</v>
      </c>
      <c r="I771" t="s">
        <v>16</v>
      </c>
      <c r="J771" t="s">
        <v>1438</v>
      </c>
      <c r="K771" s="10">
        <f t="shared" ref="K771:K834" si="12">COUNTA(B771)/SUM(COUNTA($B$2:$B$1671))</f>
        <v>5.9880239520958083E-4</v>
      </c>
    </row>
    <row r="772" spans="1:11" x14ac:dyDescent="0.25">
      <c r="A772" t="s">
        <v>712</v>
      </c>
      <c r="B772" t="s">
        <v>716</v>
      </c>
      <c r="C772">
        <v>431</v>
      </c>
      <c r="D772">
        <v>2009</v>
      </c>
      <c r="E772" s="2">
        <v>0.75</v>
      </c>
      <c r="F772" t="s">
        <v>713</v>
      </c>
      <c r="G772">
        <v>3.75</v>
      </c>
      <c r="H772" t="s">
        <v>1435</v>
      </c>
      <c r="I772" t="s">
        <v>83</v>
      </c>
      <c r="J772" t="s">
        <v>1439</v>
      </c>
      <c r="K772" s="10">
        <f t="shared" si="12"/>
        <v>5.9880239520958083E-4</v>
      </c>
    </row>
    <row r="773" spans="1:11" x14ac:dyDescent="0.25">
      <c r="A773" t="s">
        <v>717</v>
      </c>
      <c r="B773" t="s">
        <v>718</v>
      </c>
      <c r="C773">
        <v>1327</v>
      </c>
      <c r="D773">
        <v>2014</v>
      </c>
      <c r="E773" s="2">
        <v>0.72</v>
      </c>
      <c r="F773" t="s">
        <v>478</v>
      </c>
      <c r="G773">
        <v>2</v>
      </c>
      <c r="H773" t="s">
        <v>1435</v>
      </c>
      <c r="I773" t="s">
        <v>28</v>
      </c>
      <c r="J773" t="s">
        <v>1441</v>
      </c>
      <c r="K773" s="10">
        <f t="shared" si="12"/>
        <v>5.9880239520958083E-4</v>
      </c>
    </row>
    <row r="774" spans="1:11" x14ac:dyDescent="0.25">
      <c r="A774" t="s">
        <v>719</v>
      </c>
      <c r="B774" t="s">
        <v>720</v>
      </c>
      <c r="C774">
        <v>1654</v>
      </c>
      <c r="D774">
        <v>2015</v>
      </c>
      <c r="E774" s="2">
        <v>0.7</v>
      </c>
      <c r="F774" t="s">
        <v>147</v>
      </c>
      <c r="G774">
        <v>3</v>
      </c>
      <c r="H774" t="s">
        <v>1435</v>
      </c>
      <c r="I774" t="s">
        <v>557</v>
      </c>
      <c r="J774" t="s">
        <v>1438</v>
      </c>
      <c r="K774" s="10">
        <f t="shared" si="12"/>
        <v>5.9880239520958083E-4</v>
      </c>
    </row>
    <row r="775" spans="1:11" x14ac:dyDescent="0.25">
      <c r="A775" t="s">
        <v>719</v>
      </c>
      <c r="B775" t="s">
        <v>721</v>
      </c>
      <c r="C775">
        <v>1030</v>
      </c>
      <c r="D775">
        <v>2013</v>
      </c>
      <c r="E775" s="2">
        <v>0.7</v>
      </c>
      <c r="F775" t="s">
        <v>147</v>
      </c>
      <c r="G775">
        <v>4</v>
      </c>
      <c r="H775" t="s">
        <v>35</v>
      </c>
      <c r="I775" t="s">
        <v>557</v>
      </c>
      <c r="J775" t="s">
        <v>1440</v>
      </c>
      <c r="K775" s="10">
        <f t="shared" si="12"/>
        <v>5.9880239520958083E-4</v>
      </c>
    </row>
    <row r="776" spans="1:11" x14ac:dyDescent="0.25">
      <c r="A776" t="s">
        <v>719</v>
      </c>
      <c r="B776" t="s">
        <v>722</v>
      </c>
      <c r="C776">
        <v>1113</v>
      </c>
      <c r="D776">
        <v>2013</v>
      </c>
      <c r="E776" s="2">
        <v>1</v>
      </c>
      <c r="F776" t="s">
        <v>147</v>
      </c>
      <c r="G776">
        <v>2</v>
      </c>
      <c r="H776" t="s">
        <v>35</v>
      </c>
      <c r="I776" t="s">
        <v>557</v>
      </c>
      <c r="J776" t="s">
        <v>1441</v>
      </c>
      <c r="K776" s="10">
        <f t="shared" si="12"/>
        <v>5.9880239520958083E-4</v>
      </c>
    </row>
    <row r="777" spans="1:11" x14ac:dyDescent="0.25">
      <c r="A777" t="s">
        <v>723</v>
      </c>
      <c r="B777" t="s">
        <v>63</v>
      </c>
      <c r="C777">
        <v>1038</v>
      </c>
      <c r="D777">
        <v>2013</v>
      </c>
      <c r="E777" s="2">
        <v>0.75</v>
      </c>
      <c r="F777" t="s">
        <v>147</v>
      </c>
      <c r="G777">
        <v>3</v>
      </c>
      <c r="H777" t="s">
        <v>35</v>
      </c>
      <c r="I777" t="s">
        <v>63</v>
      </c>
      <c r="J777" t="s">
        <v>1438</v>
      </c>
      <c r="K777" s="10">
        <f t="shared" si="12"/>
        <v>5.9880239520958083E-4</v>
      </c>
    </row>
    <row r="778" spans="1:11" x14ac:dyDescent="0.25">
      <c r="A778" t="s">
        <v>723</v>
      </c>
      <c r="B778" t="s">
        <v>724</v>
      </c>
      <c r="C778">
        <v>1038</v>
      </c>
      <c r="D778">
        <v>2013</v>
      </c>
      <c r="E778" s="2">
        <v>0.8</v>
      </c>
      <c r="F778" t="s">
        <v>147</v>
      </c>
      <c r="G778">
        <v>3</v>
      </c>
      <c r="H778" t="s">
        <v>35</v>
      </c>
      <c r="I778" t="s">
        <v>64</v>
      </c>
      <c r="J778" t="s">
        <v>1438</v>
      </c>
      <c r="K778" s="10">
        <f t="shared" si="12"/>
        <v>5.9880239520958083E-4</v>
      </c>
    </row>
    <row r="779" spans="1:11" x14ac:dyDescent="0.25">
      <c r="A779" t="s">
        <v>723</v>
      </c>
      <c r="B779" t="s">
        <v>426</v>
      </c>
      <c r="C779">
        <v>1065</v>
      </c>
      <c r="D779">
        <v>2013</v>
      </c>
      <c r="E779" s="2">
        <v>0.9</v>
      </c>
      <c r="F779" t="s">
        <v>147</v>
      </c>
      <c r="G779">
        <v>3</v>
      </c>
      <c r="H779" t="s">
        <v>69</v>
      </c>
      <c r="I779" t="s">
        <v>28</v>
      </c>
      <c r="J779" t="s">
        <v>1438</v>
      </c>
      <c r="K779" s="10">
        <f t="shared" si="12"/>
        <v>5.9880239520958083E-4</v>
      </c>
    </row>
    <row r="780" spans="1:11" x14ac:dyDescent="0.25">
      <c r="A780" t="s">
        <v>723</v>
      </c>
      <c r="B780" t="s">
        <v>725</v>
      </c>
      <c r="C780">
        <v>1065</v>
      </c>
      <c r="D780">
        <v>2013</v>
      </c>
      <c r="E780" s="2">
        <v>0.72</v>
      </c>
      <c r="F780" t="s">
        <v>147</v>
      </c>
      <c r="G780">
        <v>3</v>
      </c>
      <c r="H780" t="s">
        <v>35</v>
      </c>
      <c r="I780" t="s">
        <v>25</v>
      </c>
      <c r="J780" t="s">
        <v>1438</v>
      </c>
      <c r="K780" s="10">
        <f t="shared" si="12"/>
        <v>5.9880239520958083E-4</v>
      </c>
    </row>
    <row r="781" spans="1:11" x14ac:dyDescent="0.25">
      <c r="A781" t="s">
        <v>723</v>
      </c>
      <c r="B781" t="s">
        <v>726</v>
      </c>
      <c r="C781">
        <v>1065</v>
      </c>
      <c r="D781">
        <v>2013</v>
      </c>
      <c r="E781" s="2">
        <v>0.82</v>
      </c>
      <c r="F781" t="s">
        <v>147</v>
      </c>
      <c r="G781">
        <v>3</v>
      </c>
      <c r="H781" t="s">
        <v>69</v>
      </c>
      <c r="I781" t="s">
        <v>28</v>
      </c>
      <c r="J781" t="s">
        <v>1438</v>
      </c>
      <c r="K781" s="10">
        <f t="shared" si="12"/>
        <v>5.9880239520958083E-4</v>
      </c>
    </row>
    <row r="782" spans="1:11" x14ac:dyDescent="0.25">
      <c r="A782" t="s">
        <v>723</v>
      </c>
      <c r="B782" t="s">
        <v>727</v>
      </c>
      <c r="C782">
        <v>1109</v>
      </c>
      <c r="D782">
        <v>2013</v>
      </c>
      <c r="E782" s="2">
        <v>1</v>
      </c>
      <c r="F782" t="s">
        <v>147</v>
      </c>
      <c r="G782">
        <v>3</v>
      </c>
      <c r="H782" t="s">
        <v>1435</v>
      </c>
      <c r="I782" t="s">
        <v>16</v>
      </c>
      <c r="J782" t="s">
        <v>1438</v>
      </c>
      <c r="K782" s="10">
        <f t="shared" si="12"/>
        <v>5.9880239520958083E-4</v>
      </c>
    </row>
    <row r="783" spans="1:11" x14ac:dyDescent="0.25">
      <c r="A783" t="s">
        <v>723</v>
      </c>
      <c r="B783" t="s">
        <v>728</v>
      </c>
      <c r="C783">
        <v>1113</v>
      </c>
      <c r="D783">
        <v>2013</v>
      </c>
      <c r="E783" s="2">
        <v>1</v>
      </c>
      <c r="F783" t="s">
        <v>147</v>
      </c>
      <c r="G783">
        <v>2</v>
      </c>
      <c r="H783" t="s">
        <v>69</v>
      </c>
      <c r="I783" t="s">
        <v>28</v>
      </c>
      <c r="J783" t="s">
        <v>1441</v>
      </c>
      <c r="K783" s="10">
        <f t="shared" si="12"/>
        <v>5.9880239520958083E-4</v>
      </c>
    </row>
    <row r="784" spans="1:11" x14ac:dyDescent="0.25">
      <c r="A784" t="s">
        <v>723</v>
      </c>
      <c r="B784" t="s">
        <v>729</v>
      </c>
      <c r="C784">
        <v>1113</v>
      </c>
      <c r="D784">
        <v>2013</v>
      </c>
      <c r="E784" s="2">
        <v>1</v>
      </c>
      <c r="F784" t="s">
        <v>147</v>
      </c>
      <c r="G784">
        <v>3</v>
      </c>
      <c r="H784" t="s">
        <v>1435</v>
      </c>
      <c r="I784" t="s">
        <v>83</v>
      </c>
      <c r="J784" t="s">
        <v>1438</v>
      </c>
      <c r="K784" s="10">
        <f t="shared" si="12"/>
        <v>5.9880239520958083E-4</v>
      </c>
    </row>
    <row r="785" spans="1:11" x14ac:dyDescent="0.25">
      <c r="A785" t="s">
        <v>723</v>
      </c>
      <c r="B785" t="s">
        <v>168</v>
      </c>
      <c r="C785">
        <v>809</v>
      </c>
      <c r="D785">
        <v>2012</v>
      </c>
      <c r="E785" s="2">
        <v>0.66</v>
      </c>
      <c r="F785" t="s">
        <v>147</v>
      </c>
      <c r="G785">
        <v>3</v>
      </c>
      <c r="H785" t="s">
        <v>291</v>
      </c>
      <c r="I785" t="s">
        <v>25</v>
      </c>
      <c r="J785" t="s">
        <v>1438</v>
      </c>
      <c r="K785" s="10">
        <f t="shared" si="12"/>
        <v>5.9880239520958083E-4</v>
      </c>
    </row>
    <row r="786" spans="1:11" x14ac:dyDescent="0.25">
      <c r="A786" t="s">
        <v>723</v>
      </c>
      <c r="B786" t="s">
        <v>730</v>
      </c>
      <c r="C786">
        <v>623</v>
      </c>
      <c r="D786">
        <v>2011</v>
      </c>
      <c r="E786" s="2">
        <v>0.8</v>
      </c>
      <c r="F786" t="s">
        <v>147</v>
      </c>
      <c r="G786">
        <v>3</v>
      </c>
      <c r="H786" t="s">
        <v>69</v>
      </c>
      <c r="I786" t="s">
        <v>28</v>
      </c>
      <c r="J786" t="s">
        <v>1438</v>
      </c>
      <c r="K786" s="10">
        <f t="shared" si="12"/>
        <v>5.9880239520958083E-4</v>
      </c>
    </row>
    <row r="787" spans="1:11" x14ac:dyDescent="0.25">
      <c r="A787" t="s">
        <v>723</v>
      </c>
      <c r="B787" t="s">
        <v>731</v>
      </c>
      <c r="C787">
        <v>623</v>
      </c>
      <c r="D787">
        <v>2011</v>
      </c>
      <c r="E787" s="2">
        <v>0.65</v>
      </c>
      <c r="F787" t="s">
        <v>147</v>
      </c>
      <c r="G787">
        <v>3</v>
      </c>
      <c r="H787" t="s">
        <v>35</v>
      </c>
      <c r="I787" t="s">
        <v>557</v>
      </c>
      <c r="J787" t="s">
        <v>1438</v>
      </c>
      <c r="K787" s="10">
        <f t="shared" si="12"/>
        <v>5.9880239520958083E-4</v>
      </c>
    </row>
    <row r="788" spans="1:11" x14ac:dyDescent="0.25">
      <c r="A788" t="s">
        <v>723</v>
      </c>
      <c r="B788" t="s">
        <v>732</v>
      </c>
      <c r="C788">
        <v>623</v>
      </c>
      <c r="D788">
        <v>2011</v>
      </c>
      <c r="E788" s="2">
        <v>0.65</v>
      </c>
      <c r="F788" t="s">
        <v>147</v>
      </c>
      <c r="G788">
        <v>3</v>
      </c>
      <c r="H788" t="s">
        <v>35</v>
      </c>
      <c r="I788" t="s">
        <v>557</v>
      </c>
      <c r="J788" t="s">
        <v>1438</v>
      </c>
      <c r="K788" s="10">
        <f t="shared" si="12"/>
        <v>5.9880239520958083E-4</v>
      </c>
    </row>
    <row r="789" spans="1:11" x14ac:dyDescent="0.25">
      <c r="A789" t="s">
        <v>723</v>
      </c>
      <c r="B789" t="s">
        <v>28</v>
      </c>
      <c r="C789">
        <v>552</v>
      </c>
      <c r="D789">
        <v>2010</v>
      </c>
      <c r="E789" s="2">
        <v>0.7</v>
      </c>
      <c r="F789" t="s">
        <v>147</v>
      </c>
      <c r="G789">
        <v>3</v>
      </c>
      <c r="H789" t="s">
        <v>1435</v>
      </c>
      <c r="I789" t="s">
        <v>28</v>
      </c>
      <c r="J789" t="s">
        <v>1438</v>
      </c>
      <c r="K789" s="10">
        <f t="shared" si="12"/>
        <v>5.9880239520958083E-4</v>
      </c>
    </row>
    <row r="790" spans="1:11" x14ac:dyDescent="0.25">
      <c r="A790" t="s">
        <v>723</v>
      </c>
      <c r="B790" t="s">
        <v>292</v>
      </c>
      <c r="C790">
        <v>552</v>
      </c>
      <c r="D790">
        <v>2010</v>
      </c>
      <c r="E790" s="2">
        <v>0.7</v>
      </c>
      <c r="F790" t="s">
        <v>147</v>
      </c>
      <c r="G790">
        <v>3</v>
      </c>
      <c r="H790" t="s">
        <v>1435</v>
      </c>
      <c r="I790" t="s">
        <v>83</v>
      </c>
      <c r="J790" t="s">
        <v>1438</v>
      </c>
      <c r="K790" s="10">
        <f t="shared" si="12"/>
        <v>5.9880239520958083E-4</v>
      </c>
    </row>
    <row r="791" spans="1:11" x14ac:dyDescent="0.25">
      <c r="A791" t="s">
        <v>723</v>
      </c>
      <c r="B791" t="s">
        <v>34</v>
      </c>
      <c r="C791">
        <v>600</v>
      </c>
      <c r="D791">
        <v>2010</v>
      </c>
      <c r="E791" s="2">
        <v>0.7</v>
      </c>
      <c r="F791" t="s">
        <v>147</v>
      </c>
      <c r="G791">
        <v>3</v>
      </c>
      <c r="H791" t="s">
        <v>35</v>
      </c>
      <c r="I791" t="s">
        <v>19</v>
      </c>
      <c r="J791" t="s">
        <v>1438</v>
      </c>
      <c r="K791" s="10">
        <f t="shared" si="12"/>
        <v>5.9880239520958083E-4</v>
      </c>
    </row>
    <row r="792" spans="1:11" x14ac:dyDescent="0.25">
      <c r="A792" t="s">
        <v>723</v>
      </c>
      <c r="B792" t="s">
        <v>557</v>
      </c>
      <c r="C792">
        <v>245</v>
      </c>
      <c r="D792">
        <v>2008</v>
      </c>
      <c r="E792" s="2">
        <v>0.72</v>
      </c>
      <c r="F792" t="s">
        <v>147</v>
      </c>
      <c r="G792">
        <v>3</v>
      </c>
      <c r="H792" t="s">
        <v>1435</v>
      </c>
      <c r="I792" t="s">
        <v>557</v>
      </c>
      <c r="J792" t="s">
        <v>1438</v>
      </c>
      <c r="K792" s="10">
        <f t="shared" si="12"/>
        <v>5.9880239520958083E-4</v>
      </c>
    </row>
    <row r="793" spans="1:11" x14ac:dyDescent="0.25">
      <c r="A793" t="s">
        <v>723</v>
      </c>
      <c r="B793" t="s">
        <v>360</v>
      </c>
      <c r="C793">
        <v>296</v>
      </c>
      <c r="D793">
        <v>2008</v>
      </c>
      <c r="E793" s="2">
        <v>0.8</v>
      </c>
      <c r="F793" t="s">
        <v>147</v>
      </c>
      <c r="G793">
        <v>2</v>
      </c>
      <c r="H793" t="s">
        <v>60</v>
      </c>
      <c r="I793" t="s">
        <v>360</v>
      </c>
      <c r="J793" t="s">
        <v>1441</v>
      </c>
      <c r="K793" s="10">
        <f t="shared" si="12"/>
        <v>5.9880239520958083E-4</v>
      </c>
    </row>
    <row r="794" spans="1:11" x14ac:dyDescent="0.25">
      <c r="A794" t="s">
        <v>723</v>
      </c>
      <c r="B794" t="s">
        <v>75</v>
      </c>
      <c r="C794">
        <v>296</v>
      </c>
      <c r="D794">
        <v>2008</v>
      </c>
      <c r="E794" s="2">
        <v>0.75</v>
      </c>
      <c r="F794" t="s">
        <v>147</v>
      </c>
      <c r="G794">
        <v>3</v>
      </c>
      <c r="H794" t="s">
        <v>1435</v>
      </c>
      <c r="I794" t="s">
        <v>75</v>
      </c>
      <c r="J794" t="s">
        <v>1438</v>
      </c>
      <c r="K794" s="10">
        <f t="shared" si="12"/>
        <v>5.9880239520958083E-4</v>
      </c>
    </row>
    <row r="795" spans="1:11" x14ac:dyDescent="0.25">
      <c r="A795" t="s">
        <v>723</v>
      </c>
      <c r="B795" t="s">
        <v>425</v>
      </c>
      <c r="C795">
        <v>300</v>
      </c>
      <c r="D795">
        <v>2008</v>
      </c>
      <c r="E795" s="2">
        <v>0.72</v>
      </c>
      <c r="F795" t="s">
        <v>147</v>
      </c>
      <c r="G795">
        <v>3</v>
      </c>
      <c r="H795" t="s">
        <v>60</v>
      </c>
      <c r="I795" t="s">
        <v>10</v>
      </c>
      <c r="J795" t="s">
        <v>1438</v>
      </c>
      <c r="K795" s="10">
        <f t="shared" si="12"/>
        <v>5.9880239520958083E-4</v>
      </c>
    </row>
    <row r="796" spans="1:11" x14ac:dyDescent="0.25">
      <c r="A796" t="s">
        <v>733</v>
      </c>
      <c r="B796" t="s">
        <v>136</v>
      </c>
      <c r="C796">
        <v>1542</v>
      </c>
      <c r="D796">
        <v>2015</v>
      </c>
      <c r="E796" s="2">
        <v>0.7</v>
      </c>
      <c r="F796" t="s">
        <v>100</v>
      </c>
      <c r="G796">
        <v>3</v>
      </c>
      <c r="H796" t="s">
        <v>35</v>
      </c>
      <c r="I796" t="s">
        <v>64</v>
      </c>
      <c r="J796" t="s">
        <v>1438</v>
      </c>
      <c r="K796" s="10">
        <f t="shared" si="12"/>
        <v>5.9880239520958083E-4</v>
      </c>
    </row>
    <row r="797" spans="1:11" x14ac:dyDescent="0.25">
      <c r="A797" t="s">
        <v>733</v>
      </c>
      <c r="B797" t="s">
        <v>38</v>
      </c>
      <c r="C797">
        <v>1307</v>
      </c>
      <c r="D797">
        <v>2014</v>
      </c>
      <c r="E797" s="2">
        <v>0.7</v>
      </c>
      <c r="F797" t="s">
        <v>100</v>
      </c>
      <c r="G797">
        <v>3</v>
      </c>
      <c r="H797" t="s">
        <v>71</v>
      </c>
      <c r="I797" t="s">
        <v>38</v>
      </c>
      <c r="J797" t="s">
        <v>1438</v>
      </c>
      <c r="K797" s="10">
        <f t="shared" si="12"/>
        <v>5.9880239520958083E-4</v>
      </c>
    </row>
    <row r="798" spans="1:11" x14ac:dyDescent="0.25">
      <c r="A798" t="s">
        <v>733</v>
      </c>
      <c r="B798" t="s">
        <v>734</v>
      </c>
      <c r="C798">
        <v>1311</v>
      </c>
      <c r="D798">
        <v>2014</v>
      </c>
      <c r="E798" s="2">
        <v>0.7</v>
      </c>
      <c r="F798" t="s">
        <v>100</v>
      </c>
      <c r="G798">
        <v>3</v>
      </c>
      <c r="H798" t="s">
        <v>71</v>
      </c>
      <c r="I798" t="s">
        <v>38</v>
      </c>
      <c r="J798" t="s">
        <v>1438</v>
      </c>
      <c r="K798" s="10">
        <f t="shared" si="12"/>
        <v>5.9880239520958083E-4</v>
      </c>
    </row>
    <row r="799" spans="1:11" x14ac:dyDescent="0.25">
      <c r="A799" t="s">
        <v>733</v>
      </c>
      <c r="B799" t="s">
        <v>77</v>
      </c>
      <c r="C799">
        <v>1311</v>
      </c>
      <c r="D799">
        <v>2014</v>
      </c>
      <c r="E799" s="2">
        <v>0.7</v>
      </c>
      <c r="F799" t="s">
        <v>100</v>
      </c>
      <c r="G799">
        <v>3</v>
      </c>
      <c r="H799" t="s">
        <v>35</v>
      </c>
      <c r="I799" t="s">
        <v>72</v>
      </c>
      <c r="J799" t="s">
        <v>1438</v>
      </c>
      <c r="K799" s="10">
        <f t="shared" si="12"/>
        <v>5.9880239520958083E-4</v>
      </c>
    </row>
    <row r="800" spans="1:11" x14ac:dyDescent="0.25">
      <c r="A800" t="s">
        <v>733</v>
      </c>
      <c r="B800" t="s">
        <v>715</v>
      </c>
      <c r="C800">
        <v>1311</v>
      </c>
      <c r="D800">
        <v>2014</v>
      </c>
      <c r="E800" s="2">
        <v>0.7</v>
      </c>
      <c r="F800" t="s">
        <v>100</v>
      </c>
      <c r="G800">
        <v>3.75</v>
      </c>
      <c r="H800" t="s">
        <v>35</v>
      </c>
      <c r="I800" t="s">
        <v>83</v>
      </c>
      <c r="J800" t="s">
        <v>1439</v>
      </c>
      <c r="K800" s="10">
        <f t="shared" si="12"/>
        <v>5.9880239520958083E-4</v>
      </c>
    </row>
    <row r="801" spans="1:11" x14ac:dyDescent="0.25">
      <c r="A801" t="s">
        <v>733</v>
      </c>
      <c r="B801" t="s">
        <v>735</v>
      </c>
      <c r="C801">
        <v>1387</v>
      </c>
      <c r="D801">
        <v>2014</v>
      </c>
      <c r="E801" s="2">
        <v>0.7</v>
      </c>
      <c r="F801" t="s">
        <v>100</v>
      </c>
      <c r="G801">
        <v>3</v>
      </c>
      <c r="H801" t="s">
        <v>1435</v>
      </c>
      <c r="I801" t="s">
        <v>83</v>
      </c>
      <c r="J801" t="s">
        <v>1438</v>
      </c>
      <c r="K801" s="10">
        <f t="shared" si="12"/>
        <v>5.9880239520958083E-4</v>
      </c>
    </row>
    <row r="802" spans="1:11" x14ac:dyDescent="0.25">
      <c r="A802" t="s">
        <v>733</v>
      </c>
      <c r="B802" t="s">
        <v>736</v>
      </c>
      <c r="C802">
        <v>1097</v>
      </c>
      <c r="D802">
        <v>2013</v>
      </c>
      <c r="E802" s="2">
        <v>0.7</v>
      </c>
      <c r="F802" t="s">
        <v>100</v>
      </c>
      <c r="G802">
        <v>3</v>
      </c>
      <c r="H802" t="s">
        <v>291</v>
      </c>
      <c r="I802" t="s">
        <v>19</v>
      </c>
      <c r="J802" t="s">
        <v>1438</v>
      </c>
      <c r="K802" s="10">
        <f t="shared" si="12"/>
        <v>5.9880239520958083E-4</v>
      </c>
    </row>
    <row r="803" spans="1:11" x14ac:dyDescent="0.25">
      <c r="A803" t="s">
        <v>733</v>
      </c>
      <c r="B803" t="s">
        <v>674</v>
      </c>
      <c r="C803">
        <v>1097</v>
      </c>
      <c r="D803">
        <v>2013</v>
      </c>
      <c r="E803" s="2">
        <v>0.7</v>
      </c>
      <c r="F803" t="s">
        <v>100</v>
      </c>
      <c r="G803">
        <v>3.75</v>
      </c>
      <c r="H803" t="s">
        <v>60</v>
      </c>
      <c r="I803" t="s">
        <v>19</v>
      </c>
      <c r="J803" t="s">
        <v>1439</v>
      </c>
      <c r="K803" s="10">
        <f t="shared" si="12"/>
        <v>5.9880239520958083E-4</v>
      </c>
    </row>
    <row r="804" spans="1:11" x14ac:dyDescent="0.25">
      <c r="A804" t="s">
        <v>737</v>
      </c>
      <c r="B804" t="s">
        <v>738</v>
      </c>
      <c r="C804">
        <v>1085</v>
      </c>
      <c r="D804">
        <v>2013</v>
      </c>
      <c r="E804" s="2">
        <v>0.72</v>
      </c>
      <c r="F804" t="s">
        <v>56</v>
      </c>
      <c r="G804">
        <v>3.75</v>
      </c>
      <c r="H804" t="s">
        <v>35</v>
      </c>
      <c r="I804" t="s">
        <v>19</v>
      </c>
      <c r="J804" t="s">
        <v>1439</v>
      </c>
      <c r="K804" s="10">
        <f t="shared" si="12"/>
        <v>5.9880239520958083E-4</v>
      </c>
    </row>
    <row r="805" spans="1:11" x14ac:dyDescent="0.25">
      <c r="A805" t="s">
        <v>737</v>
      </c>
      <c r="B805" t="s">
        <v>739</v>
      </c>
      <c r="C805">
        <v>725</v>
      </c>
      <c r="D805">
        <v>2011</v>
      </c>
      <c r="E805" s="2">
        <v>0.72</v>
      </c>
      <c r="F805" t="s">
        <v>56</v>
      </c>
      <c r="G805">
        <v>3.75</v>
      </c>
      <c r="H805" t="s">
        <v>18</v>
      </c>
      <c r="I805" t="s">
        <v>19</v>
      </c>
      <c r="J805" t="s">
        <v>1439</v>
      </c>
      <c r="K805" s="10">
        <f t="shared" si="12"/>
        <v>5.9880239520958083E-4</v>
      </c>
    </row>
    <row r="806" spans="1:11" x14ac:dyDescent="0.25">
      <c r="A806" t="s">
        <v>737</v>
      </c>
      <c r="B806" t="s">
        <v>740</v>
      </c>
      <c r="C806">
        <v>725</v>
      </c>
      <c r="D806">
        <v>2011</v>
      </c>
      <c r="E806" s="2">
        <v>0.72</v>
      </c>
      <c r="F806" t="s">
        <v>56</v>
      </c>
      <c r="G806">
        <v>3.75</v>
      </c>
      <c r="H806" t="s">
        <v>1435</v>
      </c>
      <c r="I806" t="s">
        <v>19</v>
      </c>
      <c r="J806" t="s">
        <v>1439</v>
      </c>
      <c r="K806" s="10">
        <f t="shared" si="12"/>
        <v>5.9880239520958083E-4</v>
      </c>
    </row>
    <row r="807" spans="1:11" x14ac:dyDescent="0.25">
      <c r="A807" t="s">
        <v>737</v>
      </c>
      <c r="B807" t="s">
        <v>741</v>
      </c>
      <c r="C807">
        <v>729</v>
      </c>
      <c r="D807">
        <v>2011</v>
      </c>
      <c r="E807" s="2">
        <v>0.72</v>
      </c>
      <c r="F807" t="s">
        <v>56</v>
      </c>
      <c r="G807">
        <v>3</v>
      </c>
      <c r="H807" t="s">
        <v>18</v>
      </c>
      <c r="I807" t="s">
        <v>19</v>
      </c>
      <c r="J807" t="s">
        <v>1438</v>
      </c>
      <c r="K807" s="10">
        <f t="shared" si="12"/>
        <v>5.9880239520958083E-4</v>
      </c>
    </row>
    <row r="808" spans="1:11" x14ac:dyDescent="0.25">
      <c r="A808" t="s">
        <v>737</v>
      </c>
      <c r="B808" t="s">
        <v>742</v>
      </c>
      <c r="C808">
        <v>733</v>
      </c>
      <c r="D808">
        <v>2011</v>
      </c>
      <c r="E808" s="2">
        <v>0.72</v>
      </c>
      <c r="F808" t="s">
        <v>56</v>
      </c>
      <c r="G808">
        <v>3.75</v>
      </c>
      <c r="H808" t="s">
        <v>18</v>
      </c>
      <c r="I808" t="s">
        <v>19</v>
      </c>
      <c r="J808" t="s">
        <v>1439</v>
      </c>
      <c r="K808" s="10">
        <f t="shared" si="12"/>
        <v>5.9880239520958083E-4</v>
      </c>
    </row>
    <row r="809" spans="1:11" x14ac:dyDescent="0.25">
      <c r="A809" t="s">
        <v>737</v>
      </c>
      <c r="B809" t="s">
        <v>743</v>
      </c>
      <c r="C809">
        <v>733</v>
      </c>
      <c r="D809">
        <v>2011</v>
      </c>
      <c r="E809" s="2">
        <v>0.74</v>
      </c>
      <c r="F809" t="s">
        <v>56</v>
      </c>
      <c r="G809">
        <v>4</v>
      </c>
      <c r="H809" t="s">
        <v>18</v>
      </c>
      <c r="I809" t="s">
        <v>19</v>
      </c>
      <c r="J809" t="s">
        <v>1440</v>
      </c>
      <c r="K809" s="10">
        <f t="shared" si="12"/>
        <v>5.9880239520958083E-4</v>
      </c>
    </row>
    <row r="810" spans="1:11" x14ac:dyDescent="0.25">
      <c r="A810" t="s">
        <v>737</v>
      </c>
      <c r="B810" t="s">
        <v>744</v>
      </c>
      <c r="C810">
        <v>737</v>
      </c>
      <c r="D810">
        <v>2011</v>
      </c>
      <c r="E810" s="2">
        <v>0.72</v>
      </c>
      <c r="F810" t="s">
        <v>56</v>
      </c>
      <c r="G810">
        <v>3</v>
      </c>
      <c r="H810" t="s">
        <v>18</v>
      </c>
      <c r="I810" t="s">
        <v>19</v>
      </c>
      <c r="J810" t="s">
        <v>1438</v>
      </c>
      <c r="K810" s="10">
        <f t="shared" si="12"/>
        <v>5.9880239520958083E-4</v>
      </c>
    </row>
    <row r="811" spans="1:11" x14ac:dyDescent="0.25">
      <c r="A811" t="s">
        <v>737</v>
      </c>
      <c r="B811" t="s">
        <v>745</v>
      </c>
      <c r="C811">
        <v>737</v>
      </c>
      <c r="D811">
        <v>2011</v>
      </c>
      <c r="E811" s="2">
        <v>0.7</v>
      </c>
      <c r="F811" t="s">
        <v>56</v>
      </c>
      <c r="G811">
        <v>4</v>
      </c>
      <c r="H811" t="s">
        <v>35</v>
      </c>
      <c r="I811" t="s">
        <v>19</v>
      </c>
      <c r="J811" t="s">
        <v>1440</v>
      </c>
      <c r="K811" s="10">
        <f t="shared" si="12"/>
        <v>5.9880239520958083E-4</v>
      </c>
    </row>
    <row r="812" spans="1:11" x14ac:dyDescent="0.25">
      <c r="A812" t="s">
        <v>737</v>
      </c>
      <c r="B812" t="s">
        <v>746</v>
      </c>
      <c r="C812">
        <v>737</v>
      </c>
      <c r="D812">
        <v>2011</v>
      </c>
      <c r="E812" s="2">
        <v>0.72</v>
      </c>
      <c r="F812" t="s">
        <v>56</v>
      </c>
      <c r="G812">
        <v>4</v>
      </c>
      <c r="H812" t="s">
        <v>18</v>
      </c>
      <c r="I812" t="s">
        <v>19</v>
      </c>
      <c r="J812" t="s">
        <v>1440</v>
      </c>
      <c r="K812" s="10">
        <f t="shared" si="12"/>
        <v>5.9880239520958083E-4</v>
      </c>
    </row>
    <row r="813" spans="1:11" x14ac:dyDescent="0.25">
      <c r="A813" t="s">
        <v>737</v>
      </c>
      <c r="B813" t="s">
        <v>747</v>
      </c>
      <c r="C813">
        <v>737</v>
      </c>
      <c r="D813">
        <v>2011</v>
      </c>
      <c r="E813" s="2">
        <v>0.72</v>
      </c>
      <c r="F813" t="s">
        <v>56</v>
      </c>
      <c r="G813">
        <v>4</v>
      </c>
      <c r="H813" t="s">
        <v>1435</v>
      </c>
      <c r="I813" t="s">
        <v>19</v>
      </c>
      <c r="J813" t="s">
        <v>1440</v>
      </c>
      <c r="K813" s="10">
        <f t="shared" si="12"/>
        <v>5.9880239520958083E-4</v>
      </c>
    </row>
    <row r="814" spans="1:11" x14ac:dyDescent="0.25">
      <c r="A814" t="s">
        <v>748</v>
      </c>
      <c r="B814" t="s">
        <v>749</v>
      </c>
      <c r="C814">
        <v>1788</v>
      </c>
      <c r="D814">
        <v>2016</v>
      </c>
      <c r="E814" s="2">
        <v>0.61</v>
      </c>
      <c r="F814" t="s">
        <v>750</v>
      </c>
      <c r="G814">
        <v>2</v>
      </c>
      <c r="H814" t="s">
        <v>1435</v>
      </c>
      <c r="I814" t="s">
        <v>750</v>
      </c>
      <c r="J814" t="s">
        <v>1441</v>
      </c>
      <c r="K814" s="10">
        <f t="shared" si="12"/>
        <v>5.9880239520958083E-4</v>
      </c>
    </row>
    <row r="815" spans="1:11" x14ac:dyDescent="0.25">
      <c r="A815" t="s">
        <v>751</v>
      </c>
      <c r="B815" t="s">
        <v>224</v>
      </c>
      <c r="C815">
        <v>821</v>
      </c>
      <c r="D815">
        <v>2012</v>
      </c>
      <c r="E815" s="2">
        <v>0.7</v>
      </c>
      <c r="F815" t="s">
        <v>41</v>
      </c>
      <c r="G815">
        <v>3</v>
      </c>
      <c r="H815" t="s">
        <v>1435</v>
      </c>
      <c r="I815" t="s">
        <v>83</v>
      </c>
      <c r="J815" t="s">
        <v>1438</v>
      </c>
      <c r="K815" s="10">
        <f t="shared" si="12"/>
        <v>5.9880239520958083E-4</v>
      </c>
    </row>
    <row r="816" spans="1:11" x14ac:dyDescent="0.25">
      <c r="A816" t="s">
        <v>751</v>
      </c>
      <c r="B816" t="s">
        <v>752</v>
      </c>
      <c r="C816">
        <v>907</v>
      </c>
      <c r="D816">
        <v>2012</v>
      </c>
      <c r="E816" s="2">
        <v>0.7</v>
      </c>
      <c r="F816" t="s">
        <v>41</v>
      </c>
      <c r="G816">
        <v>3</v>
      </c>
      <c r="H816" t="s">
        <v>1435</v>
      </c>
      <c r="I816" t="s">
        <v>83</v>
      </c>
      <c r="J816" t="s">
        <v>1438</v>
      </c>
      <c r="K816" s="10">
        <f t="shared" si="12"/>
        <v>5.9880239520958083E-4</v>
      </c>
    </row>
    <row r="817" spans="1:11" x14ac:dyDescent="0.25">
      <c r="A817" t="s">
        <v>753</v>
      </c>
      <c r="B817" t="s">
        <v>131</v>
      </c>
      <c r="C817">
        <v>1255</v>
      </c>
      <c r="D817">
        <v>2014</v>
      </c>
      <c r="E817" s="2">
        <v>0.77</v>
      </c>
      <c r="F817" t="s">
        <v>41</v>
      </c>
      <c r="G817">
        <v>3</v>
      </c>
      <c r="H817" t="s">
        <v>1435</v>
      </c>
      <c r="I817" t="s">
        <v>131</v>
      </c>
      <c r="J817" t="s">
        <v>1438</v>
      </c>
      <c r="K817" s="10">
        <f t="shared" si="12"/>
        <v>5.9880239520958083E-4</v>
      </c>
    </row>
    <row r="818" spans="1:11" x14ac:dyDescent="0.25">
      <c r="A818" t="s">
        <v>754</v>
      </c>
      <c r="B818" t="s">
        <v>755</v>
      </c>
      <c r="C818">
        <v>943</v>
      </c>
      <c r="D818">
        <v>2012</v>
      </c>
      <c r="E818" s="2">
        <v>0.72</v>
      </c>
      <c r="F818" t="s">
        <v>390</v>
      </c>
      <c r="G818">
        <v>3</v>
      </c>
      <c r="H818" t="s">
        <v>18</v>
      </c>
      <c r="I818" t="s">
        <v>16</v>
      </c>
      <c r="J818" t="s">
        <v>1438</v>
      </c>
      <c r="K818" s="10">
        <f t="shared" si="12"/>
        <v>5.9880239520958083E-4</v>
      </c>
    </row>
    <row r="819" spans="1:11" x14ac:dyDescent="0.25">
      <c r="A819" t="s">
        <v>754</v>
      </c>
      <c r="B819" t="s">
        <v>756</v>
      </c>
      <c r="C819">
        <v>943</v>
      </c>
      <c r="D819">
        <v>2012</v>
      </c>
      <c r="E819" s="2">
        <v>0.72</v>
      </c>
      <c r="F819" t="s">
        <v>390</v>
      </c>
      <c r="G819">
        <v>3</v>
      </c>
      <c r="H819" t="s">
        <v>1435</v>
      </c>
      <c r="I819" t="s">
        <v>16</v>
      </c>
      <c r="J819" t="s">
        <v>1438</v>
      </c>
      <c r="K819" s="10">
        <f t="shared" si="12"/>
        <v>5.9880239520958083E-4</v>
      </c>
    </row>
    <row r="820" spans="1:11" x14ac:dyDescent="0.25">
      <c r="A820" t="s">
        <v>757</v>
      </c>
      <c r="B820" t="s">
        <v>25</v>
      </c>
      <c r="C820">
        <v>1275</v>
      </c>
      <c r="D820">
        <v>2014</v>
      </c>
      <c r="E820" s="2">
        <v>0.72</v>
      </c>
      <c r="F820" t="s">
        <v>41</v>
      </c>
      <c r="G820">
        <v>3</v>
      </c>
      <c r="H820" t="s">
        <v>35</v>
      </c>
      <c r="I820" t="s">
        <v>25</v>
      </c>
      <c r="J820" t="s">
        <v>1438</v>
      </c>
      <c r="K820" s="10">
        <f t="shared" si="12"/>
        <v>5.9880239520958083E-4</v>
      </c>
    </row>
    <row r="821" spans="1:11" x14ac:dyDescent="0.25">
      <c r="A821" t="s">
        <v>757</v>
      </c>
      <c r="B821" t="s">
        <v>16</v>
      </c>
      <c r="C821">
        <v>1279</v>
      </c>
      <c r="D821">
        <v>2014</v>
      </c>
      <c r="E821" s="2">
        <v>0.72</v>
      </c>
      <c r="F821" t="s">
        <v>41</v>
      </c>
      <c r="G821">
        <v>2</v>
      </c>
      <c r="H821" t="s">
        <v>1435</v>
      </c>
      <c r="I821" t="s">
        <v>16</v>
      </c>
      <c r="J821" t="s">
        <v>1441</v>
      </c>
      <c r="K821" s="10">
        <f t="shared" si="12"/>
        <v>5.9880239520958083E-4</v>
      </c>
    </row>
    <row r="822" spans="1:11" x14ac:dyDescent="0.25">
      <c r="A822" t="s">
        <v>757</v>
      </c>
      <c r="B822" t="s">
        <v>99</v>
      </c>
      <c r="C822">
        <v>1279</v>
      </c>
      <c r="D822">
        <v>2014</v>
      </c>
      <c r="E822" s="2">
        <v>0.72</v>
      </c>
      <c r="F822" t="s">
        <v>41</v>
      </c>
      <c r="G822">
        <v>3</v>
      </c>
      <c r="H822" t="s">
        <v>35</v>
      </c>
      <c r="I822" t="s">
        <v>99</v>
      </c>
      <c r="J822" t="s">
        <v>1438</v>
      </c>
      <c r="K822" s="10">
        <f t="shared" si="12"/>
        <v>5.9880239520958083E-4</v>
      </c>
    </row>
    <row r="823" spans="1:11" x14ac:dyDescent="0.25">
      <c r="A823" t="s">
        <v>757</v>
      </c>
      <c r="B823" t="s">
        <v>83</v>
      </c>
      <c r="C823">
        <v>1279</v>
      </c>
      <c r="D823">
        <v>2014</v>
      </c>
      <c r="E823" s="2">
        <v>0.72</v>
      </c>
      <c r="F823" t="s">
        <v>41</v>
      </c>
      <c r="G823">
        <v>3</v>
      </c>
      <c r="H823" t="s">
        <v>1435</v>
      </c>
      <c r="I823" t="s">
        <v>83</v>
      </c>
      <c r="J823" t="s">
        <v>1438</v>
      </c>
      <c r="K823" s="10">
        <f t="shared" si="12"/>
        <v>5.9880239520958083E-4</v>
      </c>
    </row>
    <row r="824" spans="1:11" x14ac:dyDescent="0.25">
      <c r="A824" t="s">
        <v>758</v>
      </c>
      <c r="B824" t="s">
        <v>759</v>
      </c>
      <c r="C824">
        <v>1542</v>
      </c>
      <c r="D824">
        <v>2015</v>
      </c>
      <c r="E824" s="2">
        <v>0.7</v>
      </c>
      <c r="F824" t="s">
        <v>41</v>
      </c>
      <c r="G824">
        <v>3</v>
      </c>
      <c r="H824" t="s">
        <v>35</v>
      </c>
      <c r="I824" t="s">
        <v>99</v>
      </c>
      <c r="J824" t="s">
        <v>1438</v>
      </c>
      <c r="K824" s="10">
        <f t="shared" si="12"/>
        <v>5.9880239520958083E-4</v>
      </c>
    </row>
    <row r="825" spans="1:11" x14ac:dyDescent="0.25">
      <c r="A825" t="s">
        <v>758</v>
      </c>
      <c r="B825" t="s">
        <v>760</v>
      </c>
      <c r="C825">
        <v>1546</v>
      </c>
      <c r="D825">
        <v>2015</v>
      </c>
      <c r="E825" s="2">
        <v>0.7</v>
      </c>
      <c r="F825" t="s">
        <v>41</v>
      </c>
      <c r="G825">
        <v>3</v>
      </c>
      <c r="H825" t="s">
        <v>1435</v>
      </c>
      <c r="I825" t="s">
        <v>83</v>
      </c>
      <c r="J825" t="s">
        <v>1438</v>
      </c>
      <c r="K825" s="10">
        <f t="shared" si="12"/>
        <v>5.9880239520958083E-4</v>
      </c>
    </row>
    <row r="826" spans="1:11" x14ac:dyDescent="0.25">
      <c r="A826" t="s">
        <v>761</v>
      </c>
      <c r="B826" t="s">
        <v>762</v>
      </c>
      <c r="C826">
        <v>5</v>
      </c>
      <c r="D826">
        <v>2006</v>
      </c>
      <c r="E826" s="2">
        <v>0.71</v>
      </c>
      <c r="F826" t="s">
        <v>41</v>
      </c>
      <c r="G826">
        <v>2</v>
      </c>
      <c r="H826" t="s">
        <v>35</v>
      </c>
      <c r="I826" t="s">
        <v>93</v>
      </c>
      <c r="J826" t="s">
        <v>1441</v>
      </c>
      <c r="K826" s="10">
        <f t="shared" si="12"/>
        <v>5.9880239520958083E-4</v>
      </c>
    </row>
    <row r="827" spans="1:11" x14ac:dyDescent="0.25">
      <c r="A827" t="s">
        <v>763</v>
      </c>
      <c r="B827" t="s">
        <v>25</v>
      </c>
      <c r="C827">
        <v>1534</v>
      </c>
      <c r="D827">
        <v>2015</v>
      </c>
      <c r="E827" s="2">
        <v>0.63</v>
      </c>
      <c r="F827" t="s">
        <v>764</v>
      </c>
      <c r="G827">
        <v>3</v>
      </c>
      <c r="H827" t="s">
        <v>35</v>
      </c>
      <c r="I827" t="s">
        <v>25</v>
      </c>
      <c r="J827" t="s">
        <v>1438</v>
      </c>
      <c r="K827" s="10">
        <f t="shared" si="12"/>
        <v>5.9880239520958083E-4</v>
      </c>
    </row>
    <row r="828" spans="1:11" x14ac:dyDescent="0.25">
      <c r="A828" t="s">
        <v>765</v>
      </c>
      <c r="B828" t="s">
        <v>99</v>
      </c>
      <c r="C828">
        <v>1375</v>
      </c>
      <c r="D828">
        <v>2014</v>
      </c>
      <c r="E828" s="2">
        <v>0.7</v>
      </c>
      <c r="F828" t="s">
        <v>41</v>
      </c>
      <c r="G828">
        <v>3</v>
      </c>
      <c r="H828" t="s">
        <v>35</v>
      </c>
      <c r="I828" t="s">
        <v>99</v>
      </c>
      <c r="J828" t="s">
        <v>1438</v>
      </c>
      <c r="K828" s="10">
        <f t="shared" si="12"/>
        <v>5.9880239520958083E-4</v>
      </c>
    </row>
    <row r="829" spans="1:11" x14ac:dyDescent="0.25">
      <c r="A829" t="s">
        <v>765</v>
      </c>
      <c r="B829" t="s">
        <v>25</v>
      </c>
      <c r="C829">
        <v>1375</v>
      </c>
      <c r="D829">
        <v>2014</v>
      </c>
      <c r="E829" s="2">
        <v>0.7</v>
      </c>
      <c r="F829" t="s">
        <v>41</v>
      </c>
      <c r="G829">
        <v>3</v>
      </c>
      <c r="H829" t="s">
        <v>35</v>
      </c>
      <c r="I829" t="s">
        <v>25</v>
      </c>
      <c r="J829" t="s">
        <v>1438</v>
      </c>
      <c r="K829" s="10">
        <f t="shared" si="12"/>
        <v>5.9880239520958083E-4</v>
      </c>
    </row>
    <row r="830" spans="1:11" x14ac:dyDescent="0.25">
      <c r="A830" t="s">
        <v>765</v>
      </c>
      <c r="B830" t="s">
        <v>16</v>
      </c>
      <c r="C830">
        <v>1375</v>
      </c>
      <c r="D830">
        <v>2014</v>
      </c>
      <c r="E830" s="2">
        <v>0.7</v>
      </c>
      <c r="F830" t="s">
        <v>41</v>
      </c>
      <c r="G830">
        <v>4</v>
      </c>
      <c r="H830" t="s">
        <v>1435</v>
      </c>
      <c r="I830" t="s">
        <v>16</v>
      </c>
      <c r="J830" t="s">
        <v>1440</v>
      </c>
      <c r="K830" s="10">
        <f t="shared" si="12"/>
        <v>5.9880239520958083E-4</v>
      </c>
    </row>
    <row r="831" spans="1:11" x14ac:dyDescent="0.25">
      <c r="A831" t="s">
        <v>766</v>
      </c>
      <c r="B831" t="s">
        <v>767</v>
      </c>
      <c r="C831">
        <v>1061</v>
      </c>
      <c r="D831">
        <v>2013</v>
      </c>
      <c r="E831" s="2">
        <v>0.7</v>
      </c>
      <c r="F831" t="s">
        <v>141</v>
      </c>
      <c r="G831">
        <v>3</v>
      </c>
      <c r="H831" t="s">
        <v>1435</v>
      </c>
      <c r="I831" t="s">
        <v>83</v>
      </c>
      <c r="J831" t="s">
        <v>1438</v>
      </c>
      <c r="K831" s="10">
        <f t="shared" si="12"/>
        <v>5.9880239520958083E-4</v>
      </c>
    </row>
    <row r="832" spans="1:11" x14ac:dyDescent="0.25">
      <c r="A832" t="s">
        <v>766</v>
      </c>
      <c r="B832" t="s">
        <v>768</v>
      </c>
      <c r="C832">
        <v>1069</v>
      </c>
      <c r="D832">
        <v>2013</v>
      </c>
      <c r="E832" s="2">
        <v>0.82</v>
      </c>
      <c r="F832" t="s">
        <v>141</v>
      </c>
      <c r="G832">
        <v>3</v>
      </c>
      <c r="H832" t="s">
        <v>1435</v>
      </c>
      <c r="I832" t="s">
        <v>83</v>
      </c>
      <c r="J832" t="s">
        <v>1438</v>
      </c>
      <c r="K832" s="10">
        <f t="shared" si="12"/>
        <v>5.9880239520958083E-4</v>
      </c>
    </row>
    <row r="833" spans="1:11" x14ac:dyDescent="0.25">
      <c r="A833" t="s">
        <v>766</v>
      </c>
      <c r="B833" t="s">
        <v>768</v>
      </c>
      <c r="C833">
        <v>1069</v>
      </c>
      <c r="D833">
        <v>2013</v>
      </c>
      <c r="E833" s="2">
        <v>0.55000000000000004</v>
      </c>
      <c r="F833" t="s">
        <v>141</v>
      </c>
      <c r="G833">
        <v>3</v>
      </c>
      <c r="H833" t="s">
        <v>1435</v>
      </c>
      <c r="I833" t="s">
        <v>83</v>
      </c>
      <c r="J833" t="s">
        <v>1438</v>
      </c>
      <c r="K833" s="10">
        <f t="shared" si="12"/>
        <v>5.9880239520958083E-4</v>
      </c>
    </row>
    <row r="834" spans="1:11" x14ac:dyDescent="0.25">
      <c r="A834" t="s">
        <v>766</v>
      </c>
      <c r="B834" t="s">
        <v>768</v>
      </c>
      <c r="C834">
        <v>1073</v>
      </c>
      <c r="D834">
        <v>2013</v>
      </c>
      <c r="E834" s="2">
        <v>0.62</v>
      </c>
      <c r="F834" t="s">
        <v>141</v>
      </c>
      <c r="G834">
        <v>3</v>
      </c>
      <c r="H834" t="s">
        <v>1435</v>
      </c>
      <c r="I834" t="s">
        <v>83</v>
      </c>
      <c r="J834" t="s">
        <v>1438</v>
      </c>
      <c r="K834" s="10">
        <f t="shared" si="12"/>
        <v>5.9880239520958083E-4</v>
      </c>
    </row>
    <row r="835" spans="1:11" x14ac:dyDescent="0.25">
      <c r="A835" t="s">
        <v>769</v>
      </c>
      <c r="B835" t="s">
        <v>16</v>
      </c>
      <c r="C835">
        <v>837</v>
      </c>
      <c r="D835">
        <v>2012</v>
      </c>
      <c r="E835" s="2">
        <v>0.64</v>
      </c>
      <c r="F835" t="s">
        <v>197</v>
      </c>
      <c r="G835">
        <v>2</v>
      </c>
      <c r="H835" t="s">
        <v>1435</v>
      </c>
      <c r="I835" t="s">
        <v>16</v>
      </c>
      <c r="J835" t="s">
        <v>1441</v>
      </c>
      <c r="K835" s="10">
        <f t="shared" ref="K835:K898" si="13">COUNTA(B835)/SUM(COUNTA($B$2:$B$1671))</f>
        <v>5.9880239520958083E-4</v>
      </c>
    </row>
    <row r="836" spans="1:11" x14ac:dyDescent="0.25">
      <c r="A836" t="s">
        <v>769</v>
      </c>
      <c r="B836" t="s">
        <v>436</v>
      </c>
      <c r="C836">
        <v>387</v>
      </c>
      <c r="D836">
        <v>2009</v>
      </c>
      <c r="E836" s="2">
        <v>0.65</v>
      </c>
      <c r="F836" t="s">
        <v>197</v>
      </c>
      <c r="G836">
        <v>3.75</v>
      </c>
      <c r="H836" t="s">
        <v>35</v>
      </c>
      <c r="I836" t="s">
        <v>436</v>
      </c>
      <c r="J836" t="s">
        <v>1439</v>
      </c>
      <c r="K836" s="10">
        <f t="shared" si="13"/>
        <v>5.9880239520958083E-4</v>
      </c>
    </row>
    <row r="837" spans="1:11" x14ac:dyDescent="0.25">
      <c r="A837" t="s">
        <v>770</v>
      </c>
      <c r="B837" t="s">
        <v>771</v>
      </c>
      <c r="C837">
        <v>241</v>
      </c>
      <c r="D837">
        <v>2008</v>
      </c>
      <c r="E837" s="2">
        <v>0.7</v>
      </c>
      <c r="F837" t="s">
        <v>28</v>
      </c>
      <c r="G837">
        <v>3</v>
      </c>
      <c r="H837" t="s">
        <v>1435</v>
      </c>
      <c r="I837" t="s">
        <v>28</v>
      </c>
      <c r="J837" t="s">
        <v>1438</v>
      </c>
      <c r="K837" s="10">
        <f t="shared" si="13"/>
        <v>5.9880239520958083E-4</v>
      </c>
    </row>
    <row r="838" spans="1:11" x14ac:dyDescent="0.25">
      <c r="A838" t="s">
        <v>770</v>
      </c>
      <c r="B838" t="s">
        <v>772</v>
      </c>
      <c r="C838">
        <v>241</v>
      </c>
      <c r="D838">
        <v>2008</v>
      </c>
      <c r="E838" s="2">
        <v>0.7</v>
      </c>
      <c r="F838" t="s">
        <v>28</v>
      </c>
      <c r="G838">
        <v>3</v>
      </c>
      <c r="H838" t="s">
        <v>1435</v>
      </c>
      <c r="I838" t="s">
        <v>28</v>
      </c>
      <c r="J838" t="s">
        <v>1438</v>
      </c>
      <c r="K838" s="10">
        <f t="shared" si="13"/>
        <v>5.9880239520958083E-4</v>
      </c>
    </row>
    <row r="839" spans="1:11" x14ac:dyDescent="0.25">
      <c r="A839" t="s">
        <v>770</v>
      </c>
      <c r="B839" t="s">
        <v>773</v>
      </c>
      <c r="C839">
        <v>245</v>
      </c>
      <c r="D839">
        <v>2008</v>
      </c>
      <c r="E839" s="2">
        <v>0.75</v>
      </c>
      <c r="F839" t="s">
        <v>28</v>
      </c>
      <c r="G839">
        <v>3</v>
      </c>
      <c r="H839" t="s">
        <v>1435</v>
      </c>
      <c r="I839" t="s">
        <v>28</v>
      </c>
      <c r="J839" t="s">
        <v>1438</v>
      </c>
      <c r="K839" s="10">
        <f t="shared" si="13"/>
        <v>5.9880239520958083E-4</v>
      </c>
    </row>
    <row r="840" spans="1:11" x14ac:dyDescent="0.25">
      <c r="A840" t="s">
        <v>770</v>
      </c>
      <c r="B840" t="s">
        <v>774</v>
      </c>
      <c r="C840">
        <v>248</v>
      </c>
      <c r="D840">
        <v>2008</v>
      </c>
      <c r="E840" s="2">
        <v>0.85</v>
      </c>
      <c r="F840" t="s">
        <v>28</v>
      </c>
      <c r="G840">
        <v>2</v>
      </c>
      <c r="H840" t="s">
        <v>1435</v>
      </c>
      <c r="I840" t="s">
        <v>28</v>
      </c>
      <c r="J840" t="s">
        <v>1441</v>
      </c>
      <c r="K840" s="10">
        <f t="shared" si="13"/>
        <v>5.9880239520958083E-4</v>
      </c>
    </row>
    <row r="841" spans="1:11" x14ac:dyDescent="0.25">
      <c r="A841" t="s">
        <v>770</v>
      </c>
      <c r="B841" t="s">
        <v>775</v>
      </c>
      <c r="C841">
        <v>248</v>
      </c>
      <c r="D841">
        <v>2008</v>
      </c>
      <c r="E841" s="2">
        <v>0.85</v>
      </c>
      <c r="F841" t="s">
        <v>28</v>
      </c>
      <c r="G841">
        <v>3</v>
      </c>
      <c r="H841" t="s">
        <v>1435</v>
      </c>
      <c r="I841" t="s">
        <v>28</v>
      </c>
      <c r="J841" t="s">
        <v>1438</v>
      </c>
      <c r="K841" s="10">
        <f t="shared" si="13"/>
        <v>5.9880239520958083E-4</v>
      </c>
    </row>
    <row r="842" spans="1:11" x14ac:dyDescent="0.25">
      <c r="A842" t="s">
        <v>770</v>
      </c>
      <c r="B842" t="s">
        <v>776</v>
      </c>
      <c r="C842">
        <v>248</v>
      </c>
      <c r="D842">
        <v>2008</v>
      </c>
      <c r="E842" s="2">
        <v>0.85</v>
      </c>
      <c r="F842" t="s">
        <v>28</v>
      </c>
      <c r="G842">
        <v>3</v>
      </c>
      <c r="H842" t="s">
        <v>1435</v>
      </c>
      <c r="I842" t="s">
        <v>28</v>
      </c>
      <c r="J842" t="s">
        <v>1438</v>
      </c>
      <c r="K842" s="10">
        <f t="shared" si="13"/>
        <v>5.9880239520958083E-4</v>
      </c>
    </row>
    <row r="843" spans="1:11" x14ac:dyDescent="0.25">
      <c r="A843" t="s">
        <v>770</v>
      </c>
      <c r="B843" t="s">
        <v>777</v>
      </c>
      <c r="C843">
        <v>263</v>
      </c>
      <c r="D843">
        <v>2008</v>
      </c>
      <c r="E843" s="2">
        <v>0.75</v>
      </c>
      <c r="F843" t="s">
        <v>28</v>
      </c>
      <c r="G843">
        <v>2</v>
      </c>
      <c r="H843" t="s">
        <v>1435</v>
      </c>
      <c r="I843" t="s">
        <v>28</v>
      </c>
      <c r="J843" t="s">
        <v>1441</v>
      </c>
      <c r="K843" s="10">
        <f t="shared" si="13"/>
        <v>5.9880239520958083E-4</v>
      </c>
    </row>
    <row r="844" spans="1:11" x14ac:dyDescent="0.25">
      <c r="A844" t="s">
        <v>770</v>
      </c>
      <c r="B844" t="s">
        <v>777</v>
      </c>
      <c r="C844">
        <v>269</v>
      </c>
      <c r="D844">
        <v>2008</v>
      </c>
      <c r="E844" s="2">
        <v>0.85</v>
      </c>
      <c r="F844" t="s">
        <v>28</v>
      </c>
      <c r="G844">
        <v>3</v>
      </c>
      <c r="H844" t="s">
        <v>1435</v>
      </c>
      <c r="I844" t="s">
        <v>28</v>
      </c>
      <c r="J844" t="s">
        <v>1438</v>
      </c>
      <c r="K844" s="10">
        <f t="shared" si="13"/>
        <v>5.9880239520958083E-4</v>
      </c>
    </row>
    <row r="845" spans="1:11" x14ac:dyDescent="0.25">
      <c r="A845" t="s">
        <v>778</v>
      </c>
      <c r="B845" t="s">
        <v>28</v>
      </c>
      <c r="C845">
        <v>423</v>
      </c>
      <c r="D845">
        <v>2009</v>
      </c>
      <c r="E845" s="2">
        <v>0.8</v>
      </c>
      <c r="F845" t="s">
        <v>9</v>
      </c>
      <c r="G845">
        <v>3</v>
      </c>
      <c r="H845" t="s">
        <v>1435</v>
      </c>
      <c r="I845" t="s">
        <v>28</v>
      </c>
      <c r="J845" t="s">
        <v>1438</v>
      </c>
      <c r="K845" s="10">
        <f t="shared" si="13"/>
        <v>5.9880239520958083E-4</v>
      </c>
    </row>
    <row r="846" spans="1:11" x14ac:dyDescent="0.25">
      <c r="A846" t="s">
        <v>779</v>
      </c>
      <c r="B846" t="s">
        <v>780</v>
      </c>
      <c r="C846">
        <v>1133</v>
      </c>
      <c r="D846">
        <v>2013</v>
      </c>
      <c r="E846" s="2">
        <v>0.7</v>
      </c>
      <c r="F846" t="s">
        <v>41</v>
      </c>
      <c r="G846">
        <v>3.75</v>
      </c>
      <c r="H846" t="s">
        <v>1435</v>
      </c>
      <c r="I846" t="s">
        <v>83</v>
      </c>
      <c r="J846" t="s">
        <v>1439</v>
      </c>
      <c r="K846" s="10">
        <f t="shared" si="13"/>
        <v>5.9880239520958083E-4</v>
      </c>
    </row>
    <row r="847" spans="1:11" x14ac:dyDescent="0.25">
      <c r="A847" t="s">
        <v>781</v>
      </c>
      <c r="B847" t="s">
        <v>660</v>
      </c>
      <c r="C847">
        <v>431</v>
      </c>
      <c r="D847">
        <v>2009</v>
      </c>
      <c r="E847" s="2">
        <v>0.72</v>
      </c>
      <c r="F847" t="s">
        <v>53</v>
      </c>
      <c r="G847">
        <v>2</v>
      </c>
      <c r="H847" t="s">
        <v>1435</v>
      </c>
      <c r="I847" t="s">
        <v>53</v>
      </c>
      <c r="J847" t="s">
        <v>1441</v>
      </c>
      <c r="K847" s="10">
        <f t="shared" si="13"/>
        <v>5.9880239520958083E-4</v>
      </c>
    </row>
    <row r="848" spans="1:11" x14ac:dyDescent="0.25">
      <c r="A848" t="s">
        <v>782</v>
      </c>
      <c r="B848" t="s">
        <v>783</v>
      </c>
      <c r="C848">
        <v>1251</v>
      </c>
      <c r="D848">
        <v>2014</v>
      </c>
      <c r="E848" s="2">
        <v>0.6</v>
      </c>
      <c r="F848" t="s">
        <v>41</v>
      </c>
      <c r="G848">
        <v>3</v>
      </c>
      <c r="H848" t="s">
        <v>35</v>
      </c>
      <c r="I848" t="s">
        <v>83</v>
      </c>
      <c r="J848" t="s">
        <v>1438</v>
      </c>
      <c r="K848" s="10">
        <f t="shared" si="13"/>
        <v>5.9880239520958083E-4</v>
      </c>
    </row>
    <row r="849" spans="1:11" x14ac:dyDescent="0.25">
      <c r="A849" t="s">
        <v>784</v>
      </c>
      <c r="B849" t="s">
        <v>354</v>
      </c>
      <c r="C849">
        <v>1422</v>
      </c>
      <c r="D849">
        <v>2014</v>
      </c>
      <c r="E849" s="2">
        <v>0.72</v>
      </c>
      <c r="F849" t="s">
        <v>41</v>
      </c>
      <c r="G849">
        <v>2</v>
      </c>
      <c r="H849" t="s">
        <v>1435</v>
      </c>
      <c r="I849" t="s">
        <v>16</v>
      </c>
      <c r="J849" t="s">
        <v>1441</v>
      </c>
      <c r="K849" s="10">
        <f t="shared" si="13"/>
        <v>5.9880239520958083E-4</v>
      </c>
    </row>
    <row r="850" spans="1:11" x14ac:dyDescent="0.25">
      <c r="A850" t="s">
        <v>784</v>
      </c>
      <c r="B850" t="s">
        <v>91</v>
      </c>
      <c r="C850">
        <v>1422</v>
      </c>
      <c r="D850">
        <v>2014</v>
      </c>
      <c r="E850" s="2">
        <v>0.72</v>
      </c>
      <c r="F850" t="s">
        <v>41</v>
      </c>
      <c r="G850">
        <v>3</v>
      </c>
      <c r="H850" t="s">
        <v>1435</v>
      </c>
      <c r="I850" t="s">
        <v>19</v>
      </c>
      <c r="J850" t="s">
        <v>1438</v>
      </c>
      <c r="K850" s="10">
        <f t="shared" si="13"/>
        <v>5.9880239520958083E-4</v>
      </c>
    </row>
    <row r="851" spans="1:11" x14ac:dyDescent="0.25">
      <c r="A851" t="s">
        <v>784</v>
      </c>
      <c r="B851" t="s">
        <v>99</v>
      </c>
      <c r="C851">
        <v>1422</v>
      </c>
      <c r="D851">
        <v>2014</v>
      </c>
      <c r="E851" s="2">
        <v>0.72</v>
      </c>
      <c r="F851" t="s">
        <v>41</v>
      </c>
      <c r="G851">
        <v>3</v>
      </c>
      <c r="H851" t="s">
        <v>35</v>
      </c>
      <c r="I851" t="s">
        <v>99</v>
      </c>
      <c r="J851" t="s">
        <v>1438</v>
      </c>
      <c r="K851" s="10">
        <f t="shared" si="13"/>
        <v>5.9880239520958083E-4</v>
      </c>
    </row>
    <row r="852" spans="1:11" x14ac:dyDescent="0.25">
      <c r="A852" t="s">
        <v>784</v>
      </c>
      <c r="B852" t="s">
        <v>785</v>
      </c>
      <c r="C852">
        <v>1422</v>
      </c>
      <c r="D852">
        <v>2014</v>
      </c>
      <c r="E852" s="2">
        <v>0.72</v>
      </c>
      <c r="F852" t="s">
        <v>41</v>
      </c>
      <c r="G852">
        <v>3</v>
      </c>
      <c r="H852" t="s">
        <v>35</v>
      </c>
      <c r="I852" t="s">
        <v>25</v>
      </c>
      <c r="J852" t="s">
        <v>1438</v>
      </c>
      <c r="K852" s="10">
        <f t="shared" si="13"/>
        <v>5.9880239520958083E-4</v>
      </c>
    </row>
    <row r="853" spans="1:11" x14ac:dyDescent="0.25">
      <c r="A853" t="s">
        <v>784</v>
      </c>
      <c r="B853" t="s">
        <v>99</v>
      </c>
      <c r="C853">
        <v>1426</v>
      </c>
      <c r="D853">
        <v>2014</v>
      </c>
      <c r="E853" s="2">
        <v>0.9</v>
      </c>
      <c r="F853" t="s">
        <v>41</v>
      </c>
      <c r="G853">
        <v>3</v>
      </c>
      <c r="H853" t="s">
        <v>35</v>
      </c>
      <c r="I853" t="s">
        <v>99</v>
      </c>
      <c r="J853" t="s">
        <v>1438</v>
      </c>
      <c r="K853" s="10">
        <f t="shared" si="13"/>
        <v>5.9880239520958083E-4</v>
      </c>
    </row>
    <row r="854" spans="1:11" x14ac:dyDescent="0.25">
      <c r="A854" t="s">
        <v>784</v>
      </c>
      <c r="B854" t="s">
        <v>116</v>
      </c>
      <c r="C854">
        <v>1426</v>
      </c>
      <c r="D854">
        <v>2014</v>
      </c>
      <c r="E854" s="2">
        <v>0.72</v>
      </c>
      <c r="F854" t="s">
        <v>41</v>
      </c>
      <c r="G854">
        <v>3</v>
      </c>
      <c r="H854" t="s">
        <v>1435</v>
      </c>
      <c r="I854" t="s">
        <v>83</v>
      </c>
      <c r="J854" t="s">
        <v>1438</v>
      </c>
      <c r="K854" s="10">
        <f t="shared" si="13"/>
        <v>5.9880239520958083E-4</v>
      </c>
    </row>
    <row r="855" spans="1:11" x14ac:dyDescent="0.25">
      <c r="A855" t="s">
        <v>784</v>
      </c>
      <c r="B855" t="s">
        <v>786</v>
      </c>
      <c r="C855">
        <v>1426</v>
      </c>
      <c r="D855">
        <v>2014</v>
      </c>
      <c r="E855" s="2">
        <v>0.72</v>
      </c>
      <c r="F855" t="s">
        <v>41</v>
      </c>
      <c r="G855">
        <v>3</v>
      </c>
      <c r="H855" t="s">
        <v>1435</v>
      </c>
      <c r="I855" t="s">
        <v>83</v>
      </c>
      <c r="J855" t="s">
        <v>1438</v>
      </c>
      <c r="K855" s="10">
        <f t="shared" si="13"/>
        <v>5.9880239520958083E-4</v>
      </c>
    </row>
    <row r="856" spans="1:11" x14ac:dyDescent="0.25">
      <c r="A856" t="s">
        <v>787</v>
      </c>
      <c r="B856" t="s">
        <v>788</v>
      </c>
      <c r="C856">
        <v>1840</v>
      </c>
      <c r="D856">
        <v>2016</v>
      </c>
      <c r="E856" s="2">
        <v>0.7</v>
      </c>
      <c r="F856" t="s">
        <v>41</v>
      </c>
      <c r="G856">
        <v>3</v>
      </c>
      <c r="H856" t="s">
        <v>1435</v>
      </c>
      <c r="I856" t="s">
        <v>149</v>
      </c>
      <c r="J856" t="s">
        <v>1438</v>
      </c>
      <c r="K856" s="10">
        <f t="shared" si="13"/>
        <v>5.9880239520958083E-4</v>
      </c>
    </row>
    <row r="857" spans="1:11" x14ac:dyDescent="0.25">
      <c r="A857" t="s">
        <v>787</v>
      </c>
      <c r="B857" t="s">
        <v>789</v>
      </c>
      <c r="C857">
        <v>1852</v>
      </c>
      <c r="D857">
        <v>2016</v>
      </c>
      <c r="E857" s="2">
        <v>0.7</v>
      </c>
      <c r="F857" t="s">
        <v>41</v>
      </c>
      <c r="G857">
        <v>3</v>
      </c>
      <c r="H857" t="s">
        <v>69</v>
      </c>
      <c r="I857" t="s">
        <v>16</v>
      </c>
      <c r="J857" t="s">
        <v>1438</v>
      </c>
      <c r="K857" s="10">
        <f t="shared" si="13"/>
        <v>5.9880239520958083E-4</v>
      </c>
    </row>
    <row r="858" spans="1:11" x14ac:dyDescent="0.25">
      <c r="A858" t="s">
        <v>787</v>
      </c>
      <c r="B858" t="s">
        <v>790</v>
      </c>
      <c r="C858">
        <v>1852</v>
      </c>
      <c r="D858">
        <v>2016</v>
      </c>
      <c r="E858" s="2">
        <v>0.7</v>
      </c>
      <c r="F858" t="s">
        <v>41</v>
      </c>
      <c r="G858">
        <v>3.75</v>
      </c>
      <c r="H858" t="s">
        <v>1435</v>
      </c>
      <c r="I858" t="s">
        <v>28</v>
      </c>
      <c r="J858" t="s">
        <v>1439</v>
      </c>
      <c r="K858" s="10">
        <f t="shared" si="13"/>
        <v>5.9880239520958083E-4</v>
      </c>
    </row>
    <row r="859" spans="1:11" x14ac:dyDescent="0.25">
      <c r="A859" t="s">
        <v>787</v>
      </c>
      <c r="B859" t="s">
        <v>791</v>
      </c>
      <c r="C859">
        <v>1852</v>
      </c>
      <c r="D859">
        <v>2016</v>
      </c>
      <c r="E859" s="2">
        <v>0.7</v>
      </c>
      <c r="F859" t="s">
        <v>41</v>
      </c>
      <c r="G859">
        <v>3.75</v>
      </c>
      <c r="H859" t="s">
        <v>60</v>
      </c>
      <c r="I859" t="s">
        <v>26</v>
      </c>
      <c r="J859" t="s">
        <v>1439</v>
      </c>
      <c r="K859" s="10">
        <f t="shared" si="13"/>
        <v>5.9880239520958083E-4</v>
      </c>
    </row>
    <row r="860" spans="1:11" x14ac:dyDescent="0.25">
      <c r="A860" t="s">
        <v>792</v>
      </c>
      <c r="B860" t="s">
        <v>360</v>
      </c>
      <c r="C860">
        <v>1359</v>
      </c>
      <c r="D860">
        <v>2014</v>
      </c>
      <c r="E860" s="3">
        <v>0.72499999999999998</v>
      </c>
      <c r="F860" t="s">
        <v>41</v>
      </c>
      <c r="G860">
        <v>2</v>
      </c>
      <c r="H860" t="s">
        <v>60</v>
      </c>
      <c r="I860" t="s">
        <v>360</v>
      </c>
      <c r="J860" t="s">
        <v>1441</v>
      </c>
      <c r="K860" s="10">
        <f t="shared" si="13"/>
        <v>5.9880239520958083E-4</v>
      </c>
    </row>
    <row r="861" spans="1:11" x14ac:dyDescent="0.25">
      <c r="A861" t="s">
        <v>792</v>
      </c>
      <c r="B861" t="s">
        <v>715</v>
      </c>
      <c r="C861">
        <v>1359</v>
      </c>
      <c r="D861">
        <v>2014</v>
      </c>
      <c r="E861" s="3">
        <v>0.72499999999999998</v>
      </c>
      <c r="F861" t="s">
        <v>41</v>
      </c>
      <c r="G861">
        <v>3</v>
      </c>
      <c r="H861" t="s">
        <v>1435</v>
      </c>
      <c r="I861" t="s">
        <v>83</v>
      </c>
      <c r="J861" t="s">
        <v>1438</v>
      </c>
      <c r="K861" s="10">
        <f t="shared" si="13"/>
        <v>5.9880239520958083E-4</v>
      </c>
    </row>
    <row r="862" spans="1:11" x14ac:dyDescent="0.25">
      <c r="A862" t="s">
        <v>792</v>
      </c>
      <c r="B862" t="s">
        <v>28</v>
      </c>
      <c r="C862">
        <v>1363</v>
      </c>
      <c r="D862">
        <v>2014</v>
      </c>
      <c r="E862" s="3">
        <v>0.72499999999999998</v>
      </c>
      <c r="F862" t="s">
        <v>41</v>
      </c>
      <c r="G862">
        <v>2</v>
      </c>
      <c r="H862" t="s">
        <v>1435</v>
      </c>
      <c r="I862" t="s">
        <v>28</v>
      </c>
      <c r="J862" t="s">
        <v>1441</v>
      </c>
      <c r="K862" s="10">
        <f t="shared" si="13"/>
        <v>5.9880239520958083E-4</v>
      </c>
    </row>
    <row r="863" spans="1:11" x14ac:dyDescent="0.25">
      <c r="A863" t="s">
        <v>792</v>
      </c>
      <c r="B863" t="s">
        <v>25</v>
      </c>
      <c r="C863">
        <v>1363</v>
      </c>
      <c r="D863">
        <v>2014</v>
      </c>
      <c r="E863" s="3">
        <v>0.72499999999999998</v>
      </c>
      <c r="F863" t="s">
        <v>41</v>
      </c>
      <c r="G863">
        <v>3</v>
      </c>
      <c r="H863" t="s">
        <v>35</v>
      </c>
      <c r="I863" t="s">
        <v>25</v>
      </c>
      <c r="J863" t="s">
        <v>1438</v>
      </c>
      <c r="K863" s="10">
        <f t="shared" si="13"/>
        <v>5.9880239520958083E-4</v>
      </c>
    </row>
    <row r="864" spans="1:11" x14ac:dyDescent="0.25">
      <c r="A864" t="s">
        <v>793</v>
      </c>
      <c r="B864" t="s">
        <v>16</v>
      </c>
      <c r="C864">
        <v>891</v>
      </c>
      <c r="D864">
        <v>2012</v>
      </c>
      <c r="E864" s="2">
        <v>0.74</v>
      </c>
      <c r="F864" t="s">
        <v>41</v>
      </c>
      <c r="G864">
        <v>3</v>
      </c>
      <c r="H864" t="s">
        <v>1435</v>
      </c>
      <c r="I864" t="s">
        <v>16</v>
      </c>
      <c r="J864" t="s">
        <v>1438</v>
      </c>
      <c r="K864" s="10">
        <f t="shared" si="13"/>
        <v>5.9880239520958083E-4</v>
      </c>
    </row>
    <row r="865" spans="1:11" x14ac:dyDescent="0.25">
      <c r="A865" t="s">
        <v>793</v>
      </c>
      <c r="B865" t="s">
        <v>26</v>
      </c>
      <c r="C865">
        <v>891</v>
      </c>
      <c r="D865">
        <v>2012</v>
      </c>
      <c r="E865" s="2">
        <v>0.7</v>
      </c>
      <c r="F865" t="s">
        <v>41</v>
      </c>
      <c r="G865">
        <v>4</v>
      </c>
      <c r="H865" t="s">
        <v>1435</v>
      </c>
      <c r="I865" t="s">
        <v>26</v>
      </c>
      <c r="J865" t="s">
        <v>1440</v>
      </c>
      <c r="K865" s="10">
        <f t="shared" si="13"/>
        <v>5.9880239520958083E-4</v>
      </c>
    </row>
    <row r="866" spans="1:11" x14ac:dyDescent="0.25">
      <c r="A866" t="s">
        <v>793</v>
      </c>
      <c r="B866" t="s">
        <v>34</v>
      </c>
      <c r="C866">
        <v>927</v>
      </c>
      <c r="D866">
        <v>2012</v>
      </c>
      <c r="E866" s="2">
        <v>0.68</v>
      </c>
      <c r="F866" t="s">
        <v>41</v>
      </c>
      <c r="G866">
        <v>3.75</v>
      </c>
      <c r="H866" t="s">
        <v>35</v>
      </c>
      <c r="I866" t="s">
        <v>19</v>
      </c>
      <c r="J866" t="s">
        <v>1439</v>
      </c>
      <c r="K866" s="10">
        <f t="shared" si="13"/>
        <v>5.9880239520958083E-4</v>
      </c>
    </row>
    <row r="867" spans="1:11" x14ac:dyDescent="0.25">
      <c r="A867" t="s">
        <v>793</v>
      </c>
      <c r="B867" t="s">
        <v>794</v>
      </c>
      <c r="C867">
        <v>682</v>
      </c>
      <c r="D867">
        <v>2011</v>
      </c>
      <c r="E867" s="2">
        <v>0.74</v>
      </c>
      <c r="F867" t="s">
        <v>41</v>
      </c>
      <c r="G867">
        <v>3.75</v>
      </c>
      <c r="H867" t="s">
        <v>1435</v>
      </c>
      <c r="I867" t="s">
        <v>28</v>
      </c>
      <c r="J867" t="s">
        <v>1439</v>
      </c>
      <c r="K867" s="10">
        <f t="shared" si="13"/>
        <v>5.9880239520958083E-4</v>
      </c>
    </row>
    <row r="868" spans="1:11" x14ac:dyDescent="0.25">
      <c r="A868" t="s">
        <v>793</v>
      </c>
      <c r="B868" t="s">
        <v>108</v>
      </c>
      <c r="C868">
        <v>576</v>
      </c>
      <c r="D868">
        <v>2010</v>
      </c>
      <c r="E868" s="2">
        <v>0.75</v>
      </c>
      <c r="F868" t="s">
        <v>41</v>
      </c>
      <c r="G868">
        <v>3</v>
      </c>
      <c r="H868" t="s">
        <v>35</v>
      </c>
      <c r="I868" t="s">
        <v>108</v>
      </c>
      <c r="J868" t="s">
        <v>1438</v>
      </c>
      <c r="K868" s="10">
        <f t="shared" si="13"/>
        <v>5.9880239520958083E-4</v>
      </c>
    </row>
    <row r="869" spans="1:11" x14ac:dyDescent="0.25">
      <c r="A869" t="s">
        <v>793</v>
      </c>
      <c r="B869" t="s">
        <v>83</v>
      </c>
      <c r="C869">
        <v>576</v>
      </c>
      <c r="D869">
        <v>2010</v>
      </c>
      <c r="E869" s="2">
        <v>0.74</v>
      </c>
      <c r="F869" t="s">
        <v>41</v>
      </c>
      <c r="G869">
        <v>3.75</v>
      </c>
      <c r="H869" t="s">
        <v>1435</v>
      </c>
      <c r="I869" t="s">
        <v>83</v>
      </c>
      <c r="J869" t="s">
        <v>1439</v>
      </c>
      <c r="K869" s="10">
        <f t="shared" si="13"/>
        <v>5.9880239520958083E-4</v>
      </c>
    </row>
    <row r="870" spans="1:11" x14ac:dyDescent="0.25">
      <c r="A870" t="s">
        <v>793</v>
      </c>
      <c r="B870" t="s">
        <v>795</v>
      </c>
      <c r="C870">
        <v>597</v>
      </c>
      <c r="D870">
        <v>2010</v>
      </c>
      <c r="E870" s="2">
        <v>0.71</v>
      </c>
      <c r="F870" t="s">
        <v>41</v>
      </c>
      <c r="G870">
        <v>3</v>
      </c>
      <c r="H870" t="s">
        <v>1435</v>
      </c>
      <c r="I870" t="s">
        <v>19</v>
      </c>
      <c r="J870" t="s">
        <v>1438</v>
      </c>
      <c r="K870" s="10">
        <f t="shared" si="13"/>
        <v>5.9880239520958083E-4</v>
      </c>
    </row>
    <row r="871" spans="1:11" x14ac:dyDescent="0.25">
      <c r="A871" t="s">
        <v>793</v>
      </c>
      <c r="B871" t="s">
        <v>25</v>
      </c>
      <c r="C871">
        <v>431</v>
      </c>
      <c r="D871">
        <v>2009</v>
      </c>
      <c r="E871" s="2">
        <v>0.64</v>
      </c>
      <c r="F871" t="s">
        <v>41</v>
      </c>
      <c r="G871">
        <v>3</v>
      </c>
      <c r="H871" t="s">
        <v>35</v>
      </c>
      <c r="I871" t="s">
        <v>25</v>
      </c>
      <c r="J871" t="s">
        <v>1438</v>
      </c>
      <c r="K871" s="10">
        <f t="shared" si="13"/>
        <v>5.9880239520958083E-4</v>
      </c>
    </row>
    <row r="872" spans="1:11" x14ac:dyDescent="0.25">
      <c r="A872" t="s">
        <v>793</v>
      </c>
      <c r="B872" t="s">
        <v>485</v>
      </c>
      <c r="C872">
        <v>451</v>
      </c>
      <c r="D872">
        <v>2009</v>
      </c>
      <c r="E872" s="2">
        <v>0.68</v>
      </c>
      <c r="F872" t="s">
        <v>41</v>
      </c>
      <c r="G872">
        <v>3</v>
      </c>
      <c r="H872" t="s">
        <v>1435</v>
      </c>
      <c r="I872" t="s">
        <v>38</v>
      </c>
      <c r="J872" t="s">
        <v>1438</v>
      </c>
      <c r="K872" s="10">
        <f t="shared" si="13"/>
        <v>5.9880239520958083E-4</v>
      </c>
    </row>
    <row r="873" spans="1:11" x14ac:dyDescent="0.25">
      <c r="A873" t="s">
        <v>796</v>
      </c>
      <c r="B873" t="s">
        <v>797</v>
      </c>
      <c r="C873">
        <v>1892</v>
      </c>
      <c r="D873">
        <v>2016</v>
      </c>
      <c r="E873" s="2">
        <v>0.7</v>
      </c>
      <c r="F873" t="s">
        <v>320</v>
      </c>
      <c r="G873">
        <v>2</v>
      </c>
      <c r="H873" t="s">
        <v>291</v>
      </c>
      <c r="I873" t="s">
        <v>16</v>
      </c>
      <c r="J873" t="s">
        <v>1441</v>
      </c>
      <c r="K873" s="10">
        <f t="shared" si="13"/>
        <v>5.9880239520958083E-4</v>
      </c>
    </row>
    <row r="874" spans="1:11" x14ac:dyDescent="0.25">
      <c r="A874" t="s">
        <v>796</v>
      </c>
      <c r="B874" t="s">
        <v>798</v>
      </c>
      <c r="C874">
        <v>1892</v>
      </c>
      <c r="D874">
        <v>2016</v>
      </c>
      <c r="E874" s="2">
        <v>0.7</v>
      </c>
      <c r="F874" t="s">
        <v>320</v>
      </c>
      <c r="G874">
        <v>2</v>
      </c>
      <c r="H874" t="s">
        <v>291</v>
      </c>
      <c r="I874" t="s">
        <v>16</v>
      </c>
      <c r="J874" t="s">
        <v>1441</v>
      </c>
      <c r="K874" s="10">
        <f t="shared" si="13"/>
        <v>5.9880239520958083E-4</v>
      </c>
    </row>
    <row r="875" spans="1:11" x14ac:dyDescent="0.25">
      <c r="A875" t="s">
        <v>796</v>
      </c>
      <c r="B875" t="s">
        <v>799</v>
      </c>
      <c r="C875">
        <v>1892</v>
      </c>
      <c r="D875">
        <v>2016</v>
      </c>
      <c r="E875" s="2">
        <v>0.7</v>
      </c>
      <c r="F875" t="s">
        <v>320</v>
      </c>
      <c r="G875">
        <v>3</v>
      </c>
      <c r="H875" t="s">
        <v>18</v>
      </c>
      <c r="I875" t="s">
        <v>16</v>
      </c>
      <c r="J875" t="s">
        <v>1438</v>
      </c>
      <c r="K875" s="10">
        <f t="shared" si="13"/>
        <v>5.9880239520958083E-4</v>
      </c>
    </row>
    <row r="876" spans="1:11" x14ac:dyDescent="0.25">
      <c r="A876" t="s">
        <v>796</v>
      </c>
      <c r="B876" t="s">
        <v>800</v>
      </c>
      <c r="C876">
        <v>1892</v>
      </c>
      <c r="D876">
        <v>2016</v>
      </c>
      <c r="E876" s="2">
        <v>0.7</v>
      </c>
      <c r="F876" t="s">
        <v>320</v>
      </c>
      <c r="G876">
        <v>3</v>
      </c>
      <c r="H876" t="s">
        <v>291</v>
      </c>
      <c r="I876" t="s">
        <v>99</v>
      </c>
      <c r="J876" t="s">
        <v>1438</v>
      </c>
      <c r="K876" s="10">
        <f t="shared" si="13"/>
        <v>5.9880239520958083E-4</v>
      </c>
    </row>
    <row r="877" spans="1:11" x14ac:dyDescent="0.25">
      <c r="A877" t="s">
        <v>801</v>
      </c>
      <c r="B877" t="s">
        <v>802</v>
      </c>
      <c r="C877">
        <v>1145</v>
      </c>
      <c r="D877">
        <v>2013</v>
      </c>
      <c r="E877" s="2">
        <v>0.6</v>
      </c>
      <c r="F877" t="s">
        <v>9</v>
      </c>
      <c r="G877">
        <v>3</v>
      </c>
      <c r="H877" t="s">
        <v>1435</v>
      </c>
      <c r="I877" t="s">
        <v>802</v>
      </c>
      <c r="J877" t="s">
        <v>1438</v>
      </c>
      <c r="K877" s="10">
        <f t="shared" si="13"/>
        <v>5.9880239520958083E-4</v>
      </c>
    </row>
    <row r="878" spans="1:11" x14ac:dyDescent="0.25">
      <c r="A878" t="s">
        <v>801</v>
      </c>
      <c r="B878" t="s">
        <v>803</v>
      </c>
      <c r="C878">
        <v>1189</v>
      </c>
      <c r="D878">
        <v>2013</v>
      </c>
      <c r="E878" s="2">
        <v>0.56000000000000005</v>
      </c>
      <c r="F878" t="s">
        <v>9</v>
      </c>
      <c r="G878">
        <v>3</v>
      </c>
      <c r="H878" t="s">
        <v>1435</v>
      </c>
      <c r="I878" t="s">
        <v>28</v>
      </c>
      <c r="J878" t="s">
        <v>1438</v>
      </c>
      <c r="K878" s="10">
        <f t="shared" si="13"/>
        <v>5.9880239520958083E-4</v>
      </c>
    </row>
    <row r="879" spans="1:11" x14ac:dyDescent="0.25">
      <c r="A879" t="s">
        <v>801</v>
      </c>
      <c r="B879" t="s">
        <v>804</v>
      </c>
      <c r="C879">
        <v>891</v>
      </c>
      <c r="D879">
        <v>2012</v>
      </c>
      <c r="E879" s="2">
        <v>0.66</v>
      </c>
      <c r="F879" t="s">
        <v>9</v>
      </c>
      <c r="G879">
        <v>3</v>
      </c>
      <c r="H879" t="s">
        <v>1435</v>
      </c>
      <c r="I879" t="s">
        <v>83</v>
      </c>
      <c r="J879" t="s">
        <v>1438</v>
      </c>
      <c r="K879" s="10">
        <f t="shared" si="13"/>
        <v>5.9880239520958083E-4</v>
      </c>
    </row>
    <row r="880" spans="1:11" x14ac:dyDescent="0.25">
      <c r="A880" t="s">
        <v>801</v>
      </c>
      <c r="B880" t="s">
        <v>108</v>
      </c>
      <c r="C880">
        <v>741</v>
      </c>
      <c r="D880">
        <v>2011</v>
      </c>
      <c r="E880" s="2">
        <v>0.68</v>
      </c>
      <c r="F880" t="s">
        <v>9</v>
      </c>
      <c r="G880">
        <v>3</v>
      </c>
      <c r="H880" t="s">
        <v>35</v>
      </c>
      <c r="I880" t="s">
        <v>108</v>
      </c>
      <c r="J880" t="s">
        <v>1438</v>
      </c>
      <c r="K880" s="10">
        <f t="shared" si="13"/>
        <v>5.9880239520958083E-4</v>
      </c>
    </row>
    <row r="881" spans="1:11" x14ac:dyDescent="0.25">
      <c r="A881" t="s">
        <v>801</v>
      </c>
      <c r="B881" t="s">
        <v>805</v>
      </c>
      <c r="C881">
        <v>346</v>
      </c>
      <c r="D881">
        <v>2009</v>
      </c>
      <c r="E881" s="2">
        <v>0.68</v>
      </c>
      <c r="F881" t="s">
        <v>9</v>
      </c>
      <c r="G881">
        <v>3</v>
      </c>
      <c r="H881" t="s">
        <v>60</v>
      </c>
      <c r="I881" t="s">
        <v>93</v>
      </c>
      <c r="J881" t="s">
        <v>1438</v>
      </c>
      <c r="K881" s="10">
        <f t="shared" si="13"/>
        <v>5.9880239520958083E-4</v>
      </c>
    </row>
    <row r="882" spans="1:11" x14ac:dyDescent="0.25">
      <c r="A882" t="s">
        <v>801</v>
      </c>
      <c r="B882" t="s">
        <v>806</v>
      </c>
      <c r="C882">
        <v>346</v>
      </c>
      <c r="D882">
        <v>2009</v>
      </c>
      <c r="E882" s="2">
        <v>0.69</v>
      </c>
      <c r="F882" t="s">
        <v>9</v>
      </c>
      <c r="G882">
        <v>3</v>
      </c>
      <c r="H882" t="s">
        <v>105</v>
      </c>
      <c r="I882" t="s">
        <v>19</v>
      </c>
      <c r="J882" t="s">
        <v>1438</v>
      </c>
      <c r="K882" s="10">
        <f t="shared" si="13"/>
        <v>5.9880239520958083E-4</v>
      </c>
    </row>
    <row r="883" spans="1:11" x14ac:dyDescent="0.25">
      <c r="A883" t="s">
        <v>808</v>
      </c>
      <c r="B883" t="s">
        <v>809</v>
      </c>
      <c r="C883">
        <v>721</v>
      </c>
      <c r="D883">
        <v>2011</v>
      </c>
      <c r="E883" s="2">
        <v>0.72</v>
      </c>
      <c r="F883" t="s">
        <v>16</v>
      </c>
      <c r="G883">
        <v>2</v>
      </c>
      <c r="H883" t="s">
        <v>1435</v>
      </c>
      <c r="I883" t="s">
        <v>16</v>
      </c>
      <c r="J883" t="s">
        <v>1441</v>
      </c>
      <c r="K883" s="10">
        <f t="shared" si="13"/>
        <v>5.9880239520958083E-4</v>
      </c>
    </row>
    <row r="884" spans="1:11" x14ac:dyDescent="0.25">
      <c r="A884" t="s">
        <v>810</v>
      </c>
      <c r="B884" t="s">
        <v>811</v>
      </c>
      <c r="C884">
        <v>713</v>
      </c>
      <c r="D884">
        <v>2011</v>
      </c>
      <c r="E884" s="2">
        <v>0.6</v>
      </c>
      <c r="F884" t="s">
        <v>28</v>
      </c>
      <c r="G884">
        <v>3</v>
      </c>
      <c r="H884" t="s">
        <v>1435</v>
      </c>
      <c r="I884" t="s">
        <v>28</v>
      </c>
      <c r="J884" t="s">
        <v>1438</v>
      </c>
      <c r="K884" s="10">
        <f t="shared" si="13"/>
        <v>5.9880239520958083E-4</v>
      </c>
    </row>
    <row r="885" spans="1:11" x14ac:dyDescent="0.25">
      <c r="A885" t="s">
        <v>812</v>
      </c>
      <c r="B885" t="s">
        <v>813</v>
      </c>
      <c r="C885">
        <v>1590</v>
      </c>
      <c r="D885">
        <v>2015</v>
      </c>
      <c r="E885" s="2">
        <v>0.75</v>
      </c>
      <c r="F885" t="s">
        <v>9</v>
      </c>
      <c r="G885">
        <v>3</v>
      </c>
      <c r="H885" t="s">
        <v>35</v>
      </c>
      <c r="I885" t="s">
        <v>25</v>
      </c>
      <c r="J885" t="s">
        <v>1438</v>
      </c>
      <c r="K885" s="10">
        <f t="shared" si="13"/>
        <v>5.9880239520958083E-4</v>
      </c>
    </row>
    <row r="886" spans="1:11" x14ac:dyDescent="0.25">
      <c r="A886" t="s">
        <v>812</v>
      </c>
      <c r="B886" t="s">
        <v>814</v>
      </c>
      <c r="C886">
        <v>1590</v>
      </c>
      <c r="D886">
        <v>2015</v>
      </c>
      <c r="E886" s="2">
        <v>0.75</v>
      </c>
      <c r="F886" t="s">
        <v>9</v>
      </c>
      <c r="G886">
        <v>3</v>
      </c>
      <c r="H886" t="s">
        <v>35</v>
      </c>
      <c r="I886" t="s">
        <v>64</v>
      </c>
      <c r="J886" t="s">
        <v>1438</v>
      </c>
      <c r="K886" s="10">
        <f t="shared" si="13"/>
        <v>5.9880239520958083E-4</v>
      </c>
    </row>
    <row r="887" spans="1:11" x14ac:dyDescent="0.25">
      <c r="A887" t="s">
        <v>812</v>
      </c>
      <c r="B887" t="s">
        <v>815</v>
      </c>
      <c r="C887">
        <v>1590</v>
      </c>
      <c r="D887">
        <v>2015</v>
      </c>
      <c r="E887" s="2">
        <v>0.75</v>
      </c>
      <c r="F887" t="s">
        <v>9</v>
      </c>
      <c r="G887">
        <v>3</v>
      </c>
      <c r="H887" t="s">
        <v>1435</v>
      </c>
      <c r="I887" t="s">
        <v>20</v>
      </c>
      <c r="J887" t="s">
        <v>1438</v>
      </c>
      <c r="K887" s="10">
        <f t="shared" si="13"/>
        <v>5.9880239520958083E-4</v>
      </c>
    </row>
    <row r="888" spans="1:11" x14ac:dyDescent="0.25">
      <c r="A888" t="s">
        <v>812</v>
      </c>
      <c r="B888" t="s">
        <v>816</v>
      </c>
      <c r="C888">
        <v>1590</v>
      </c>
      <c r="D888">
        <v>2015</v>
      </c>
      <c r="E888" s="2">
        <v>0.75</v>
      </c>
      <c r="F888" t="s">
        <v>9</v>
      </c>
      <c r="G888">
        <v>3</v>
      </c>
      <c r="H888" t="s">
        <v>1435</v>
      </c>
      <c r="I888" t="s">
        <v>16</v>
      </c>
      <c r="J888" t="s">
        <v>1438</v>
      </c>
      <c r="K888" s="10">
        <f t="shared" si="13"/>
        <v>5.9880239520958083E-4</v>
      </c>
    </row>
    <row r="889" spans="1:11" x14ac:dyDescent="0.25">
      <c r="A889" t="s">
        <v>812</v>
      </c>
      <c r="B889" t="s">
        <v>817</v>
      </c>
      <c r="C889">
        <v>1594</v>
      </c>
      <c r="D889">
        <v>2015</v>
      </c>
      <c r="E889" s="2">
        <v>0.75</v>
      </c>
      <c r="F889" t="s">
        <v>9</v>
      </c>
      <c r="G889">
        <v>3</v>
      </c>
      <c r="H889" t="s">
        <v>1435</v>
      </c>
      <c r="I889" t="s">
        <v>246</v>
      </c>
      <c r="J889" t="s">
        <v>1438</v>
      </c>
      <c r="K889" s="10">
        <f t="shared" si="13"/>
        <v>5.9880239520958083E-4</v>
      </c>
    </row>
    <row r="890" spans="1:11" x14ac:dyDescent="0.25">
      <c r="A890" t="s">
        <v>812</v>
      </c>
      <c r="B890" t="s">
        <v>818</v>
      </c>
      <c r="C890">
        <v>1638</v>
      </c>
      <c r="D890">
        <v>2015</v>
      </c>
      <c r="E890" s="2">
        <v>0.75</v>
      </c>
      <c r="F890" t="s">
        <v>9</v>
      </c>
      <c r="G890">
        <v>3</v>
      </c>
      <c r="H890" t="s">
        <v>60</v>
      </c>
      <c r="I890" t="s">
        <v>10</v>
      </c>
      <c r="J890" t="s">
        <v>1438</v>
      </c>
      <c r="K890" s="10">
        <f t="shared" si="13"/>
        <v>5.9880239520958083E-4</v>
      </c>
    </row>
    <row r="891" spans="1:11" x14ac:dyDescent="0.25">
      <c r="A891" t="s">
        <v>812</v>
      </c>
      <c r="B891" t="s">
        <v>819</v>
      </c>
      <c r="C891">
        <v>1642</v>
      </c>
      <c r="D891">
        <v>2015</v>
      </c>
      <c r="E891" s="2">
        <v>0.75</v>
      </c>
      <c r="F891" t="s">
        <v>9</v>
      </c>
      <c r="G891">
        <v>3</v>
      </c>
      <c r="H891" t="s">
        <v>1435</v>
      </c>
      <c r="I891" t="s">
        <v>26</v>
      </c>
      <c r="J891" t="s">
        <v>1438</v>
      </c>
      <c r="K891" s="10">
        <f t="shared" si="13"/>
        <v>5.9880239520958083E-4</v>
      </c>
    </row>
    <row r="892" spans="1:11" x14ac:dyDescent="0.25">
      <c r="A892" t="s">
        <v>812</v>
      </c>
      <c r="B892" t="s">
        <v>820</v>
      </c>
      <c r="C892">
        <v>1642</v>
      </c>
      <c r="D892">
        <v>2015</v>
      </c>
      <c r="E892" s="2">
        <v>0.75</v>
      </c>
      <c r="F892" t="s">
        <v>9</v>
      </c>
      <c r="G892">
        <v>3.75</v>
      </c>
      <c r="H892" t="s">
        <v>35</v>
      </c>
      <c r="I892" t="s">
        <v>64</v>
      </c>
      <c r="J892" t="s">
        <v>1439</v>
      </c>
      <c r="K892" s="10">
        <f t="shared" si="13"/>
        <v>5.9880239520958083E-4</v>
      </c>
    </row>
    <row r="893" spans="1:11" x14ac:dyDescent="0.25">
      <c r="A893" t="s">
        <v>812</v>
      </c>
      <c r="B893" t="s">
        <v>20</v>
      </c>
      <c r="C893">
        <v>1434</v>
      </c>
      <c r="D893">
        <v>2014</v>
      </c>
      <c r="E893" s="2">
        <v>0.7</v>
      </c>
      <c r="F893" t="s">
        <v>9</v>
      </c>
      <c r="G893">
        <v>3</v>
      </c>
      <c r="H893" t="s">
        <v>1435</v>
      </c>
      <c r="I893" t="s">
        <v>20</v>
      </c>
      <c r="J893" t="s">
        <v>1438</v>
      </c>
      <c r="K893" s="10">
        <f t="shared" si="13"/>
        <v>5.9880239520958083E-4</v>
      </c>
    </row>
    <row r="894" spans="1:11" x14ac:dyDescent="0.25">
      <c r="A894" t="s">
        <v>821</v>
      </c>
      <c r="B894" t="s">
        <v>111</v>
      </c>
      <c r="C894">
        <v>927</v>
      </c>
      <c r="D894">
        <v>2012</v>
      </c>
      <c r="E894" s="2">
        <v>0.7</v>
      </c>
      <c r="F894" t="s">
        <v>26</v>
      </c>
      <c r="G894">
        <v>3</v>
      </c>
      <c r="H894" t="s">
        <v>112</v>
      </c>
      <c r="I894" t="s">
        <v>26</v>
      </c>
      <c r="J894" t="s">
        <v>1438</v>
      </c>
      <c r="K894" s="10">
        <f t="shared" si="13"/>
        <v>5.9880239520958083E-4</v>
      </c>
    </row>
    <row r="895" spans="1:11" x14ac:dyDescent="0.25">
      <c r="A895" t="s">
        <v>822</v>
      </c>
      <c r="B895" t="s">
        <v>75</v>
      </c>
      <c r="C895">
        <v>327</v>
      </c>
      <c r="D895">
        <v>2009</v>
      </c>
      <c r="E895" s="2">
        <v>0.75</v>
      </c>
      <c r="F895" t="s">
        <v>41</v>
      </c>
      <c r="G895">
        <v>2</v>
      </c>
      <c r="H895" t="s">
        <v>1435</v>
      </c>
      <c r="I895" t="s">
        <v>75</v>
      </c>
      <c r="J895" t="s">
        <v>1441</v>
      </c>
      <c r="K895" s="10">
        <f t="shared" si="13"/>
        <v>5.9880239520958083E-4</v>
      </c>
    </row>
    <row r="896" spans="1:11" x14ac:dyDescent="0.25">
      <c r="A896" t="s">
        <v>823</v>
      </c>
      <c r="B896" t="s">
        <v>129</v>
      </c>
      <c r="C896">
        <v>1784</v>
      </c>
      <c r="D896">
        <v>2016</v>
      </c>
      <c r="E896" s="2">
        <v>0.8</v>
      </c>
      <c r="F896" t="s">
        <v>41</v>
      </c>
      <c r="G896">
        <v>3</v>
      </c>
      <c r="H896" t="s">
        <v>35</v>
      </c>
      <c r="I896" t="s">
        <v>72</v>
      </c>
      <c r="J896" t="s">
        <v>1438</v>
      </c>
      <c r="K896" s="10">
        <f t="shared" si="13"/>
        <v>5.9880239520958083E-4</v>
      </c>
    </row>
    <row r="897" spans="1:11" x14ac:dyDescent="0.25">
      <c r="A897" t="s">
        <v>823</v>
      </c>
      <c r="B897" t="s">
        <v>225</v>
      </c>
      <c r="C897">
        <v>833</v>
      </c>
      <c r="D897">
        <v>2012</v>
      </c>
      <c r="E897" s="2">
        <v>0.75</v>
      </c>
      <c r="F897" t="s">
        <v>41</v>
      </c>
      <c r="G897">
        <v>3</v>
      </c>
      <c r="H897" t="s">
        <v>35</v>
      </c>
      <c r="I897" t="s">
        <v>19</v>
      </c>
      <c r="J897" t="s">
        <v>1438</v>
      </c>
      <c r="K897" s="10">
        <f t="shared" si="13"/>
        <v>5.9880239520958083E-4</v>
      </c>
    </row>
    <row r="898" spans="1:11" x14ac:dyDescent="0.25">
      <c r="A898" t="s">
        <v>823</v>
      </c>
      <c r="B898" t="s">
        <v>294</v>
      </c>
      <c r="C898">
        <v>833</v>
      </c>
      <c r="D898">
        <v>2012</v>
      </c>
      <c r="E898" s="2">
        <v>0.75</v>
      </c>
      <c r="F898" t="s">
        <v>41</v>
      </c>
      <c r="G898">
        <v>3</v>
      </c>
      <c r="H898" t="s">
        <v>35</v>
      </c>
      <c r="I898" t="s">
        <v>19</v>
      </c>
      <c r="J898" t="s">
        <v>1438</v>
      </c>
      <c r="K898" s="10">
        <f t="shared" si="13"/>
        <v>5.9880239520958083E-4</v>
      </c>
    </row>
    <row r="899" spans="1:11" x14ac:dyDescent="0.25">
      <c r="A899" t="s">
        <v>824</v>
      </c>
      <c r="B899" t="s">
        <v>825</v>
      </c>
      <c r="C899">
        <v>1952</v>
      </c>
      <c r="D899">
        <v>2017</v>
      </c>
      <c r="E899" s="2">
        <v>0.7</v>
      </c>
      <c r="F899" t="s">
        <v>41</v>
      </c>
      <c r="G899">
        <v>3</v>
      </c>
      <c r="H899" t="s">
        <v>1435</v>
      </c>
      <c r="I899" t="s">
        <v>131</v>
      </c>
      <c r="J899" t="s">
        <v>1438</v>
      </c>
      <c r="K899" s="10">
        <f t="shared" ref="K899:K962" si="14">COUNTA(B899)/SUM(COUNTA($B$2:$B$1671))</f>
        <v>5.9880239520958083E-4</v>
      </c>
    </row>
    <row r="900" spans="1:11" x14ac:dyDescent="0.25">
      <c r="A900" t="s">
        <v>824</v>
      </c>
      <c r="B900" t="s">
        <v>826</v>
      </c>
      <c r="C900">
        <v>1952</v>
      </c>
      <c r="D900">
        <v>2017</v>
      </c>
      <c r="E900" s="2">
        <v>0.7</v>
      </c>
      <c r="F900" t="s">
        <v>41</v>
      </c>
      <c r="G900">
        <v>3</v>
      </c>
      <c r="H900" t="s">
        <v>1435</v>
      </c>
      <c r="I900" t="s">
        <v>99</v>
      </c>
      <c r="J900" t="s">
        <v>1438</v>
      </c>
      <c r="K900" s="10">
        <f t="shared" si="14"/>
        <v>5.9880239520958083E-4</v>
      </c>
    </row>
    <row r="901" spans="1:11" x14ac:dyDescent="0.25">
      <c r="A901" t="s">
        <v>824</v>
      </c>
      <c r="B901" t="s">
        <v>456</v>
      </c>
      <c r="C901">
        <v>1728</v>
      </c>
      <c r="D901">
        <v>2016</v>
      </c>
      <c r="E901" s="2">
        <v>0.7</v>
      </c>
      <c r="F901" t="s">
        <v>41</v>
      </c>
      <c r="G901">
        <v>3</v>
      </c>
      <c r="H901" t="s">
        <v>1435</v>
      </c>
      <c r="I901" t="s">
        <v>456</v>
      </c>
      <c r="J901" t="s">
        <v>1438</v>
      </c>
      <c r="K901" s="10">
        <f t="shared" si="14"/>
        <v>5.9880239520958083E-4</v>
      </c>
    </row>
    <row r="902" spans="1:11" x14ac:dyDescent="0.25">
      <c r="A902" t="s">
        <v>824</v>
      </c>
      <c r="B902" t="s">
        <v>827</v>
      </c>
      <c r="C902">
        <v>1562</v>
      </c>
      <c r="D902">
        <v>2015</v>
      </c>
      <c r="E902" s="2">
        <v>0.7</v>
      </c>
      <c r="F902" t="s">
        <v>41</v>
      </c>
      <c r="G902">
        <v>3</v>
      </c>
      <c r="H902" t="s">
        <v>1435</v>
      </c>
      <c r="I902" t="s">
        <v>38</v>
      </c>
      <c r="J902" t="s">
        <v>1438</v>
      </c>
      <c r="K902" s="10">
        <f t="shared" si="14"/>
        <v>5.9880239520958083E-4</v>
      </c>
    </row>
    <row r="903" spans="1:11" x14ac:dyDescent="0.25">
      <c r="A903" t="s">
        <v>824</v>
      </c>
      <c r="B903" t="s">
        <v>828</v>
      </c>
      <c r="C903">
        <v>1562</v>
      </c>
      <c r="D903">
        <v>2015</v>
      </c>
      <c r="E903" s="2">
        <v>0.7</v>
      </c>
      <c r="F903" t="s">
        <v>41</v>
      </c>
      <c r="G903">
        <v>3</v>
      </c>
      <c r="H903" t="s">
        <v>35</v>
      </c>
      <c r="I903" t="s">
        <v>63</v>
      </c>
      <c r="J903" t="s">
        <v>1438</v>
      </c>
      <c r="K903" s="10">
        <f t="shared" si="14"/>
        <v>5.9880239520958083E-4</v>
      </c>
    </row>
    <row r="904" spans="1:11" x14ac:dyDescent="0.25">
      <c r="A904" t="s">
        <v>824</v>
      </c>
      <c r="B904" t="s">
        <v>595</v>
      </c>
      <c r="C904">
        <v>1566</v>
      </c>
      <c r="D904">
        <v>2015</v>
      </c>
      <c r="E904" s="2">
        <v>0.7</v>
      </c>
      <c r="F904" t="s">
        <v>41</v>
      </c>
      <c r="G904">
        <v>3</v>
      </c>
      <c r="H904" t="s">
        <v>1435</v>
      </c>
      <c r="I904" t="s">
        <v>133</v>
      </c>
      <c r="J904" t="s">
        <v>1438</v>
      </c>
      <c r="K904" s="10">
        <f t="shared" si="14"/>
        <v>5.9880239520958083E-4</v>
      </c>
    </row>
    <row r="905" spans="1:11" x14ac:dyDescent="0.25">
      <c r="A905" t="s">
        <v>824</v>
      </c>
      <c r="B905" t="s">
        <v>829</v>
      </c>
      <c r="C905">
        <v>1566</v>
      </c>
      <c r="D905">
        <v>2015</v>
      </c>
      <c r="E905" s="2">
        <v>0.7</v>
      </c>
      <c r="F905" t="s">
        <v>41</v>
      </c>
      <c r="G905">
        <v>3</v>
      </c>
      <c r="H905" t="s">
        <v>1435</v>
      </c>
      <c r="I905" t="s">
        <v>83</v>
      </c>
      <c r="J905" t="s">
        <v>1438</v>
      </c>
      <c r="K905" s="10">
        <f t="shared" si="14"/>
        <v>5.9880239520958083E-4</v>
      </c>
    </row>
    <row r="906" spans="1:11" x14ac:dyDescent="0.25">
      <c r="A906" t="s">
        <v>824</v>
      </c>
      <c r="B906" t="s">
        <v>124</v>
      </c>
      <c r="C906">
        <v>1566</v>
      </c>
      <c r="D906">
        <v>2015</v>
      </c>
      <c r="E906" s="2">
        <v>0.7</v>
      </c>
      <c r="F906" t="s">
        <v>41</v>
      </c>
      <c r="G906">
        <v>3</v>
      </c>
      <c r="H906" t="s">
        <v>1435</v>
      </c>
      <c r="I906" t="s">
        <v>75</v>
      </c>
      <c r="J906" t="s">
        <v>1438</v>
      </c>
      <c r="K906" s="10">
        <f t="shared" si="14"/>
        <v>5.9880239520958083E-4</v>
      </c>
    </row>
    <row r="907" spans="1:11" x14ac:dyDescent="0.25">
      <c r="A907" t="s">
        <v>824</v>
      </c>
      <c r="B907" t="s">
        <v>830</v>
      </c>
      <c r="C907">
        <v>1371</v>
      </c>
      <c r="D907">
        <v>2014</v>
      </c>
      <c r="E907" s="2">
        <v>0.7</v>
      </c>
      <c r="F907" t="s">
        <v>41</v>
      </c>
      <c r="G907">
        <v>3</v>
      </c>
      <c r="H907" t="s">
        <v>69</v>
      </c>
      <c r="I907" t="s">
        <v>16</v>
      </c>
      <c r="J907" t="s">
        <v>1438</v>
      </c>
      <c r="K907" s="10">
        <f t="shared" si="14"/>
        <v>5.9880239520958083E-4</v>
      </c>
    </row>
    <row r="908" spans="1:11" x14ac:dyDescent="0.25">
      <c r="A908" t="s">
        <v>831</v>
      </c>
      <c r="B908" t="s">
        <v>168</v>
      </c>
      <c r="C908">
        <v>1231</v>
      </c>
      <c r="D908">
        <v>2014</v>
      </c>
      <c r="E908" s="2">
        <v>0.71</v>
      </c>
      <c r="F908" t="s">
        <v>832</v>
      </c>
      <c r="G908">
        <v>3</v>
      </c>
      <c r="H908" t="s">
        <v>18</v>
      </c>
      <c r="I908" t="s">
        <v>25</v>
      </c>
      <c r="J908" t="s">
        <v>1438</v>
      </c>
      <c r="K908" s="10">
        <f t="shared" si="14"/>
        <v>5.9880239520958083E-4</v>
      </c>
    </row>
    <row r="909" spans="1:11" x14ac:dyDescent="0.25">
      <c r="A909" t="s">
        <v>833</v>
      </c>
      <c r="B909" t="s">
        <v>25</v>
      </c>
      <c r="C909">
        <v>1856</v>
      </c>
      <c r="D909">
        <v>2016</v>
      </c>
      <c r="E909" s="2">
        <v>0.7</v>
      </c>
      <c r="F909" t="s">
        <v>832</v>
      </c>
      <c r="G909">
        <v>3</v>
      </c>
      <c r="H909" t="s">
        <v>35</v>
      </c>
      <c r="I909" t="s">
        <v>25</v>
      </c>
      <c r="J909" t="s">
        <v>1438</v>
      </c>
      <c r="K909" s="10">
        <f t="shared" si="14"/>
        <v>5.9880239520958083E-4</v>
      </c>
    </row>
    <row r="910" spans="1:11" x14ac:dyDescent="0.25">
      <c r="A910" t="s">
        <v>834</v>
      </c>
      <c r="B910" t="s">
        <v>835</v>
      </c>
      <c r="C910">
        <v>855</v>
      </c>
      <c r="D910">
        <v>2012</v>
      </c>
      <c r="E910" s="2">
        <v>0.65</v>
      </c>
      <c r="F910" t="s">
        <v>41</v>
      </c>
      <c r="G910">
        <v>3</v>
      </c>
      <c r="H910" t="s">
        <v>18</v>
      </c>
      <c r="I910" t="s">
        <v>16</v>
      </c>
      <c r="J910" t="s">
        <v>1438</v>
      </c>
      <c r="K910" s="10">
        <f t="shared" si="14"/>
        <v>5.9880239520958083E-4</v>
      </c>
    </row>
    <row r="911" spans="1:11" x14ac:dyDescent="0.25">
      <c r="A911" t="s">
        <v>834</v>
      </c>
      <c r="B911" t="s">
        <v>836</v>
      </c>
      <c r="C911">
        <v>903</v>
      </c>
      <c r="D911">
        <v>2012</v>
      </c>
      <c r="E911" s="2">
        <v>0.68</v>
      </c>
      <c r="F911" t="s">
        <v>41</v>
      </c>
      <c r="G911">
        <v>3</v>
      </c>
      <c r="H911" t="s">
        <v>18</v>
      </c>
      <c r="I911" t="s">
        <v>38</v>
      </c>
      <c r="J911" t="s">
        <v>1438</v>
      </c>
      <c r="K911" s="10">
        <f t="shared" si="14"/>
        <v>5.9880239520958083E-4</v>
      </c>
    </row>
    <row r="912" spans="1:11" x14ac:dyDescent="0.25">
      <c r="A912" t="s">
        <v>834</v>
      </c>
      <c r="B912" t="s">
        <v>837</v>
      </c>
      <c r="C912">
        <v>903</v>
      </c>
      <c r="D912">
        <v>2012</v>
      </c>
      <c r="E912" s="2">
        <v>0.68</v>
      </c>
      <c r="F912" t="s">
        <v>41</v>
      </c>
      <c r="G912">
        <v>3.75</v>
      </c>
      <c r="H912" t="s">
        <v>1435</v>
      </c>
      <c r="I912" t="s">
        <v>16</v>
      </c>
      <c r="J912" t="s">
        <v>1439</v>
      </c>
      <c r="K912" s="10">
        <f t="shared" si="14"/>
        <v>5.9880239520958083E-4</v>
      </c>
    </row>
    <row r="913" spans="1:11" x14ac:dyDescent="0.25">
      <c r="A913" t="s">
        <v>834</v>
      </c>
      <c r="B913" t="s">
        <v>838</v>
      </c>
      <c r="C913">
        <v>947</v>
      </c>
      <c r="D913">
        <v>2012</v>
      </c>
      <c r="E913" s="2">
        <v>0.74</v>
      </c>
      <c r="F913" t="s">
        <v>41</v>
      </c>
      <c r="G913">
        <v>3</v>
      </c>
      <c r="H913" t="s">
        <v>1435</v>
      </c>
      <c r="I913" t="s">
        <v>83</v>
      </c>
      <c r="J913" t="s">
        <v>1438</v>
      </c>
      <c r="K913" s="10">
        <f t="shared" si="14"/>
        <v>5.9880239520958083E-4</v>
      </c>
    </row>
    <row r="914" spans="1:11" x14ac:dyDescent="0.25">
      <c r="A914" t="s">
        <v>834</v>
      </c>
      <c r="B914" t="s">
        <v>839</v>
      </c>
      <c r="C914">
        <v>947</v>
      </c>
      <c r="D914">
        <v>2012</v>
      </c>
      <c r="E914" s="2">
        <v>0.68</v>
      </c>
      <c r="F914" t="s">
        <v>41</v>
      </c>
      <c r="G914">
        <v>3</v>
      </c>
      <c r="H914" t="s">
        <v>18</v>
      </c>
      <c r="I914" t="s">
        <v>38</v>
      </c>
      <c r="J914" t="s">
        <v>1438</v>
      </c>
      <c r="K914" s="10">
        <f t="shared" si="14"/>
        <v>5.9880239520958083E-4</v>
      </c>
    </row>
    <row r="915" spans="1:11" x14ac:dyDescent="0.25">
      <c r="A915" t="s">
        <v>840</v>
      </c>
      <c r="B915" t="s">
        <v>283</v>
      </c>
      <c r="C915">
        <v>1049</v>
      </c>
      <c r="D915">
        <v>2013</v>
      </c>
      <c r="E915" s="2">
        <v>0.65</v>
      </c>
      <c r="F915" t="s">
        <v>283</v>
      </c>
      <c r="G915">
        <v>2</v>
      </c>
      <c r="H915" t="s">
        <v>1435</v>
      </c>
      <c r="I915" t="s">
        <v>283</v>
      </c>
      <c r="J915" t="s">
        <v>1441</v>
      </c>
      <c r="K915" s="10">
        <f t="shared" si="14"/>
        <v>5.9880239520958083E-4</v>
      </c>
    </row>
    <row r="916" spans="1:11" x14ac:dyDescent="0.25">
      <c r="A916" t="s">
        <v>841</v>
      </c>
      <c r="B916" t="s">
        <v>842</v>
      </c>
      <c r="C916">
        <v>1383</v>
      </c>
      <c r="D916">
        <v>2014</v>
      </c>
      <c r="E916" s="2">
        <v>0.7</v>
      </c>
      <c r="F916" t="s">
        <v>41</v>
      </c>
      <c r="G916">
        <v>3.75</v>
      </c>
      <c r="H916" t="s">
        <v>1435</v>
      </c>
      <c r="I916" t="s">
        <v>497</v>
      </c>
      <c r="J916" t="s">
        <v>1439</v>
      </c>
      <c r="K916" s="10">
        <f t="shared" si="14"/>
        <v>5.9880239520958083E-4</v>
      </c>
    </row>
    <row r="917" spans="1:11" x14ac:dyDescent="0.25">
      <c r="A917" t="s">
        <v>841</v>
      </c>
      <c r="B917" t="s">
        <v>843</v>
      </c>
      <c r="C917">
        <v>1395</v>
      </c>
      <c r="D917">
        <v>2014</v>
      </c>
      <c r="E917" s="2">
        <v>0.65</v>
      </c>
      <c r="F917" t="s">
        <v>41</v>
      </c>
      <c r="G917">
        <v>3</v>
      </c>
      <c r="H917" t="s">
        <v>1435</v>
      </c>
      <c r="I917" t="s">
        <v>497</v>
      </c>
      <c r="J917" t="s">
        <v>1438</v>
      </c>
      <c r="K917" s="10">
        <f t="shared" si="14"/>
        <v>5.9880239520958083E-4</v>
      </c>
    </row>
    <row r="918" spans="1:11" x14ac:dyDescent="0.25">
      <c r="A918" t="s">
        <v>841</v>
      </c>
      <c r="B918" t="s">
        <v>843</v>
      </c>
      <c r="C918">
        <v>1395</v>
      </c>
      <c r="D918">
        <v>2014</v>
      </c>
      <c r="E918" s="2">
        <v>0.75</v>
      </c>
      <c r="F918" t="s">
        <v>41</v>
      </c>
      <c r="G918">
        <v>3.75</v>
      </c>
      <c r="H918" t="s">
        <v>1435</v>
      </c>
      <c r="I918" t="s">
        <v>497</v>
      </c>
      <c r="J918" t="s">
        <v>1439</v>
      </c>
      <c r="K918" s="10">
        <f t="shared" si="14"/>
        <v>5.9880239520958083E-4</v>
      </c>
    </row>
    <row r="919" spans="1:11" x14ac:dyDescent="0.25">
      <c r="A919" t="s">
        <v>841</v>
      </c>
      <c r="B919" t="s">
        <v>844</v>
      </c>
      <c r="C919">
        <v>1093</v>
      </c>
      <c r="D919">
        <v>2013</v>
      </c>
      <c r="E919" s="2">
        <v>0.71</v>
      </c>
      <c r="F919" t="s">
        <v>41</v>
      </c>
      <c r="G919">
        <v>3</v>
      </c>
      <c r="H919" t="s">
        <v>1435</v>
      </c>
      <c r="I919" t="s">
        <v>497</v>
      </c>
      <c r="J919" t="s">
        <v>1438</v>
      </c>
      <c r="K919" s="10">
        <f t="shared" si="14"/>
        <v>5.9880239520958083E-4</v>
      </c>
    </row>
    <row r="920" spans="1:11" x14ac:dyDescent="0.25">
      <c r="A920" t="s">
        <v>841</v>
      </c>
      <c r="B920" t="s">
        <v>845</v>
      </c>
      <c r="C920">
        <v>1097</v>
      </c>
      <c r="D920">
        <v>2013</v>
      </c>
      <c r="E920" s="2">
        <v>0.72</v>
      </c>
      <c r="F920" t="s">
        <v>41</v>
      </c>
      <c r="G920">
        <v>3</v>
      </c>
      <c r="H920" t="s">
        <v>1435</v>
      </c>
      <c r="I920" t="s">
        <v>497</v>
      </c>
      <c r="J920" t="s">
        <v>1438</v>
      </c>
      <c r="K920" s="10">
        <f t="shared" si="14"/>
        <v>5.9880239520958083E-4</v>
      </c>
    </row>
    <row r="921" spans="1:11" x14ac:dyDescent="0.25">
      <c r="A921" t="s">
        <v>841</v>
      </c>
      <c r="B921" t="s">
        <v>846</v>
      </c>
      <c r="C921">
        <v>1097</v>
      </c>
      <c r="D921">
        <v>2013</v>
      </c>
      <c r="E921" s="2">
        <v>0.7</v>
      </c>
      <c r="F921" t="s">
        <v>41</v>
      </c>
      <c r="G921">
        <v>3</v>
      </c>
      <c r="H921" t="s">
        <v>1435</v>
      </c>
      <c r="I921" t="s">
        <v>497</v>
      </c>
      <c r="J921" t="s">
        <v>1438</v>
      </c>
      <c r="K921" s="10">
        <f t="shared" si="14"/>
        <v>5.9880239520958083E-4</v>
      </c>
    </row>
    <row r="922" spans="1:11" x14ac:dyDescent="0.25">
      <c r="A922" t="s">
        <v>847</v>
      </c>
      <c r="B922" t="s">
        <v>72</v>
      </c>
      <c r="C922">
        <v>1502</v>
      </c>
      <c r="D922">
        <v>2015</v>
      </c>
      <c r="E922" s="2">
        <v>0.75</v>
      </c>
      <c r="F922" t="s">
        <v>41</v>
      </c>
      <c r="G922">
        <v>2</v>
      </c>
      <c r="H922" t="s">
        <v>1435</v>
      </c>
      <c r="I922" t="s">
        <v>72</v>
      </c>
      <c r="J922" t="s">
        <v>1441</v>
      </c>
      <c r="K922" s="10">
        <f t="shared" si="14"/>
        <v>5.9880239520958083E-4</v>
      </c>
    </row>
    <row r="923" spans="1:11" x14ac:dyDescent="0.25">
      <c r="A923" t="s">
        <v>848</v>
      </c>
      <c r="B923" t="s">
        <v>849</v>
      </c>
      <c r="C923">
        <v>552</v>
      </c>
      <c r="D923">
        <v>2010</v>
      </c>
      <c r="E923" s="2">
        <v>0.65</v>
      </c>
      <c r="F923" t="s">
        <v>30</v>
      </c>
      <c r="G923">
        <v>3</v>
      </c>
      <c r="H923" t="s">
        <v>1435</v>
      </c>
      <c r="I923" t="s">
        <v>30</v>
      </c>
      <c r="J923" t="s">
        <v>1438</v>
      </c>
      <c r="K923" s="10">
        <f t="shared" si="14"/>
        <v>5.9880239520958083E-4</v>
      </c>
    </row>
    <row r="924" spans="1:11" x14ac:dyDescent="0.25">
      <c r="A924" t="s">
        <v>850</v>
      </c>
      <c r="B924" t="s">
        <v>16</v>
      </c>
      <c r="C924">
        <v>721</v>
      </c>
      <c r="D924">
        <v>2011</v>
      </c>
      <c r="E924" s="2">
        <v>0.7</v>
      </c>
      <c r="F924" t="s">
        <v>16</v>
      </c>
      <c r="G924">
        <v>1</v>
      </c>
      <c r="H924" t="s">
        <v>1435</v>
      </c>
      <c r="I924" t="s">
        <v>16</v>
      </c>
      <c r="J924" t="s">
        <v>1437</v>
      </c>
      <c r="K924" s="10">
        <f t="shared" si="14"/>
        <v>5.9880239520958083E-4</v>
      </c>
    </row>
    <row r="925" spans="1:11" x14ac:dyDescent="0.25">
      <c r="A925" t="s">
        <v>850</v>
      </c>
      <c r="B925" t="s">
        <v>16</v>
      </c>
      <c r="C925">
        <v>552</v>
      </c>
      <c r="D925">
        <v>2010</v>
      </c>
      <c r="E925" s="2">
        <v>0.55000000000000004</v>
      </c>
      <c r="F925" t="s">
        <v>16</v>
      </c>
      <c r="G925">
        <v>2</v>
      </c>
      <c r="H925" t="s">
        <v>1435</v>
      </c>
      <c r="I925" t="s">
        <v>16</v>
      </c>
      <c r="J925" t="s">
        <v>1441</v>
      </c>
      <c r="K925" s="10">
        <f t="shared" si="14"/>
        <v>5.9880239520958083E-4</v>
      </c>
    </row>
    <row r="926" spans="1:11" x14ac:dyDescent="0.25">
      <c r="A926" t="s">
        <v>851</v>
      </c>
      <c r="B926" t="s">
        <v>25</v>
      </c>
      <c r="C926">
        <v>284</v>
      </c>
      <c r="D926">
        <v>2008</v>
      </c>
      <c r="E926" s="2">
        <v>0.67</v>
      </c>
      <c r="F926" t="s">
        <v>25</v>
      </c>
      <c r="G926">
        <v>3</v>
      </c>
      <c r="H926" t="s">
        <v>35</v>
      </c>
      <c r="I926" t="s">
        <v>25</v>
      </c>
      <c r="J926" t="s">
        <v>1438</v>
      </c>
      <c r="K926" s="10">
        <f t="shared" si="14"/>
        <v>5.9880239520958083E-4</v>
      </c>
    </row>
    <row r="927" spans="1:11" x14ac:dyDescent="0.25">
      <c r="A927" t="s">
        <v>851</v>
      </c>
      <c r="B927" t="s">
        <v>25</v>
      </c>
      <c r="C927">
        <v>284</v>
      </c>
      <c r="D927">
        <v>2008</v>
      </c>
      <c r="E927" s="2">
        <v>0.7</v>
      </c>
      <c r="F927" t="s">
        <v>25</v>
      </c>
      <c r="G927">
        <v>3.75</v>
      </c>
      <c r="H927" t="s">
        <v>35</v>
      </c>
      <c r="I927" t="s">
        <v>25</v>
      </c>
      <c r="J927" t="s">
        <v>1439</v>
      </c>
      <c r="K927" s="10">
        <f t="shared" si="14"/>
        <v>5.9880239520958083E-4</v>
      </c>
    </row>
    <row r="928" spans="1:11" x14ac:dyDescent="0.25">
      <c r="A928" t="s">
        <v>851</v>
      </c>
      <c r="B928" t="s">
        <v>25</v>
      </c>
      <c r="C928">
        <v>284</v>
      </c>
      <c r="D928">
        <v>2008</v>
      </c>
      <c r="E928" s="2">
        <v>0.63</v>
      </c>
      <c r="F928" t="s">
        <v>25</v>
      </c>
      <c r="G928">
        <v>4</v>
      </c>
      <c r="H928" t="s">
        <v>35</v>
      </c>
      <c r="I928" t="s">
        <v>25</v>
      </c>
      <c r="J928" t="s">
        <v>1440</v>
      </c>
      <c r="K928" s="10">
        <f t="shared" si="14"/>
        <v>5.9880239520958083E-4</v>
      </c>
    </row>
    <row r="929" spans="1:11" x14ac:dyDescent="0.25">
      <c r="A929" t="s">
        <v>851</v>
      </c>
      <c r="B929" t="s">
        <v>25</v>
      </c>
      <c r="C929">
        <v>288</v>
      </c>
      <c r="D929">
        <v>2008</v>
      </c>
      <c r="E929" s="2">
        <v>0.75</v>
      </c>
      <c r="F929" t="s">
        <v>25</v>
      </c>
      <c r="G929">
        <v>3</v>
      </c>
      <c r="H929" t="s">
        <v>35</v>
      </c>
      <c r="I929" t="s">
        <v>25</v>
      </c>
      <c r="J929" t="s">
        <v>1438</v>
      </c>
      <c r="K929" s="10">
        <f t="shared" si="14"/>
        <v>5.9880239520958083E-4</v>
      </c>
    </row>
    <row r="930" spans="1:11" x14ac:dyDescent="0.25">
      <c r="A930" t="s">
        <v>852</v>
      </c>
      <c r="B930" t="s">
        <v>853</v>
      </c>
      <c r="C930">
        <v>1940</v>
      </c>
      <c r="D930">
        <v>2017</v>
      </c>
      <c r="E930" s="2">
        <v>0.73</v>
      </c>
      <c r="F930" t="s">
        <v>41</v>
      </c>
      <c r="G930">
        <v>3</v>
      </c>
      <c r="H930" t="s">
        <v>1435</v>
      </c>
      <c r="I930" t="s">
        <v>854</v>
      </c>
      <c r="J930" t="s">
        <v>1438</v>
      </c>
      <c r="K930" s="10">
        <f t="shared" si="14"/>
        <v>5.9880239520958083E-4</v>
      </c>
    </row>
    <row r="931" spans="1:11" x14ac:dyDescent="0.25">
      <c r="A931" t="s">
        <v>852</v>
      </c>
      <c r="B931" t="s">
        <v>283</v>
      </c>
      <c r="C931">
        <v>1085</v>
      </c>
      <c r="D931">
        <v>2013</v>
      </c>
      <c r="E931" s="2">
        <v>0.7</v>
      </c>
      <c r="F931" t="s">
        <v>41</v>
      </c>
      <c r="G931">
        <v>3</v>
      </c>
      <c r="H931" t="s">
        <v>1435</v>
      </c>
      <c r="I931" t="s">
        <v>283</v>
      </c>
      <c r="J931" t="s">
        <v>1438</v>
      </c>
      <c r="K931" s="10">
        <f t="shared" si="14"/>
        <v>5.9880239520958083E-4</v>
      </c>
    </row>
    <row r="932" spans="1:11" x14ac:dyDescent="0.25">
      <c r="A932" t="s">
        <v>852</v>
      </c>
      <c r="B932" t="s">
        <v>26</v>
      </c>
      <c r="C932">
        <v>1085</v>
      </c>
      <c r="D932">
        <v>2013</v>
      </c>
      <c r="E932" s="2">
        <v>0.7</v>
      </c>
      <c r="F932" t="s">
        <v>41</v>
      </c>
      <c r="G932">
        <v>3</v>
      </c>
      <c r="H932" t="s">
        <v>1435</v>
      </c>
      <c r="I932" t="s">
        <v>26</v>
      </c>
      <c r="J932" t="s">
        <v>1438</v>
      </c>
      <c r="K932" s="10">
        <f t="shared" si="14"/>
        <v>5.9880239520958083E-4</v>
      </c>
    </row>
    <row r="933" spans="1:11" x14ac:dyDescent="0.25">
      <c r="A933" t="s">
        <v>852</v>
      </c>
      <c r="B933" t="s">
        <v>855</v>
      </c>
      <c r="C933">
        <v>1089</v>
      </c>
      <c r="D933">
        <v>2013</v>
      </c>
      <c r="E933" s="2">
        <v>0.7</v>
      </c>
      <c r="F933" t="s">
        <v>41</v>
      </c>
      <c r="G933">
        <v>3</v>
      </c>
      <c r="H933" t="s">
        <v>1435</v>
      </c>
      <c r="I933" t="s">
        <v>497</v>
      </c>
      <c r="J933" t="s">
        <v>1438</v>
      </c>
      <c r="K933" s="10">
        <f t="shared" si="14"/>
        <v>5.9880239520958083E-4</v>
      </c>
    </row>
    <row r="934" spans="1:11" x14ac:dyDescent="0.25">
      <c r="A934" t="s">
        <v>852</v>
      </c>
      <c r="B934" t="s">
        <v>856</v>
      </c>
      <c r="C934">
        <v>1089</v>
      </c>
      <c r="D934">
        <v>2013</v>
      </c>
      <c r="E934" s="2">
        <v>0.7</v>
      </c>
      <c r="F934" t="s">
        <v>41</v>
      </c>
      <c r="G934">
        <v>3</v>
      </c>
      <c r="H934" t="s">
        <v>1435</v>
      </c>
      <c r="I934" t="s">
        <v>53</v>
      </c>
      <c r="J934" t="s">
        <v>1438</v>
      </c>
      <c r="K934" s="10">
        <f t="shared" si="14"/>
        <v>5.9880239520958083E-4</v>
      </c>
    </row>
    <row r="935" spans="1:11" x14ac:dyDescent="0.25">
      <c r="A935" t="s">
        <v>852</v>
      </c>
      <c r="B935" t="s">
        <v>857</v>
      </c>
      <c r="C935">
        <v>991</v>
      </c>
      <c r="D935">
        <v>2012</v>
      </c>
      <c r="E935" s="2">
        <v>0.7</v>
      </c>
      <c r="F935" t="s">
        <v>41</v>
      </c>
      <c r="G935">
        <v>3</v>
      </c>
      <c r="H935" t="s">
        <v>1435</v>
      </c>
      <c r="I935" t="s">
        <v>497</v>
      </c>
      <c r="J935" t="s">
        <v>1438</v>
      </c>
      <c r="K935" s="10">
        <f t="shared" si="14"/>
        <v>5.9880239520958083E-4</v>
      </c>
    </row>
    <row r="936" spans="1:11" x14ac:dyDescent="0.25">
      <c r="A936" t="s">
        <v>852</v>
      </c>
      <c r="B936" t="s">
        <v>858</v>
      </c>
      <c r="C936">
        <v>995</v>
      </c>
      <c r="D936">
        <v>2012</v>
      </c>
      <c r="E936" s="2">
        <v>0.7</v>
      </c>
      <c r="F936" t="s">
        <v>41</v>
      </c>
      <c r="G936">
        <v>3</v>
      </c>
      <c r="H936" t="s">
        <v>18</v>
      </c>
      <c r="I936" t="s">
        <v>497</v>
      </c>
      <c r="J936" t="s">
        <v>1438</v>
      </c>
      <c r="K936" s="10">
        <f t="shared" si="14"/>
        <v>5.9880239520958083E-4</v>
      </c>
    </row>
    <row r="937" spans="1:11" x14ac:dyDescent="0.25">
      <c r="A937" t="s">
        <v>852</v>
      </c>
      <c r="B937" t="s">
        <v>859</v>
      </c>
      <c r="C937">
        <v>995</v>
      </c>
      <c r="D937">
        <v>2012</v>
      </c>
      <c r="E937" s="2">
        <v>0.7</v>
      </c>
      <c r="F937" t="s">
        <v>41</v>
      </c>
      <c r="G937">
        <v>3</v>
      </c>
      <c r="H937" t="s">
        <v>1435</v>
      </c>
      <c r="I937" t="s">
        <v>497</v>
      </c>
      <c r="J937" t="s">
        <v>1438</v>
      </c>
      <c r="K937" s="10">
        <f t="shared" si="14"/>
        <v>5.9880239520958083E-4</v>
      </c>
    </row>
    <row r="938" spans="1:11" x14ac:dyDescent="0.25">
      <c r="A938" t="s">
        <v>852</v>
      </c>
      <c r="B938" t="s">
        <v>860</v>
      </c>
      <c r="C938">
        <v>672</v>
      </c>
      <c r="D938">
        <v>2011</v>
      </c>
      <c r="E938" s="2">
        <v>0.7</v>
      </c>
      <c r="F938" t="s">
        <v>41</v>
      </c>
      <c r="G938">
        <v>2</v>
      </c>
      <c r="H938" t="s">
        <v>1435</v>
      </c>
      <c r="I938" t="s">
        <v>83</v>
      </c>
      <c r="J938" t="s">
        <v>1441</v>
      </c>
      <c r="K938" s="10">
        <f t="shared" si="14"/>
        <v>5.9880239520958083E-4</v>
      </c>
    </row>
    <row r="939" spans="1:11" x14ac:dyDescent="0.25">
      <c r="A939" t="s">
        <v>852</v>
      </c>
      <c r="B939" t="s">
        <v>460</v>
      </c>
      <c r="C939">
        <v>693</v>
      </c>
      <c r="D939">
        <v>2011</v>
      </c>
      <c r="E939" s="2">
        <v>0.7</v>
      </c>
      <c r="F939" t="s">
        <v>41</v>
      </c>
      <c r="G939">
        <v>3</v>
      </c>
      <c r="H939" t="s">
        <v>1435</v>
      </c>
      <c r="I939" t="s">
        <v>133</v>
      </c>
      <c r="J939" t="s">
        <v>1438</v>
      </c>
      <c r="K939" s="10">
        <f t="shared" si="14"/>
        <v>5.9880239520958083E-4</v>
      </c>
    </row>
    <row r="940" spans="1:11" x14ac:dyDescent="0.25">
      <c r="A940" t="s">
        <v>852</v>
      </c>
      <c r="B940" t="s">
        <v>861</v>
      </c>
      <c r="C940">
        <v>607</v>
      </c>
      <c r="D940">
        <v>2010</v>
      </c>
      <c r="E940" s="2">
        <v>0.72</v>
      </c>
      <c r="F940" t="s">
        <v>41</v>
      </c>
      <c r="G940">
        <v>3</v>
      </c>
      <c r="H940" t="s">
        <v>1435</v>
      </c>
      <c r="I940" t="s">
        <v>53</v>
      </c>
      <c r="J940" t="s">
        <v>1438</v>
      </c>
      <c r="K940" s="10">
        <f t="shared" si="14"/>
        <v>5.9880239520958083E-4</v>
      </c>
    </row>
    <row r="941" spans="1:11" x14ac:dyDescent="0.25">
      <c r="A941" t="s">
        <v>862</v>
      </c>
      <c r="B941" t="s">
        <v>499</v>
      </c>
      <c r="C941">
        <v>300</v>
      </c>
      <c r="D941">
        <v>2008</v>
      </c>
      <c r="E941" s="2">
        <v>0.75</v>
      </c>
      <c r="F941" t="s">
        <v>103</v>
      </c>
      <c r="G941">
        <v>2</v>
      </c>
      <c r="H941" t="s">
        <v>1435</v>
      </c>
      <c r="I941" t="s">
        <v>75</v>
      </c>
      <c r="J941" t="s">
        <v>1441</v>
      </c>
      <c r="K941" s="10">
        <f t="shared" si="14"/>
        <v>5.9880239520958083E-4</v>
      </c>
    </row>
    <row r="942" spans="1:11" x14ac:dyDescent="0.25">
      <c r="A942" t="s">
        <v>862</v>
      </c>
      <c r="B942" t="s">
        <v>28</v>
      </c>
      <c r="C942">
        <v>308</v>
      </c>
      <c r="D942">
        <v>2008</v>
      </c>
      <c r="E942" s="2">
        <v>0.7</v>
      </c>
      <c r="F942" t="s">
        <v>103</v>
      </c>
      <c r="G942">
        <v>3</v>
      </c>
      <c r="H942" t="s">
        <v>69</v>
      </c>
      <c r="I942" t="s">
        <v>28</v>
      </c>
      <c r="J942" t="s">
        <v>1438</v>
      </c>
      <c r="K942" s="10">
        <f t="shared" si="14"/>
        <v>5.9880239520958083E-4</v>
      </c>
    </row>
    <row r="943" spans="1:11" x14ac:dyDescent="0.25">
      <c r="A943" t="s">
        <v>862</v>
      </c>
      <c r="B943" t="s">
        <v>20</v>
      </c>
      <c r="C943">
        <v>308</v>
      </c>
      <c r="D943">
        <v>2008</v>
      </c>
      <c r="E943" s="2">
        <v>0.7</v>
      </c>
      <c r="F943" t="s">
        <v>103</v>
      </c>
      <c r="G943">
        <v>3</v>
      </c>
      <c r="H943" t="s">
        <v>18</v>
      </c>
      <c r="I943" t="s">
        <v>20</v>
      </c>
      <c r="J943" t="s">
        <v>1438</v>
      </c>
      <c r="K943" s="10">
        <f t="shared" si="14"/>
        <v>5.9880239520958083E-4</v>
      </c>
    </row>
    <row r="944" spans="1:11" x14ac:dyDescent="0.25">
      <c r="A944" t="s">
        <v>862</v>
      </c>
      <c r="B944" t="s">
        <v>292</v>
      </c>
      <c r="C944">
        <v>308</v>
      </c>
      <c r="D944">
        <v>2008</v>
      </c>
      <c r="E944" s="2">
        <v>0.7</v>
      </c>
      <c r="F944" t="s">
        <v>103</v>
      </c>
      <c r="G944">
        <v>3.75</v>
      </c>
      <c r="H944" t="s">
        <v>863</v>
      </c>
      <c r="I944" t="s">
        <v>83</v>
      </c>
      <c r="J944" t="s">
        <v>1439</v>
      </c>
      <c r="K944" s="10">
        <f t="shared" si="14"/>
        <v>5.9880239520958083E-4</v>
      </c>
    </row>
    <row r="945" spans="1:11" x14ac:dyDescent="0.25">
      <c r="A945" t="s">
        <v>864</v>
      </c>
      <c r="B945" t="s">
        <v>28</v>
      </c>
      <c r="C945">
        <v>531</v>
      </c>
      <c r="D945">
        <v>2010</v>
      </c>
      <c r="E945" s="2">
        <v>0.7</v>
      </c>
      <c r="F945" t="s">
        <v>103</v>
      </c>
      <c r="G945">
        <v>2</v>
      </c>
      <c r="H945" t="s">
        <v>1435</v>
      </c>
      <c r="I945" t="s">
        <v>28</v>
      </c>
      <c r="J945" t="s">
        <v>1441</v>
      </c>
      <c r="K945" s="10">
        <f t="shared" si="14"/>
        <v>5.9880239520958083E-4</v>
      </c>
    </row>
    <row r="946" spans="1:11" x14ac:dyDescent="0.25">
      <c r="A946" t="s">
        <v>865</v>
      </c>
      <c r="B946" t="s">
        <v>866</v>
      </c>
      <c r="C946">
        <v>184</v>
      </c>
      <c r="D946">
        <v>2007</v>
      </c>
      <c r="E946" s="2">
        <v>0.75</v>
      </c>
      <c r="F946" t="s">
        <v>25</v>
      </c>
      <c r="G946">
        <v>3</v>
      </c>
      <c r="H946" t="s">
        <v>35</v>
      </c>
      <c r="I946" t="s">
        <v>25</v>
      </c>
      <c r="J946" t="s">
        <v>1438</v>
      </c>
      <c r="K946" s="10">
        <f t="shared" si="14"/>
        <v>5.9880239520958083E-4</v>
      </c>
    </row>
    <row r="947" spans="1:11" x14ac:dyDescent="0.25">
      <c r="A947" t="s">
        <v>865</v>
      </c>
      <c r="B947" t="s">
        <v>867</v>
      </c>
      <c r="C947">
        <v>184</v>
      </c>
      <c r="D947">
        <v>2007</v>
      </c>
      <c r="E947" s="2">
        <v>0.73</v>
      </c>
      <c r="F947" t="s">
        <v>25</v>
      </c>
      <c r="G947">
        <v>3</v>
      </c>
      <c r="H947" t="s">
        <v>35</v>
      </c>
      <c r="I947" t="s">
        <v>25</v>
      </c>
      <c r="J947" t="s">
        <v>1438</v>
      </c>
      <c r="K947" s="10">
        <f t="shared" si="14"/>
        <v>5.9880239520958083E-4</v>
      </c>
    </row>
    <row r="948" spans="1:11" x14ac:dyDescent="0.25">
      <c r="A948" t="s">
        <v>868</v>
      </c>
      <c r="B948" t="s">
        <v>869</v>
      </c>
      <c r="C948">
        <v>1121</v>
      </c>
      <c r="D948">
        <v>2013</v>
      </c>
      <c r="E948" s="2">
        <v>0.65</v>
      </c>
      <c r="F948" t="s">
        <v>163</v>
      </c>
      <c r="G948">
        <v>3</v>
      </c>
      <c r="H948" t="s">
        <v>35</v>
      </c>
      <c r="I948" t="s">
        <v>163</v>
      </c>
      <c r="J948" t="s">
        <v>1438</v>
      </c>
      <c r="K948" s="10">
        <f t="shared" si="14"/>
        <v>5.9880239520958083E-4</v>
      </c>
    </row>
    <row r="949" spans="1:11" x14ac:dyDescent="0.25">
      <c r="A949" t="s">
        <v>870</v>
      </c>
      <c r="B949" t="s">
        <v>871</v>
      </c>
      <c r="C949">
        <v>502</v>
      </c>
      <c r="D949">
        <v>2010</v>
      </c>
      <c r="E949" s="2">
        <v>0.55000000000000004</v>
      </c>
      <c r="F949" t="s">
        <v>41</v>
      </c>
      <c r="G949">
        <v>3</v>
      </c>
      <c r="H949" t="s">
        <v>1435</v>
      </c>
      <c r="I949" t="s">
        <v>497</v>
      </c>
      <c r="J949" t="s">
        <v>1438</v>
      </c>
      <c r="K949" s="10">
        <f t="shared" si="14"/>
        <v>5.9880239520958083E-4</v>
      </c>
    </row>
    <row r="950" spans="1:11" x14ac:dyDescent="0.25">
      <c r="A950" t="s">
        <v>870</v>
      </c>
      <c r="B950" t="s">
        <v>496</v>
      </c>
      <c r="C950">
        <v>311</v>
      </c>
      <c r="D950">
        <v>2009</v>
      </c>
      <c r="E950" s="2">
        <v>0.55000000000000004</v>
      </c>
      <c r="F950" t="s">
        <v>41</v>
      </c>
      <c r="G950">
        <v>3</v>
      </c>
      <c r="H950" t="s">
        <v>106</v>
      </c>
      <c r="I950" t="s">
        <v>497</v>
      </c>
      <c r="J950" t="s">
        <v>1438</v>
      </c>
      <c r="K950" s="10">
        <f t="shared" si="14"/>
        <v>5.9880239520958083E-4</v>
      </c>
    </row>
    <row r="951" spans="1:11" x14ac:dyDescent="0.25">
      <c r="A951" t="s">
        <v>872</v>
      </c>
      <c r="B951" t="s">
        <v>34</v>
      </c>
      <c r="C951">
        <v>1856</v>
      </c>
      <c r="D951">
        <v>2016</v>
      </c>
      <c r="E951" s="2">
        <v>0.7</v>
      </c>
      <c r="F951" t="s">
        <v>873</v>
      </c>
      <c r="G951">
        <v>3</v>
      </c>
      <c r="H951" t="s">
        <v>1435</v>
      </c>
      <c r="I951" t="s">
        <v>19</v>
      </c>
      <c r="J951" t="s">
        <v>1438</v>
      </c>
      <c r="K951" s="10">
        <f t="shared" si="14"/>
        <v>5.9880239520958083E-4</v>
      </c>
    </row>
    <row r="952" spans="1:11" x14ac:dyDescent="0.25">
      <c r="A952" t="s">
        <v>874</v>
      </c>
      <c r="B952" t="s">
        <v>28</v>
      </c>
      <c r="C952">
        <v>1446</v>
      </c>
      <c r="D952">
        <v>2015</v>
      </c>
      <c r="E952" s="2">
        <v>0.74</v>
      </c>
      <c r="F952" t="s">
        <v>41</v>
      </c>
      <c r="G952">
        <v>2</v>
      </c>
      <c r="H952" t="s">
        <v>1435</v>
      </c>
      <c r="I952" t="s">
        <v>28</v>
      </c>
      <c r="J952" t="s">
        <v>1441</v>
      </c>
      <c r="K952" s="10">
        <f t="shared" si="14"/>
        <v>5.9880239520958083E-4</v>
      </c>
    </row>
    <row r="953" spans="1:11" x14ac:dyDescent="0.25">
      <c r="A953" t="s">
        <v>874</v>
      </c>
      <c r="B953" t="s">
        <v>16</v>
      </c>
      <c r="C953">
        <v>1219</v>
      </c>
      <c r="D953">
        <v>2014</v>
      </c>
      <c r="E953" s="2">
        <v>0.74</v>
      </c>
      <c r="F953" t="s">
        <v>41</v>
      </c>
      <c r="G953">
        <v>2</v>
      </c>
      <c r="H953" t="s">
        <v>1435</v>
      </c>
      <c r="I953" t="s">
        <v>16</v>
      </c>
      <c r="J953" t="s">
        <v>1441</v>
      </c>
      <c r="K953" s="10">
        <f t="shared" si="14"/>
        <v>5.9880239520958083E-4</v>
      </c>
    </row>
    <row r="954" spans="1:11" x14ac:dyDescent="0.25">
      <c r="A954" t="s">
        <v>874</v>
      </c>
      <c r="B954" t="s">
        <v>19</v>
      </c>
      <c r="C954">
        <v>1219</v>
      </c>
      <c r="D954">
        <v>2014</v>
      </c>
      <c r="E954" s="2">
        <v>0.74</v>
      </c>
      <c r="F954" t="s">
        <v>41</v>
      </c>
      <c r="G954">
        <v>3</v>
      </c>
      <c r="H954" t="s">
        <v>1435</v>
      </c>
      <c r="I954" t="s">
        <v>19</v>
      </c>
      <c r="J954" t="s">
        <v>1438</v>
      </c>
      <c r="K954" s="10">
        <f t="shared" si="14"/>
        <v>5.9880239520958083E-4</v>
      </c>
    </row>
    <row r="955" spans="1:11" x14ac:dyDescent="0.25">
      <c r="A955" t="s">
        <v>874</v>
      </c>
      <c r="B955" t="s">
        <v>82</v>
      </c>
      <c r="C955">
        <v>821</v>
      </c>
      <c r="D955">
        <v>2012</v>
      </c>
      <c r="E955" s="2">
        <v>0.74</v>
      </c>
      <c r="F955" t="s">
        <v>41</v>
      </c>
      <c r="G955">
        <v>3.75</v>
      </c>
      <c r="H955" t="s">
        <v>1435</v>
      </c>
      <c r="I955" t="s">
        <v>83</v>
      </c>
      <c r="J955" t="s">
        <v>1439</v>
      </c>
      <c r="K955" s="10">
        <f t="shared" si="14"/>
        <v>5.9880239520958083E-4</v>
      </c>
    </row>
    <row r="956" spans="1:11" x14ac:dyDescent="0.25">
      <c r="A956" t="s">
        <v>875</v>
      </c>
      <c r="B956" t="s">
        <v>30</v>
      </c>
      <c r="C956">
        <v>1331</v>
      </c>
      <c r="D956">
        <v>2014</v>
      </c>
      <c r="E956" s="2">
        <v>0.7</v>
      </c>
      <c r="F956" t="s">
        <v>30</v>
      </c>
      <c r="G956">
        <v>3</v>
      </c>
      <c r="H956" t="s">
        <v>1435</v>
      </c>
      <c r="I956" t="s">
        <v>30</v>
      </c>
      <c r="J956" t="s">
        <v>1438</v>
      </c>
      <c r="K956" s="10">
        <f t="shared" si="14"/>
        <v>5.9880239520958083E-4</v>
      </c>
    </row>
    <row r="957" spans="1:11" x14ac:dyDescent="0.25">
      <c r="A957" t="s">
        <v>876</v>
      </c>
      <c r="B957" t="s">
        <v>877</v>
      </c>
      <c r="C957">
        <v>1522</v>
      </c>
      <c r="D957">
        <v>2015</v>
      </c>
      <c r="E957" s="2">
        <v>0.72</v>
      </c>
      <c r="F957" t="s">
        <v>41</v>
      </c>
      <c r="G957">
        <v>3</v>
      </c>
      <c r="H957" t="s">
        <v>1435</v>
      </c>
      <c r="I957" t="s">
        <v>33</v>
      </c>
      <c r="J957" t="s">
        <v>1438</v>
      </c>
      <c r="K957" s="10">
        <f t="shared" si="14"/>
        <v>5.9880239520958083E-4</v>
      </c>
    </row>
    <row r="958" spans="1:11" x14ac:dyDescent="0.25">
      <c r="A958" t="s">
        <v>876</v>
      </c>
      <c r="B958" t="s">
        <v>878</v>
      </c>
      <c r="C958">
        <v>1522</v>
      </c>
      <c r="D958">
        <v>2015</v>
      </c>
      <c r="E958" s="2">
        <v>0.72</v>
      </c>
      <c r="F958" t="s">
        <v>41</v>
      </c>
      <c r="G958">
        <v>3.75</v>
      </c>
      <c r="H958" t="s">
        <v>1435</v>
      </c>
      <c r="I958" t="s">
        <v>133</v>
      </c>
      <c r="J958" t="s">
        <v>1439</v>
      </c>
      <c r="K958" s="10">
        <f t="shared" si="14"/>
        <v>5.9880239520958083E-4</v>
      </c>
    </row>
    <row r="959" spans="1:11" x14ac:dyDescent="0.25">
      <c r="A959" t="s">
        <v>876</v>
      </c>
      <c r="B959" t="s">
        <v>879</v>
      </c>
      <c r="C959">
        <v>1089</v>
      </c>
      <c r="D959">
        <v>2013</v>
      </c>
      <c r="E959" s="2">
        <v>0.72</v>
      </c>
      <c r="F959" t="s">
        <v>41</v>
      </c>
      <c r="G959">
        <v>3.75</v>
      </c>
      <c r="H959" t="s">
        <v>1435</v>
      </c>
      <c r="I959" t="s">
        <v>497</v>
      </c>
      <c r="J959" t="s">
        <v>1439</v>
      </c>
      <c r="K959" s="10">
        <f t="shared" si="14"/>
        <v>5.9880239520958083E-4</v>
      </c>
    </row>
    <row r="960" spans="1:11" x14ac:dyDescent="0.25">
      <c r="A960" t="s">
        <v>876</v>
      </c>
      <c r="B960" t="s">
        <v>880</v>
      </c>
      <c r="C960">
        <v>1003</v>
      </c>
      <c r="D960">
        <v>2012</v>
      </c>
      <c r="E960" s="2">
        <v>0.72</v>
      </c>
      <c r="F960" t="s">
        <v>41</v>
      </c>
      <c r="G960">
        <v>3</v>
      </c>
      <c r="H960" t="s">
        <v>1435</v>
      </c>
      <c r="I960" t="s">
        <v>456</v>
      </c>
      <c r="J960" t="s">
        <v>1438</v>
      </c>
      <c r="K960" s="10">
        <f t="shared" si="14"/>
        <v>5.9880239520958083E-4</v>
      </c>
    </row>
    <row r="961" spans="1:11" x14ac:dyDescent="0.25">
      <c r="A961" t="s">
        <v>876</v>
      </c>
      <c r="B961" t="s">
        <v>881</v>
      </c>
      <c r="C961">
        <v>1007</v>
      </c>
      <c r="D961">
        <v>2012</v>
      </c>
      <c r="E961" s="2">
        <v>0.72</v>
      </c>
      <c r="F961" t="s">
        <v>41</v>
      </c>
      <c r="G961">
        <v>3</v>
      </c>
      <c r="H961" t="s">
        <v>1435</v>
      </c>
      <c r="I961" t="s">
        <v>497</v>
      </c>
      <c r="J961" t="s">
        <v>1438</v>
      </c>
      <c r="K961" s="10">
        <f t="shared" si="14"/>
        <v>5.9880239520958083E-4</v>
      </c>
    </row>
    <row r="962" spans="1:11" x14ac:dyDescent="0.25">
      <c r="A962" t="s">
        <v>876</v>
      </c>
      <c r="B962" t="s">
        <v>36</v>
      </c>
      <c r="C962">
        <v>1007</v>
      </c>
      <c r="D962">
        <v>2012</v>
      </c>
      <c r="E962" s="2">
        <v>0.72</v>
      </c>
      <c r="F962" t="s">
        <v>41</v>
      </c>
      <c r="G962">
        <v>3</v>
      </c>
      <c r="H962" t="s">
        <v>1435</v>
      </c>
      <c r="I962" t="s">
        <v>16</v>
      </c>
      <c r="J962" t="s">
        <v>1438</v>
      </c>
      <c r="K962" s="10">
        <f t="shared" si="14"/>
        <v>5.9880239520958083E-4</v>
      </c>
    </row>
    <row r="963" spans="1:11" x14ac:dyDescent="0.25">
      <c r="A963" t="s">
        <v>876</v>
      </c>
      <c r="B963" t="s">
        <v>882</v>
      </c>
      <c r="C963">
        <v>1007</v>
      </c>
      <c r="D963">
        <v>2012</v>
      </c>
      <c r="E963" s="2">
        <v>0.72</v>
      </c>
      <c r="F963" t="s">
        <v>41</v>
      </c>
      <c r="G963">
        <v>3</v>
      </c>
      <c r="H963" t="s">
        <v>1435</v>
      </c>
      <c r="I963" t="s">
        <v>497</v>
      </c>
      <c r="J963" t="s">
        <v>1438</v>
      </c>
      <c r="K963" s="10">
        <f t="shared" ref="K963:K1026" si="15">COUNTA(B963)/SUM(COUNTA($B$2:$B$1671))</f>
        <v>5.9880239520958083E-4</v>
      </c>
    </row>
    <row r="964" spans="1:11" x14ac:dyDescent="0.25">
      <c r="A964" t="s">
        <v>883</v>
      </c>
      <c r="B964" t="s">
        <v>494</v>
      </c>
      <c r="C964">
        <v>1844</v>
      </c>
      <c r="D964">
        <v>2016</v>
      </c>
      <c r="E964" s="2">
        <v>0.7</v>
      </c>
      <c r="F964" t="s">
        <v>884</v>
      </c>
      <c r="G964">
        <v>3.75</v>
      </c>
      <c r="H964" t="s">
        <v>1435</v>
      </c>
      <c r="I964" t="s">
        <v>72</v>
      </c>
      <c r="J964" t="s">
        <v>1439</v>
      </c>
      <c r="K964" s="10">
        <f t="shared" si="15"/>
        <v>5.9880239520958083E-4</v>
      </c>
    </row>
    <row r="965" spans="1:11" x14ac:dyDescent="0.25">
      <c r="A965" t="s">
        <v>883</v>
      </c>
      <c r="B965" t="s">
        <v>16</v>
      </c>
      <c r="C965">
        <v>1848</v>
      </c>
      <c r="D965">
        <v>2016</v>
      </c>
      <c r="E965" s="2">
        <v>0.7</v>
      </c>
      <c r="F965" t="s">
        <v>884</v>
      </c>
      <c r="G965">
        <v>3</v>
      </c>
      <c r="H965" t="s">
        <v>1435</v>
      </c>
      <c r="I965" t="s">
        <v>16</v>
      </c>
      <c r="J965" t="s">
        <v>1438</v>
      </c>
      <c r="K965" s="10">
        <f t="shared" si="15"/>
        <v>5.9880239520958083E-4</v>
      </c>
    </row>
    <row r="966" spans="1:11" x14ac:dyDescent="0.25">
      <c r="A966" t="s">
        <v>883</v>
      </c>
      <c r="B966" t="s">
        <v>104</v>
      </c>
      <c r="C966">
        <v>1255</v>
      </c>
      <c r="D966">
        <v>2014</v>
      </c>
      <c r="E966" s="2">
        <v>0.7</v>
      </c>
      <c r="F966" t="s">
        <v>884</v>
      </c>
      <c r="G966">
        <v>3.75</v>
      </c>
      <c r="H966" t="s">
        <v>18</v>
      </c>
      <c r="I966" t="s">
        <v>19</v>
      </c>
      <c r="J966" t="s">
        <v>1439</v>
      </c>
      <c r="K966" s="10">
        <f t="shared" si="15"/>
        <v>5.9880239520958083E-4</v>
      </c>
    </row>
    <row r="967" spans="1:11" x14ac:dyDescent="0.25">
      <c r="A967" t="s">
        <v>883</v>
      </c>
      <c r="B967" t="s">
        <v>885</v>
      </c>
      <c r="C967">
        <v>1279</v>
      </c>
      <c r="D967">
        <v>2014</v>
      </c>
      <c r="E967" s="2">
        <v>0.85</v>
      </c>
      <c r="F967" t="s">
        <v>884</v>
      </c>
      <c r="G967">
        <v>3</v>
      </c>
      <c r="H967" t="s">
        <v>1435</v>
      </c>
      <c r="I967" t="s">
        <v>30</v>
      </c>
      <c r="J967" t="s">
        <v>1438</v>
      </c>
      <c r="K967" s="10">
        <f t="shared" si="15"/>
        <v>5.9880239520958083E-4</v>
      </c>
    </row>
    <row r="968" spans="1:11" x14ac:dyDescent="0.25">
      <c r="A968" t="s">
        <v>883</v>
      </c>
      <c r="B968" t="s">
        <v>886</v>
      </c>
      <c r="C968">
        <v>871</v>
      </c>
      <c r="D968">
        <v>2012</v>
      </c>
      <c r="E968" s="2">
        <v>0.7</v>
      </c>
      <c r="F968" t="s">
        <v>884</v>
      </c>
      <c r="G968">
        <v>3</v>
      </c>
      <c r="H968" t="s">
        <v>1435</v>
      </c>
      <c r="I968" t="s">
        <v>83</v>
      </c>
      <c r="J968" t="s">
        <v>1438</v>
      </c>
      <c r="K968" s="10">
        <f t="shared" si="15"/>
        <v>5.9880239520958083E-4</v>
      </c>
    </row>
    <row r="969" spans="1:11" x14ac:dyDescent="0.25">
      <c r="A969" t="s">
        <v>883</v>
      </c>
      <c r="B969" t="s">
        <v>887</v>
      </c>
      <c r="C969">
        <v>871</v>
      </c>
      <c r="D969">
        <v>2012</v>
      </c>
      <c r="E969" s="2">
        <v>0.7</v>
      </c>
      <c r="F969" t="s">
        <v>884</v>
      </c>
      <c r="G969">
        <v>3</v>
      </c>
      <c r="H969" t="s">
        <v>60</v>
      </c>
      <c r="I969" t="s">
        <v>93</v>
      </c>
      <c r="J969" t="s">
        <v>1438</v>
      </c>
      <c r="K969" s="10">
        <f t="shared" si="15"/>
        <v>5.9880239520958083E-4</v>
      </c>
    </row>
    <row r="970" spans="1:11" x14ac:dyDescent="0.25">
      <c r="A970" t="s">
        <v>883</v>
      </c>
      <c r="B970" t="s">
        <v>888</v>
      </c>
      <c r="C970">
        <v>875</v>
      </c>
      <c r="D970">
        <v>2012</v>
      </c>
      <c r="E970" s="2">
        <v>0.7</v>
      </c>
      <c r="F970" t="s">
        <v>884</v>
      </c>
      <c r="G970">
        <v>3</v>
      </c>
      <c r="H970" t="s">
        <v>1435</v>
      </c>
      <c r="I970" t="s">
        <v>28</v>
      </c>
      <c r="J970" t="s">
        <v>1438</v>
      </c>
      <c r="K970" s="10">
        <f t="shared" si="15"/>
        <v>5.9880239520958083E-4</v>
      </c>
    </row>
    <row r="971" spans="1:11" x14ac:dyDescent="0.25">
      <c r="A971" t="s">
        <v>889</v>
      </c>
      <c r="B971" t="s">
        <v>890</v>
      </c>
      <c r="C971">
        <v>1896</v>
      </c>
      <c r="D971">
        <v>2016</v>
      </c>
      <c r="E971" s="2">
        <v>0.75</v>
      </c>
      <c r="F971" t="s">
        <v>41</v>
      </c>
      <c r="G971">
        <v>3</v>
      </c>
      <c r="H971" t="s">
        <v>35</v>
      </c>
      <c r="I971" t="s">
        <v>64</v>
      </c>
      <c r="J971" t="s">
        <v>1438</v>
      </c>
      <c r="K971" s="10">
        <f t="shared" si="15"/>
        <v>5.9880239520958083E-4</v>
      </c>
    </row>
    <row r="972" spans="1:11" x14ac:dyDescent="0.25">
      <c r="A972" t="s">
        <v>889</v>
      </c>
      <c r="B972" t="s">
        <v>891</v>
      </c>
      <c r="C972">
        <v>1474</v>
      </c>
      <c r="D972">
        <v>2015</v>
      </c>
      <c r="E972" s="2">
        <v>0.7</v>
      </c>
      <c r="F972" t="s">
        <v>41</v>
      </c>
      <c r="G972">
        <v>3</v>
      </c>
      <c r="H972" t="s">
        <v>71</v>
      </c>
      <c r="I972" t="s">
        <v>83</v>
      </c>
      <c r="J972" t="s">
        <v>1438</v>
      </c>
      <c r="K972" s="10">
        <f t="shared" si="15"/>
        <v>5.9880239520958083E-4</v>
      </c>
    </row>
    <row r="973" spans="1:11" x14ac:dyDescent="0.25">
      <c r="A973" t="s">
        <v>889</v>
      </c>
      <c r="B973" t="s">
        <v>892</v>
      </c>
      <c r="C973">
        <v>1474</v>
      </c>
      <c r="D973">
        <v>2015</v>
      </c>
      <c r="E973" s="2">
        <v>0.62</v>
      </c>
      <c r="F973" t="s">
        <v>41</v>
      </c>
      <c r="G973">
        <v>3</v>
      </c>
      <c r="H973" t="s">
        <v>69</v>
      </c>
      <c r="I973" t="s">
        <v>16</v>
      </c>
      <c r="J973" t="s">
        <v>1438</v>
      </c>
      <c r="K973" s="10">
        <f t="shared" si="15"/>
        <v>5.9880239520958083E-4</v>
      </c>
    </row>
    <row r="974" spans="1:11" x14ac:dyDescent="0.25">
      <c r="A974" t="s">
        <v>889</v>
      </c>
      <c r="B974" t="s">
        <v>28</v>
      </c>
      <c r="C974">
        <v>1478</v>
      </c>
      <c r="D974">
        <v>2015</v>
      </c>
      <c r="E974" s="2">
        <v>0.7</v>
      </c>
      <c r="F974" t="s">
        <v>41</v>
      </c>
      <c r="G974">
        <v>3</v>
      </c>
      <c r="H974" t="s">
        <v>35</v>
      </c>
      <c r="I974" t="s">
        <v>28</v>
      </c>
      <c r="J974" t="s">
        <v>1438</v>
      </c>
      <c r="K974" s="10">
        <f t="shared" si="15"/>
        <v>5.9880239520958083E-4</v>
      </c>
    </row>
    <row r="975" spans="1:11" x14ac:dyDescent="0.25">
      <c r="A975" t="s">
        <v>889</v>
      </c>
      <c r="B975" t="s">
        <v>893</v>
      </c>
      <c r="C975">
        <v>1606</v>
      </c>
      <c r="D975">
        <v>2015</v>
      </c>
      <c r="E975" s="2">
        <v>0.7</v>
      </c>
      <c r="F975" t="s">
        <v>41</v>
      </c>
      <c r="G975">
        <v>3</v>
      </c>
      <c r="H975" t="s">
        <v>35</v>
      </c>
      <c r="I975" t="s">
        <v>63</v>
      </c>
      <c r="J975" t="s">
        <v>1438</v>
      </c>
      <c r="K975" s="10">
        <f t="shared" si="15"/>
        <v>5.9880239520958083E-4</v>
      </c>
    </row>
    <row r="976" spans="1:11" x14ac:dyDescent="0.25">
      <c r="A976" t="s">
        <v>889</v>
      </c>
      <c r="B976" t="s">
        <v>894</v>
      </c>
      <c r="C976">
        <v>1606</v>
      </c>
      <c r="D976">
        <v>2015</v>
      </c>
      <c r="E976" s="2">
        <v>0.7</v>
      </c>
      <c r="F976" t="s">
        <v>41</v>
      </c>
      <c r="G976">
        <v>3</v>
      </c>
      <c r="H976" t="s">
        <v>1435</v>
      </c>
      <c r="I976" t="s">
        <v>72</v>
      </c>
      <c r="J976" t="s">
        <v>1438</v>
      </c>
      <c r="K976" s="10">
        <f t="shared" si="15"/>
        <v>5.9880239520958083E-4</v>
      </c>
    </row>
    <row r="977" spans="1:11" x14ac:dyDescent="0.25">
      <c r="A977" t="s">
        <v>889</v>
      </c>
      <c r="B977" t="s">
        <v>895</v>
      </c>
      <c r="C977">
        <v>1606</v>
      </c>
      <c r="D977">
        <v>2015</v>
      </c>
      <c r="E977" s="2">
        <v>0.68</v>
      </c>
      <c r="F977" t="s">
        <v>41</v>
      </c>
      <c r="G977">
        <v>3</v>
      </c>
      <c r="H977" t="s">
        <v>18</v>
      </c>
      <c r="I977" t="s">
        <v>16</v>
      </c>
      <c r="J977" t="s">
        <v>1438</v>
      </c>
      <c r="K977" s="10">
        <f t="shared" si="15"/>
        <v>5.9880239520958083E-4</v>
      </c>
    </row>
    <row r="978" spans="1:11" x14ac:dyDescent="0.25">
      <c r="A978" t="s">
        <v>889</v>
      </c>
      <c r="B978" t="s">
        <v>30</v>
      </c>
      <c r="C978">
        <v>1610</v>
      </c>
      <c r="D978">
        <v>2015</v>
      </c>
      <c r="E978" s="2">
        <v>0.75</v>
      </c>
      <c r="F978" t="s">
        <v>41</v>
      </c>
      <c r="G978">
        <v>3</v>
      </c>
      <c r="H978" t="s">
        <v>1435</v>
      </c>
      <c r="I978" t="s">
        <v>30</v>
      </c>
      <c r="J978" t="s">
        <v>1438</v>
      </c>
      <c r="K978" s="10">
        <f t="shared" si="15"/>
        <v>5.9880239520958083E-4</v>
      </c>
    </row>
    <row r="979" spans="1:11" x14ac:dyDescent="0.25">
      <c r="A979" t="s">
        <v>889</v>
      </c>
      <c r="B979" t="s">
        <v>896</v>
      </c>
      <c r="C979">
        <v>1610</v>
      </c>
      <c r="D979">
        <v>2015</v>
      </c>
      <c r="E979" s="2">
        <v>0.72</v>
      </c>
      <c r="F979" t="s">
        <v>41</v>
      </c>
      <c r="G979">
        <v>3</v>
      </c>
      <c r="H979" t="s">
        <v>1435</v>
      </c>
      <c r="I979" t="s">
        <v>75</v>
      </c>
      <c r="J979" t="s">
        <v>1438</v>
      </c>
      <c r="K979" s="10">
        <f t="shared" si="15"/>
        <v>5.9880239520958083E-4</v>
      </c>
    </row>
    <row r="980" spans="1:11" x14ac:dyDescent="0.25">
      <c r="A980" t="s">
        <v>889</v>
      </c>
      <c r="B980" t="s">
        <v>897</v>
      </c>
      <c r="C980">
        <v>1634</v>
      </c>
      <c r="D980">
        <v>2015</v>
      </c>
      <c r="E980" s="2">
        <v>0.78</v>
      </c>
      <c r="F980" t="s">
        <v>41</v>
      </c>
      <c r="G980">
        <v>3</v>
      </c>
      <c r="H980" t="s">
        <v>1435</v>
      </c>
      <c r="I980" t="s">
        <v>131</v>
      </c>
      <c r="J980" t="s">
        <v>1438</v>
      </c>
      <c r="K980" s="10">
        <f t="shared" si="15"/>
        <v>5.9880239520958083E-4</v>
      </c>
    </row>
    <row r="981" spans="1:11" x14ac:dyDescent="0.25">
      <c r="A981" t="s">
        <v>898</v>
      </c>
      <c r="B981" t="s">
        <v>36</v>
      </c>
      <c r="C981">
        <v>1872</v>
      </c>
      <c r="D981">
        <v>2016</v>
      </c>
      <c r="E981" s="2">
        <v>0.7</v>
      </c>
      <c r="F981" t="s">
        <v>16</v>
      </c>
      <c r="G981">
        <v>3</v>
      </c>
      <c r="H981" t="s">
        <v>1435</v>
      </c>
      <c r="I981" t="s">
        <v>16</v>
      </c>
      <c r="J981" t="s">
        <v>1438</v>
      </c>
      <c r="K981" s="10">
        <f t="shared" si="15"/>
        <v>5.9880239520958083E-4</v>
      </c>
    </row>
    <row r="982" spans="1:11" x14ac:dyDescent="0.25">
      <c r="A982" t="s">
        <v>898</v>
      </c>
      <c r="B982" t="s">
        <v>899</v>
      </c>
      <c r="C982">
        <v>1884</v>
      </c>
      <c r="D982">
        <v>2016</v>
      </c>
      <c r="E982" s="2">
        <v>0.7</v>
      </c>
      <c r="F982" t="s">
        <v>16</v>
      </c>
      <c r="G982">
        <v>3</v>
      </c>
      <c r="H982" t="s">
        <v>1435</v>
      </c>
      <c r="I982" t="s">
        <v>16</v>
      </c>
      <c r="J982" t="s">
        <v>1438</v>
      </c>
      <c r="K982" s="10">
        <f t="shared" si="15"/>
        <v>5.9880239520958083E-4</v>
      </c>
    </row>
    <row r="983" spans="1:11" x14ac:dyDescent="0.25">
      <c r="A983" t="s">
        <v>898</v>
      </c>
      <c r="B983" t="s">
        <v>354</v>
      </c>
      <c r="C983">
        <v>1884</v>
      </c>
      <c r="D983">
        <v>2016</v>
      </c>
      <c r="E983" s="2">
        <v>0.7</v>
      </c>
      <c r="F983" t="s">
        <v>16</v>
      </c>
      <c r="G983">
        <v>3</v>
      </c>
      <c r="H983" t="s">
        <v>1435</v>
      </c>
      <c r="I983" t="s">
        <v>16</v>
      </c>
      <c r="J983" t="s">
        <v>1438</v>
      </c>
      <c r="K983" s="10">
        <f t="shared" si="15"/>
        <v>5.9880239520958083E-4</v>
      </c>
    </row>
    <row r="984" spans="1:11" x14ac:dyDescent="0.25">
      <c r="A984" t="s">
        <v>900</v>
      </c>
      <c r="B984" t="s">
        <v>901</v>
      </c>
      <c r="C984">
        <v>1650</v>
      </c>
      <c r="D984">
        <v>2015</v>
      </c>
      <c r="E984" s="2">
        <v>0.85</v>
      </c>
      <c r="F984" t="s">
        <v>64</v>
      </c>
      <c r="G984">
        <v>3</v>
      </c>
      <c r="H984" t="s">
        <v>35</v>
      </c>
      <c r="I984" t="s">
        <v>64</v>
      </c>
      <c r="J984" t="s">
        <v>1438</v>
      </c>
      <c r="K984" s="10">
        <f t="shared" si="15"/>
        <v>5.9880239520958083E-4</v>
      </c>
    </row>
    <row r="985" spans="1:11" x14ac:dyDescent="0.25">
      <c r="A985" t="s">
        <v>900</v>
      </c>
      <c r="B985" t="s">
        <v>562</v>
      </c>
      <c r="C985">
        <v>1650</v>
      </c>
      <c r="D985">
        <v>2015</v>
      </c>
      <c r="E985" s="2">
        <v>0.68</v>
      </c>
      <c r="F985" t="s">
        <v>64</v>
      </c>
      <c r="G985">
        <v>3</v>
      </c>
      <c r="H985" t="s">
        <v>35</v>
      </c>
      <c r="I985" t="s">
        <v>64</v>
      </c>
      <c r="J985" t="s">
        <v>1438</v>
      </c>
      <c r="K985" s="10">
        <f t="shared" si="15"/>
        <v>5.9880239520958083E-4</v>
      </c>
    </row>
    <row r="986" spans="1:11" x14ac:dyDescent="0.25">
      <c r="A986" t="s">
        <v>900</v>
      </c>
      <c r="B986" t="s">
        <v>902</v>
      </c>
      <c r="C986">
        <v>1650</v>
      </c>
      <c r="D986">
        <v>2015</v>
      </c>
      <c r="E986" s="2">
        <v>0.7</v>
      </c>
      <c r="F986" t="s">
        <v>64</v>
      </c>
      <c r="G986">
        <v>3.75</v>
      </c>
      <c r="H986" t="s">
        <v>35</v>
      </c>
      <c r="I986" t="s">
        <v>64</v>
      </c>
      <c r="J986" t="s">
        <v>1439</v>
      </c>
      <c r="K986" s="10">
        <f t="shared" si="15"/>
        <v>5.9880239520958083E-4</v>
      </c>
    </row>
    <row r="987" spans="1:11" x14ac:dyDescent="0.25">
      <c r="A987" t="s">
        <v>900</v>
      </c>
      <c r="B987" t="s">
        <v>903</v>
      </c>
      <c r="C987">
        <v>1149</v>
      </c>
      <c r="D987">
        <v>2013</v>
      </c>
      <c r="E987" s="2">
        <v>0.75</v>
      </c>
      <c r="F987" t="s">
        <v>64</v>
      </c>
      <c r="G987">
        <v>3</v>
      </c>
      <c r="H987" t="s">
        <v>35</v>
      </c>
      <c r="I987" t="s">
        <v>64</v>
      </c>
      <c r="J987" t="s">
        <v>1438</v>
      </c>
      <c r="K987" s="10">
        <f t="shared" si="15"/>
        <v>5.9880239520958083E-4</v>
      </c>
    </row>
    <row r="988" spans="1:11" x14ac:dyDescent="0.25">
      <c r="A988" t="s">
        <v>900</v>
      </c>
      <c r="B988" t="s">
        <v>904</v>
      </c>
      <c r="C988">
        <v>845</v>
      </c>
      <c r="D988">
        <v>2012</v>
      </c>
      <c r="E988" s="2">
        <v>0.76</v>
      </c>
      <c r="F988" t="s">
        <v>64</v>
      </c>
      <c r="G988">
        <v>3</v>
      </c>
      <c r="H988" t="s">
        <v>35</v>
      </c>
      <c r="I988" t="s">
        <v>64</v>
      </c>
      <c r="J988" t="s">
        <v>1438</v>
      </c>
      <c r="K988" s="10">
        <f t="shared" si="15"/>
        <v>5.9880239520958083E-4</v>
      </c>
    </row>
    <row r="989" spans="1:11" x14ac:dyDescent="0.25">
      <c r="A989" t="s">
        <v>900</v>
      </c>
      <c r="B989" t="s">
        <v>905</v>
      </c>
      <c r="C989">
        <v>845</v>
      </c>
      <c r="D989">
        <v>2012</v>
      </c>
      <c r="E989" s="2">
        <v>0.72</v>
      </c>
      <c r="F989" t="s">
        <v>64</v>
      </c>
      <c r="G989">
        <v>3</v>
      </c>
      <c r="H989" t="s">
        <v>35</v>
      </c>
      <c r="I989" t="s">
        <v>64</v>
      </c>
      <c r="J989" t="s">
        <v>1438</v>
      </c>
      <c r="K989" s="10">
        <f t="shared" si="15"/>
        <v>5.9880239520958083E-4</v>
      </c>
    </row>
    <row r="990" spans="1:11" x14ac:dyDescent="0.25">
      <c r="A990" t="s">
        <v>900</v>
      </c>
      <c r="B990" t="s">
        <v>906</v>
      </c>
      <c r="C990">
        <v>845</v>
      </c>
      <c r="D990">
        <v>2012</v>
      </c>
      <c r="E990" s="2">
        <v>0.7</v>
      </c>
      <c r="F990" t="s">
        <v>64</v>
      </c>
      <c r="G990">
        <v>3</v>
      </c>
      <c r="H990" t="s">
        <v>35</v>
      </c>
      <c r="I990" t="s">
        <v>64</v>
      </c>
      <c r="J990" t="s">
        <v>1438</v>
      </c>
      <c r="K990" s="10">
        <f t="shared" si="15"/>
        <v>5.9880239520958083E-4</v>
      </c>
    </row>
    <row r="991" spans="1:11" x14ac:dyDescent="0.25">
      <c r="A991" t="s">
        <v>900</v>
      </c>
      <c r="B991" t="s">
        <v>562</v>
      </c>
      <c r="C991">
        <v>849</v>
      </c>
      <c r="D991">
        <v>2012</v>
      </c>
      <c r="E991" s="2">
        <v>0.78</v>
      </c>
      <c r="F991" t="s">
        <v>64</v>
      </c>
      <c r="G991">
        <v>3</v>
      </c>
      <c r="H991" t="s">
        <v>35</v>
      </c>
      <c r="I991" t="s">
        <v>64</v>
      </c>
      <c r="J991" t="s">
        <v>1438</v>
      </c>
      <c r="K991" s="10">
        <f t="shared" si="15"/>
        <v>5.9880239520958083E-4</v>
      </c>
    </row>
    <row r="992" spans="1:11" x14ac:dyDescent="0.25">
      <c r="A992" t="s">
        <v>900</v>
      </c>
      <c r="B992" t="s">
        <v>73</v>
      </c>
      <c r="C992">
        <v>895</v>
      </c>
      <c r="D992">
        <v>2012</v>
      </c>
      <c r="E992" s="2">
        <v>0.8</v>
      </c>
      <c r="F992" t="s">
        <v>64</v>
      </c>
      <c r="G992">
        <v>3</v>
      </c>
      <c r="H992" t="s">
        <v>35</v>
      </c>
      <c r="I992" t="s">
        <v>64</v>
      </c>
      <c r="J992" t="s">
        <v>1438</v>
      </c>
      <c r="K992" s="10">
        <f t="shared" si="15"/>
        <v>5.9880239520958083E-4</v>
      </c>
    </row>
    <row r="993" spans="1:11" x14ac:dyDescent="0.25">
      <c r="A993" t="s">
        <v>900</v>
      </c>
      <c r="B993" t="s">
        <v>136</v>
      </c>
      <c r="C993">
        <v>955</v>
      </c>
      <c r="D993">
        <v>2012</v>
      </c>
      <c r="E993" s="2">
        <v>0.74</v>
      </c>
      <c r="F993" t="s">
        <v>64</v>
      </c>
      <c r="G993">
        <v>3</v>
      </c>
      <c r="H993" t="s">
        <v>35</v>
      </c>
      <c r="I993" t="s">
        <v>64</v>
      </c>
      <c r="J993" t="s">
        <v>1438</v>
      </c>
      <c r="K993" s="10">
        <f t="shared" si="15"/>
        <v>5.9880239520958083E-4</v>
      </c>
    </row>
    <row r="994" spans="1:11" x14ac:dyDescent="0.25">
      <c r="A994" t="s">
        <v>907</v>
      </c>
      <c r="B994" t="s">
        <v>908</v>
      </c>
      <c r="C994">
        <v>537</v>
      </c>
      <c r="D994">
        <v>2010</v>
      </c>
      <c r="E994" s="2">
        <v>0.65</v>
      </c>
      <c r="F994" t="s">
        <v>41</v>
      </c>
      <c r="G994">
        <v>3</v>
      </c>
      <c r="H994" t="s">
        <v>1435</v>
      </c>
      <c r="I994" t="s">
        <v>133</v>
      </c>
      <c r="J994" t="s">
        <v>1438</v>
      </c>
      <c r="K994" s="10">
        <f t="shared" si="15"/>
        <v>5.9880239520958083E-4</v>
      </c>
    </row>
    <row r="995" spans="1:11" x14ac:dyDescent="0.25">
      <c r="A995" t="s">
        <v>907</v>
      </c>
      <c r="B995" t="s">
        <v>246</v>
      </c>
      <c r="C995">
        <v>544</v>
      </c>
      <c r="D995">
        <v>2010</v>
      </c>
      <c r="E995" s="2">
        <v>0.65</v>
      </c>
      <c r="F995" t="s">
        <v>41</v>
      </c>
      <c r="G995">
        <v>3</v>
      </c>
      <c r="H995" t="s">
        <v>1435</v>
      </c>
      <c r="I995" t="s">
        <v>246</v>
      </c>
      <c r="J995" t="s">
        <v>1438</v>
      </c>
      <c r="K995" s="10">
        <f t="shared" si="15"/>
        <v>5.9880239520958083E-4</v>
      </c>
    </row>
    <row r="996" spans="1:11" x14ac:dyDescent="0.25">
      <c r="A996" t="s">
        <v>907</v>
      </c>
      <c r="B996" t="s">
        <v>909</v>
      </c>
      <c r="C996">
        <v>544</v>
      </c>
      <c r="D996">
        <v>2010</v>
      </c>
      <c r="E996" s="2">
        <v>0.65</v>
      </c>
      <c r="F996" t="s">
        <v>41</v>
      </c>
      <c r="G996">
        <v>3</v>
      </c>
      <c r="H996" t="s">
        <v>1435</v>
      </c>
      <c r="I996" t="s">
        <v>909</v>
      </c>
      <c r="J996" t="s">
        <v>1438</v>
      </c>
      <c r="K996" s="10">
        <f t="shared" si="15"/>
        <v>5.9880239520958083E-4</v>
      </c>
    </row>
    <row r="997" spans="1:11" x14ac:dyDescent="0.25">
      <c r="A997" t="s">
        <v>907</v>
      </c>
      <c r="B997" t="s">
        <v>910</v>
      </c>
      <c r="C997">
        <v>544</v>
      </c>
      <c r="D997">
        <v>2010</v>
      </c>
      <c r="E997" s="2">
        <v>0.65</v>
      </c>
      <c r="F997" t="s">
        <v>41</v>
      </c>
      <c r="G997">
        <v>3</v>
      </c>
      <c r="H997" t="s">
        <v>60</v>
      </c>
      <c r="I997" t="s">
        <v>93</v>
      </c>
      <c r="J997" t="s">
        <v>1438</v>
      </c>
      <c r="K997" s="10">
        <f t="shared" si="15"/>
        <v>5.9880239520958083E-4</v>
      </c>
    </row>
    <row r="998" spans="1:11" x14ac:dyDescent="0.25">
      <c r="A998" t="s">
        <v>911</v>
      </c>
      <c r="B998" t="s">
        <v>83</v>
      </c>
      <c r="C998">
        <v>1189</v>
      </c>
      <c r="D998">
        <v>2013</v>
      </c>
      <c r="E998" s="2">
        <v>0.74</v>
      </c>
      <c r="F998" t="s">
        <v>41</v>
      </c>
      <c r="G998">
        <v>2</v>
      </c>
      <c r="H998" t="s">
        <v>1435</v>
      </c>
      <c r="I998" t="s">
        <v>83</v>
      </c>
      <c r="J998" t="s">
        <v>1441</v>
      </c>
      <c r="K998" s="10">
        <f t="shared" si="15"/>
        <v>5.9880239520958083E-4</v>
      </c>
    </row>
    <row r="999" spans="1:11" x14ac:dyDescent="0.25">
      <c r="A999" t="s">
        <v>911</v>
      </c>
      <c r="B999" t="s">
        <v>83</v>
      </c>
      <c r="C999">
        <v>1189</v>
      </c>
      <c r="D999">
        <v>2013</v>
      </c>
      <c r="E999" s="2">
        <v>0.89</v>
      </c>
      <c r="F999" t="s">
        <v>41</v>
      </c>
      <c r="G999">
        <v>2</v>
      </c>
      <c r="H999" t="s">
        <v>1435</v>
      </c>
      <c r="I999" t="s">
        <v>83</v>
      </c>
      <c r="J999" t="s">
        <v>1441</v>
      </c>
      <c r="K999" s="10">
        <f t="shared" si="15"/>
        <v>5.9880239520958083E-4</v>
      </c>
    </row>
    <row r="1000" spans="1:11" x14ac:dyDescent="0.25">
      <c r="A1000" t="s">
        <v>912</v>
      </c>
      <c r="B1000" t="s">
        <v>118</v>
      </c>
      <c r="C1000">
        <v>1836</v>
      </c>
      <c r="D1000">
        <v>2016</v>
      </c>
      <c r="E1000" s="2">
        <v>0.76</v>
      </c>
      <c r="F1000" t="s">
        <v>913</v>
      </c>
      <c r="G1000">
        <v>3</v>
      </c>
      <c r="H1000" t="s">
        <v>1435</v>
      </c>
      <c r="I1000" t="s">
        <v>38</v>
      </c>
      <c r="J1000" t="s">
        <v>1438</v>
      </c>
      <c r="K1000" s="10">
        <f t="shared" si="15"/>
        <v>5.9880239520958083E-4</v>
      </c>
    </row>
    <row r="1001" spans="1:11" x14ac:dyDescent="0.25">
      <c r="A1001" t="s">
        <v>912</v>
      </c>
      <c r="B1001" t="s">
        <v>914</v>
      </c>
      <c r="C1001">
        <v>1836</v>
      </c>
      <c r="D1001">
        <v>2016</v>
      </c>
      <c r="E1001" s="2">
        <v>0.82</v>
      </c>
      <c r="F1001" t="s">
        <v>913</v>
      </c>
      <c r="G1001">
        <v>3</v>
      </c>
      <c r="H1001" t="s">
        <v>1435</v>
      </c>
      <c r="I1001" t="s">
        <v>149</v>
      </c>
      <c r="J1001" t="s">
        <v>1438</v>
      </c>
      <c r="K1001" s="10">
        <f t="shared" si="15"/>
        <v>5.9880239520958083E-4</v>
      </c>
    </row>
    <row r="1002" spans="1:11" x14ac:dyDescent="0.25">
      <c r="A1002" t="s">
        <v>912</v>
      </c>
      <c r="B1002" t="s">
        <v>305</v>
      </c>
      <c r="C1002">
        <v>1836</v>
      </c>
      <c r="D1002">
        <v>2016</v>
      </c>
      <c r="E1002" s="2">
        <v>0.74</v>
      </c>
      <c r="F1002" t="s">
        <v>913</v>
      </c>
      <c r="G1002">
        <v>3</v>
      </c>
      <c r="H1002" t="s">
        <v>1435</v>
      </c>
      <c r="I1002" t="s">
        <v>30</v>
      </c>
      <c r="J1002" t="s">
        <v>1438</v>
      </c>
      <c r="K1002" s="10">
        <f t="shared" si="15"/>
        <v>5.9880239520958083E-4</v>
      </c>
    </row>
    <row r="1003" spans="1:11" x14ac:dyDescent="0.25">
      <c r="A1003" t="s">
        <v>915</v>
      </c>
      <c r="B1003" t="s">
        <v>128</v>
      </c>
      <c r="C1003">
        <v>1450</v>
      </c>
      <c r="D1003">
        <v>2015</v>
      </c>
      <c r="E1003" s="2">
        <v>0.76</v>
      </c>
      <c r="F1003" t="s">
        <v>41</v>
      </c>
      <c r="G1003">
        <v>3</v>
      </c>
      <c r="H1003" t="s">
        <v>1435</v>
      </c>
      <c r="I1003" t="s">
        <v>128</v>
      </c>
      <c r="J1003" t="s">
        <v>1438</v>
      </c>
      <c r="K1003" s="10">
        <f t="shared" si="15"/>
        <v>5.9880239520958083E-4</v>
      </c>
    </row>
    <row r="1004" spans="1:11" x14ac:dyDescent="0.25">
      <c r="A1004" t="s">
        <v>915</v>
      </c>
      <c r="B1004" t="s">
        <v>75</v>
      </c>
      <c r="C1004">
        <v>1450</v>
      </c>
      <c r="D1004">
        <v>2015</v>
      </c>
      <c r="E1004" s="2">
        <v>0.74</v>
      </c>
      <c r="F1004" t="s">
        <v>41</v>
      </c>
      <c r="G1004">
        <v>3</v>
      </c>
      <c r="H1004" t="s">
        <v>1435</v>
      </c>
      <c r="I1004" t="s">
        <v>75</v>
      </c>
      <c r="J1004" t="s">
        <v>1438</v>
      </c>
      <c r="K1004" s="10">
        <f t="shared" si="15"/>
        <v>5.9880239520958083E-4</v>
      </c>
    </row>
    <row r="1005" spans="1:11" x14ac:dyDescent="0.25">
      <c r="A1005" t="s">
        <v>915</v>
      </c>
      <c r="B1005" t="s">
        <v>34</v>
      </c>
      <c r="C1005">
        <v>999</v>
      </c>
      <c r="D1005">
        <v>2012</v>
      </c>
      <c r="E1005" s="2">
        <v>0.73</v>
      </c>
      <c r="F1005" t="s">
        <v>41</v>
      </c>
      <c r="G1005">
        <v>3</v>
      </c>
      <c r="H1005" t="s">
        <v>35</v>
      </c>
      <c r="I1005" t="s">
        <v>19</v>
      </c>
      <c r="J1005" t="s">
        <v>1438</v>
      </c>
      <c r="K1005" s="10">
        <f t="shared" si="15"/>
        <v>5.9880239520958083E-4</v>
      </c>
    </row>
    <row r="1006" spans="1:11" x14ac:dyDescent="0.25">
      <c r="A1006" t="s">
        <v>915</v>
      </c>
      <c r="B1006" t="s">
        <v>916</v>
      </c>
      <c r="C1006">
        <v>701</v>
      </c>
      <c r="D1006">
        <v>2011</v>
      </c>
      <c r="E1006" s="2">
        <v>0.76</v>
      </c>
      <c r="F1006" t="s">
        <v>41</v>
      </c>
      <c r="G1006">
        <v>3</v>
      </c>
      <c r="H1006" t="s">
        <v>35</v>
      </c>
      <c r="I1006" t="s">
        <v>19</v>
      </c>
      <c r="J1006" t="s">
        <v>1438</v>
      </c>
      <c r="K1006" s="10">
        <f t="shared" si="15"/>
        <v>5.9880239520958083E-4</v>
      </c>
    </row>
    <row r="1007" spans="1:11" x14ac:dyDescent="0.25">
      <c r="A1007" t="s">
        <v>915</v>
      </c>
      <c r="B1007" t="s">
        <v>917</v>
      </c>
      <c r="C1007">
        <v>709</v>
      </c>
      <c r="D1007">
        <v>2011</v>
      </c>
      <c r="E1007" s="2">
        <v>0.7</v>
      </c>
      <c r="F1007" t="s">
        <v>41</v>
      </c>
      <c r="G1007">
        <v>3</v>
      </c>
      <c r="H1007" t="s">
        <v>35</v>
      </c>
      <c r="I1007" t="s">
        <v>19</v>
      </c>
      <c r="J1007" t="s">
        <v>1438</v>
      </c>
      <c r="K1007" s="10">
        <f t="shared" si="15"/>
        <v>5.9880239520958083E-4</v>
      </c>
    </row>
    <row r="1008" spans="1:11" x14ac:dyDescent="0.25">
      <c r="A1008" t="s">
        <v>915</v>
      </c>
      <c r="B1008" t="s">
        <v>918</v>
      </c>
      <c r="C1008">
        <v>713</v>
      </c>
      <c r="D1008">
        <v>2011</v>
      </c>
      <c r="E1008" s="2">
        <v>0.81</v>
      </c>
      <c r="F1008" t="s">
        <v>41</v>
      </c>
      <c r="G1008">
        <v>3</v>
      </c>
      <c r="H1008" t="s">
        <v>35</v>
      </c>
      <c r="I1008" t="s">
        <v>19</v>
      </c>
      <c r="J1008" t="s">
        <v>1438</v>
      </c>
      <c r="K1008" s="10">
        <f t="shared" si="15"/>
        <v>5.9880239520958083E-4</v>
      </c>
    </row>
    <row r="1009" spans="1:11" x14ac:dyDescent="0.25">
      <c r="A1009" t="s">
        <v>915</v>
      </c>
      <c r="B1009" t="s">
        <v>919</v>
      </c>
      <c r="C1009">
        <v>773</v>
      </c>
      <c r="D1009">
        <v>2011</v>
      </c>
      <c r="E1009" s="2">
        <v>0.7</v>
      </c>
      <c r="F1009" t="s">
        <v>41</v>
      </c>
      <c r="G1009">
        <v>3</v>
      </c>
      <c r="H1009" t="s">
        <v>35</v>
      </c>
      <c r="I1009" t="s">
        <v>99</v>
      </c>
      <c r="J1009" t="s">
        <v>1438</v>
      </c>
      <c r="K1009" s="10">
        <f t="shared" si="15"/>
        <v>5.9880239520958083E-4</v>
      </c>
    </row>
    <row r="1010" spans="1:11" x14ac:dyDescent="0.25">
      <c r="A1010" t="s">
        <v>915</v>
      </c>
      <c r="B1010" t="s">
        <v>33</v>
      </c>
      <c r="C1010">
        <v>777</v>
      </c>
      <c r="D1010">
        <v>2011</v>
      </c>
      <c r="E1010" s="2">
        <v>0.71</v>
      </c>
      <c r="F1010" t="s">
        <v>41</v>
      </c>
      <c r="G1010">
        <v>3</v>
      </c>
      <c r="H1010" t="s">
        <v>1435</v>
      </c>
      <c r="I1010" t="s">
        <v>33</v>
      </c>
      <c r="J1010" t="s">
        <v>1438</v>
      </c>
      <c r="K1010" s="10">
        <f t="shared" si="15"/>
        <v>5.9880239520958083E-4</v>
      </c>
    </row>
    <row r="1011" spans="1:11" x14ac:dyDescent="0.25">
      <c r="A1011" t="s">
        <v>915</v>
      </c>
      <c r="B1011" t="s">
        <v>354</v>
      </c>
      <c r="C1011">
        <v>777</v>
      </c>
      <c r="D1011">
        <v>2011</v>
      </c>
      <c r="E1011" s="2">
        <v>0.75</v>
      </c>
      <c r="F1011" t="s">
        <v>41</v>
      </c>
      <c r="G1011">
        <v>3</v>
      </c>
      <c r="H1011" t="s">
        <v>1435</v>
      </c>
      <c r="I1011" t="s">
        <v>16</v>
      </c>
      <c r="J1011" t="s">
        <v>1438</v>
      </c>
      <c r="K1011" s="10">
        <f t="shared" si="15"/>
        <v>5.9880239520958083E-4</v>
      </c>
    </row>
    <row r="1012" spans="1:11" x14ac:dyDescent="0.25">
      <c r="A1012" t="s">
        <v>915</v>
      </c>
      <c r="B1012" t="s">
        <v>82</v>
      </c>
      <c r="C1012">
        <v>777</v>
      </c>
      <c r="D1012">
        <v>2011</v>
      </c>
      <c r="E1012" s="2">
        <v>0.73</v>
      </c>
      <c r="F1012" t="s">
        <v>41</v>
      </c>
      <c r="G1012">
        <v>3</v>
      </c>
      <c r="H1012" t="s">
        <v>1435</v>
      </c>
      <c r="I1012" t="s">
        <v>83</v>
      </c>
      <c r="J1012" t="s">
        <v>1438</v>
      </c>
      <c r="K1012" s="10">
        <f t="shared" si="15"/>
        <v>5.9880239520958083E-4</v>
      </c>
    </row>
    <row r="1013" spans="1:11" x14ac:dyDescent="0.25">
      <c r="A1013" t="s">
        <v>915</v>
      </c>
      <c r="B1013" t="s">
        <v>920</v>
      </c>
      <c r="C1013">
        <v>777</v>
      </c>
      <c r="D1013">
        <v>2011</v>
      </c>
      <c r="E1013" s="2">
        <v>0.74</v>
      </c>
      <c r="F1013" t="s">
        <v>41</v>
      </c>
      <c r="G1013">
        <v>3.75</v>
      </c>
      <c r="H1013" t="s">
        <v>1435</v>
      </c>
      <c r="I1013" t="s">
        <v>83</v>
      </c>
      <c r="J1013" t="s">
        <v>1439</v>
      </c>
      <c r="K1013" s="10">
        <f t="shared" si="15"/>
        <v>5.9880239520958083E-4</v>
      </c>
    </row>
    <row r="1014" spans="1:11" x14ac:dyDescent="0.25">
      <c r="A1014" t="s">
        <v>915</v>
      </c>
      <c r="B1014" t="s">
        <v>288</v>
      </c>
      <c r="C1014">
        <v>572</v>
      </c>
      <c r="D1014">
        <v>2010</v>
      </c>
      <c r="E1014" s="2">
        <v>0.81</v>
      </c>
      <c r="F1014" t="s">
        <v>41</v>
      </c>
      <c r="G1014">
        <v>3</v>
      </c>
      <c r="H1014" t="s">
        <v>18</v>
      </c>
      <c r="I1014" t="s">
        <v>19</v>
      </c>
      <c r="J1014" t="s">
        <v>1438</v>
      </c>
      <c r="K1014" s="10">
        <f t="shared" si="15"/>
        <v>5.9880239520958083E-4</v>
      </c>
    </row>
    <row r="1015" spans="1:11" x14ac:dyDescent="0.25">
      <c r="A1015" t="s">
        <v>915</v>
      </c>
      <c r="B1015" t="s">
        <v>921</v>
      </c>
      <c r="C1015">
        <v>572</v>
      </c>
      <c r="D1015">
        <v>2010</v>
      </c>
      <c r="E1015" s="2">
        <v>0.75</v>
      </c>
      <c r="F1015" t="s">
        <v>41</v>
      </c>
      <c r="G1015">
        <v>3</v>
      </c>
      <c r="H1015" t="s">
        <v>1435</v>
      </c>
      <c r="I1015" t="s">
        <v>19</v>
      </c>
      <c r="J1015" t="s">
        <v>1438</v>
      </c>
      <c r="K1015" s="10">
        <f t="shared" si="15"/>
        <v>5.9880239520958083E-4</v>
      </c>
    </row>
    <row r="1016" spans="1:11" x14ac:dyDescent="0.25">
      <c r="A1016" t="s">
        <v>915</v>
      </c>
      <c r="B1016" t="s">
        <v>922</v>
      </c>
      <c r="C1016">
        <v>572</v>
      </c>
      <c r="D1016">
        <v>2010</v>
      </c>
      <c r="E1016" s="2">
        <v>0.7</v>
      </c>
      <c r="F1016" t="s">
        <v>41</v>
      </c>
      <c r="G1016">
        <v>3</v>
      </c>
      <c r="H1016" t="s">
        <v>1435</v>
      </c>
      <c r="I1016" t="s">
        <v>83</v>
      </c>
      <c r="J1016" t="s">
        <v>1438</v>
      </c>
      <c r="K1016" s="10">
        <f t="shared" si="15"/>
        <v>5.9880239520958083E-4</v>
      </c>
    </row>
    <row r="1017" spans="1:11" x14ac:dyDescent="0.25">
      <c r="A1017" t="s">
        <v>923</v>
      </c>
      <c r="B1017" t="s">
        <v>924</v>
      </c>
      <c r="C1017">
        <v>1177</v>
      </c>
      <c r="D1017">
        <v>2013</v>
      </c>
      <c r="E1017" s="2">
        <v>0.72</v>
      </c>
      <c r="F1017" t="s">
        <v>167</v>
      </c>
      <c r="G1017">
        <v>3</v>
      </c>
      <c r="H1017" t="s">
        <v>35</v>
      </c>
      <c r="I1017" t="s">
        <v>436</v>
      </c>
      <c r="J1017" t="s">
        <v>1438</v>
      </c>
      <c r="K1017" s="10">
        <f t="shared" si="15"/>
        <v>5.9880239520958083E-4</v>
      </c>
    </row>
    <row r="1018" spans="1:11" x14ac:dyDescent="0.25">
      <c r="A1018" t="s">
        <v>923</v>
      </c>
      <c r="B1018" t="s">
        <v>925</v>
      </c>
      <c r="C1018">
        <v>1177</v>
      </c>
      <c r="D1018">
        <v>2013</v>
      </c>
      <c r="E1018" s="2">
        <v>0.68</v>
      </c>
      <c r="F1018" t="s">
        <v>167</v>
      </c>
      <c r="G1018">
        <v>4</v>
      </c>
      <c r="H1018" t="s">
        <v>35</v>
      </c>
      <c r="I1018" t="s">
        <v>25</v>
      </c>
      <c r="J1018" t="s">
        <v>1440</v>
      </c>
      <c r="K1018" s="10">
        <f t="shared" si="15"/>
        <v>5.9880239520958083E-4</v>
      </c>
    </row>
    <row r="1019" spans="1:11" x14ac:dyDescent="0.25">
      <c r="A1019" t="s">
        <v>923</v>
      </c>
      <c r="B1019" t="s">
        <v>926</v>
      </c>
      <c r="C1019">
        <v>1177</v>
      </c>
      <c r="D1019">
        <v>2013</v>
      </c>
      <c r="E1019" s="2">
        <v>0.74</v>
      </c>
      <c r="F1019" t="s">
        <v>167</v>
      </c>
      <c r="G1019">
        <v>4</v>
      </c>
      <c r="H1019" t="s">
        <v>35</v>
      </c>
      <c r="I1019" t="s">
        <v>33</v>
      </c>
      <c r="J1019" t="s">
        <v>1440</v>
      </c>
      <c r="K1019" s="10">
        <f t="shared" si="15"/>
        <v>5.9880239520958083E-4</v>
      </c>
    </row>
    <row r="1020" spans="1:11" x14ac:dyDescent="0.25">
      <c r="A1020" t="s">
        <v>927</v>
      </c>
      <c r="B1020" t="s">
        <v>142</v>
      </c>
      <c r="C1020">
        <v>1367</v>
      </c>
      <c r="D1020">
        <v>2014</v>
      </c>
      <c r="E1020" s="2">
        <v>0.7</v>
      </c>
      <c r="F1020" t="s">
        <v>41</v>
      </c>
      <c r="G1020">
        <v>3</v>
      </c>
      <c r="H1020" t="s">
        <v>35</v>
      </c>
      <c r="I1020" t="s">
        <v>99</v>
      </c>
      <c r="J1020" t="s">
        <v>1438</v>
      </c>
      <c r="K1020" s="10">
        <f t="shared" si="15"/>
        <v>5.9880239520958083E-4</v>
      </c>
    </row>
    <row r="1021" spans="1:11" x14ac:dyDescent="0.25">
      <c r="A1021" t="s">
        <v>927</v>
      </c>
      <c r="B1021" t="s">
        <v>116</v>
      </c>
      <c r="C1021">
        <v>1367</v>
      </c>
      <c r="D1021">
        <v>2014</v>
      </c>
      <c r="E1021" s="2">
        <v>0.7</v>
      </c>
      <c r="F1021" t="s">
        <v>41</v>
      </c>
      <c r="G1021">
        <v>3</v>
      </c>
      <c r="H1021" t="s">
        <v>1435</v>
      </c>
      <c r="I1021" t="s">
        <v>83</v>
      </c>
      <c r="J1021" t="s">
        <v>1438</v>
      </c>
      <c r="K1021" s="10">
        <f t="shared" si="15"/>
        <v>5.9880239520958083E-4</v>
      </c>
    </row>
    <row r="1022" spans="1:11" x14ac:dyDescent="0.25">
      <c r="A1022" t="s">
        <v>927</v>
      </c>
      <c r="B1022" t="s">
        <v>285</v>
      </c>
      <c r="C1022">
        <v>1430</v>
      </c>
      <c r="D1022">
        <v>2014</v>
      </c>
      <c r="E1022" s="2">
        <v>0.82</v>
      </c>
      <c r="F1022" t="s">
        <v>41</v>
      </c>
      <c r="G1022">
        <v>3</v>
      </c>
      <c r="H1022" t="s">
        <v>18</v>
      </c>
      <c r="I1022" t="s">
        <v>16</v>
      </c>
      <c r="J1022" t="s">
        <v>1438</v>
      </c>
      <c r="K1022" s="10">
        <f t="shared" si="15"/>
        <v>5.9880239520958083E-4</v>
      </c>
    </row>
    <row r="1023" spans="1:11" x14ac:dyDescent="0.25">
      <c r="A1023" t="s">
        <v>927</v>
      </c>
      <c r="B1023" t="s">
        <v>928</v>
      </c>
      <c r="C1023">
        <v>1430</v>
      </c>
      <c r="D1023">
        <v>2014</v>
      </c>
      <c r="E1023" s="2">
        <v>0.63</v>
      </c>
      <c r="F1023" t="s">
        <v>41</v>
      </c>
      <c r="G1023">
        <v>3</v>
      </c>
      <c r="H1023" t="s">
        <v>18</v>
      </c>
      <c r="I1023" t="s">
        <v>16</v>
      </c>
      <c r="J1023" t="s">
        <v>1438</v>
      </c>
      <c r="K1023" s="10">
        <f t="shared" si="15"/>
        <v>5.9880239520958083E-4</v>
      </c>
    </row>
    <row r="1024" spans="1:11" x14ac:dyDescent="0.25">
      <c r="A1024" t="s">
        <v>929</v>
      </c>
      <c r="B1024" t="s">
        <v>715</v>
      </c>
      <c r="C1024">
        <v>1728</v>
      </c>
      <c r="D1024">
        <v>2016</v>
      </c>
      <c r="E1024" s="2">
        <v>0.72</v>
      </c>
      <c r="F1024" t="s">
        <v>41</v>
      </c>
      <c r="G1024">
        <v>3</v>
      </c>
      <c r="H1024" t="s">
        <v>1435</v>
      </c>
      <c r="I1024" t="s">
        <v>83</v>
      </c>
      <c r="J1024" t="s">
        <v>1438</v>
      </c>
      <c r="K1024" s="10">
        <f t="shared" si="15"/>
        <v>5.9880239520958083E-4</v>
      </c>
    </row>
    <row r="1025" spans="1:11" x14ac:dyDescent="0.25">
      <c r="A1025" t="s">
        <v>930</v>
      </c>
      <c r="B1025" t="s">
        <v>38</v>
      </c>
      <c r="C1025">
        <v>1287</v>
      </c>
      <c r="D1025">
        <v>2014</v>
      </c>
      <c r="E1025" s="2">
        <v>0.7</v>
      </c>
      <c r="F1025" t="s">
        <v>41</v>
      </c>
      <c r="G1025">
        <v>2</v>
      </c>
      <c r="H1025" t="s">
        <v>1435</v>
      </c>
      <c r="I1025" t="s">
        <v>38</v>
      </c>
      <c r="J1025" t="s">
        <v>1441</v>
      </c>
      <c r="K1025" s="10">
        <f t="shared" si="15"/>
        <v>5.9880239520958083E-4</v>
      </c>
    </row>
    <row r="1026" spans="1:11" x14ac:dyDescent="0.25">
      <c r="A1026" t="s">
        <v>930</v>
      </c>
      <c r="B1026" t="s">
        <v>19</v>
      </c>
      <c r="C1026">
        <v>1287</v>
      </c>
      <c r="D1026">
        <v>2014</v>
      </c>
      <c r="E1026" s="2">
        <v>0.7</v>
      </c>
      <c r="F1026" t="s">
        <v>41</v>
      </c>
      <c r="G1026">
        <v>3</v>
      </c>
      <c r="H1026" t="s">
        <v>1435</v>
      </c>
      <c r="I1026" t="s">
        <v>19</v>
      </c>
      <c r="J1026" t="s">
        <v>1438</v>
      </c>
      <c r="K1026" s="10">
        <f t="shared" si="15"/>
        <v>5.9880239520958083E-4</v>
      </c>
    </row>
    <row r="1027" spans="1:11" x14ac:dyDescent="0.25">
      <c r="A1027" t="s">
        <v>930</v>
      </c>
      <c r="B1027" t="s">
        <v>99</v>
      </c>
      <c r="C1027">
        <v>1287</v>
      </c>
      <c r="D1027">
        <v>2014</v>
      </c>
      <c r="E1027" s="2">
        <v>0.7</v>
      </c>
      <c r="F1027" t="s">
        <v>41</v>
      </c>
      <c r="G1027">
        <v>3</v>
      </c>
      <c r="H1027" t="s">
        <v>35</v>
      </c>
      <c r="I1027" t="s">
        <v>99</v>
      </c>
      <c r="J1027" t="s">
        <v>1438</v>
      </c>
      <c r="K1027" s="10">
        <f t="shared" ref="K1027:K1090" si="16">COUNTA(B1027)/SUM(COUNTA($B$2:$B$1671))</f>
        <v>5.9880239520958083E-4</v>
      </c>
    </row>
    <row r="1028" spans="1:11" x14ac:dyDescent="0.25">
      <c r="A1028" t="s">
        <v>930</v>
      </c>
      <c r="B1028" t="s">
        <v>931</v>
      </c>
      <c r="C1028">
        <v>1291</v>
      </c>
      <c r="D1028">
        <v>2014</v>
      </c>
      <c r="E1028" s="2">
        <v>0.7</v>
      </c>
      <c r="F1028" t="s">
        <v>41</v>
      </c>
      <c r="G1028">
        <v>3</v>
      </c>
      <c r="H1028" t="s">
        <v>1435</v>
      </c>
      <c r="I1028" t="s">
        <v>72</v>
      </c>
      <c r="J1028" t="s">
        <v>1438</v>
      </c>
      <c r="K1028" s="10">
        <f t="shared" si="16"/>
        <v>5.9880239520958083E-4</v>
      </c>
    </row>
    <row r="1029" spans="1:11" x14ac:dyDescent="0.25">
      <c r="A1029" t="s">
        <v>930</v>
      </c>
      <c r="B1029" t="s">
        <v>83</v>
      </c>
      <c r="C1029">
        <v>1291</v>
      </c>
      <c r="D1029">
        <v>2014</v>
      </c>
      <c r="E1029" s="2">
        <v>0.7</v>
      </c>
      <c r="F1029" t="s">
        <v>41</v>
      </c>
      <c r="G1029">
        <v>3</v>
      </c>
      <c r="H1029" t="s">
        <v>1435</v>
      </c>
      <c r="I1029" t="s">
        <v>83</v>
      </c>
      <c r="J1029" t="s">
        <v>1438</v>
      </c>
      <c r="K1029" s="10">
        <f t="shared" si="16"/>
        <v>5.9880239520958083E-4</v>
      </c>
    </row>
    <row r="1030" spans="1:11" x14ac:dyDescent="0.25">
      <c r="A1030" t="s">
        <v>932</v>
      </c>
      <c r="B1030" t="s">
        <v>25</v>
      </c>
      <c r="C1030">
        <v>837</v>
      </c>
      <c r="D1030">
        <v>2012</v>
      </c>
      <c r="E1030" s="2">
        <v>0.8</v>
      </c>
      <c r="F1030" t="s">
        <v>25</v>
      </c>
      <c r="G1030">
        <v>2</v>
      </c>
      <c r="H1030" t="s">
        <v>35</v>
      </c>
      <c r="I1030" t="s">
        <v>25</v>
      </c>
      <c r="J1030" t="s">
        <v>1441</v>
      </c>
      <c r="K1030" s="10">
        <f t="shared" si="16"/>
        <v>5.9880239520958083E-4</v>
      </c>
    </row>
    <row r="1031" spans="1:11" x14ac:dyDescent="0.25">
      <c r="A1031" t="s">
        <v>932</v>
      </c>
      <c r="B1031" t="s">
        <v>25</v>
      </c>
      <c r="C1031">
        <v>841</v>
      </c>
      <c r="D1031">
        <v>2012</v>
      </c>
      <c r="E1031" s="2">
        <v>0.72</v>
      </c>
      <c r="F1031" t="s">
        <v>25</v>
      </c>
      <c r="G1031">
        <v>2</v>
      </c>
      <c r="H1031" t="s">
        <v>35</v>
      </c>
      <c r="I1031" t="s">
        <v>25</v>
      </c>
      <c r="J1031" t="s">
        <v>1441</v>
      </c>
      <c r="K1031" s="10">
        <f t="shared" si="16"/>
        <v>5.9880239520958083E-4</v>
      </c>
    </row>
    <row r="1032" spans="1:11" x14ac:dyDescent="0.25">
      <c r="A1032" t="s">
        <v>933</v>
      </c>
      <c r="B1032" t="s">
        <v>934</v>
      </c>
      <c r="C1032">
        <v>1494</v>
      </c>
      <c r="D1032">
        <v>2015</v>
      </c>
      <c r="E1032" s="2">
        <v>0.8</v>
      </c>
      <c r="F1032" t="s">
        <v>131</v>
      </c>
      <c r="G1032">
        <v>3</v>
      </c>
      <c r="H1032" t="s">
        <v>1435</v>
      </c>
      <c r="I1032" t="s">
        <v>934</v>
      </c>
      <c r="J1032" t="s">
        <v>1438</v>
      </c>
      <c r="K1032" s="10">
        <f t="shared" si="16"/>
        <v>5.9880239520958083E-4</v>
      </c>
    </row>
    <row r="1033" spans="1:11" x14ac:dyDescent="0.25">
      <c r="A1033" t="s">
        <v>933</v>
      </c>
      <c r="B1033" t="s">
        <v>934</v>
      </c>
      <c r="C1033">
        <v>1494</v>
      </c>
      <c r="D1033">
        <v>2015</v>
      </c>
      <c r="E1033" s="2">
        <v>0.7</v>
      </c>
      <c r="F1033" t="s">
        <v>131</v>
      </c>
      <c r="G1033">
        <v>3</v>
      </c>
      <c r="H1033" t="s">
        <v>1435</v>
      </c>
      <c r="I1033" t="s">
        <v>934</v>
      </c>
      <c r="J1033" t="s">
        <v>1438</v>
      </c>
      <c r="K1033" s="10">
        <f t="shared" si="16"/>
        <v>5.9880239520958083E-4</v>
      </c>
    </row>
    <row r="1034" spans="1:11" x14ac:dyDescent="0.25">
      <c r="A1034" t="s">
        <v>933</v>
      </c>
      <c r="B1034" t="s">
        <v>131</v>
      </c>
      <c r="C1034">
        <v>1347</v>
      </c>
      <c r="D1034">
        <v>2014</v>
      </c>
      <c r="E1034" s="2">
        <v>0.8</v>
      </c>
      <c r="F1034" t="s">
        <v>131</v>
      </c>
      <c r="G1034">
        <v>3</v>
      </c>
      <c r="H1034" t="s">
        <v>1435</v>
      </c>
      <c r="I1034" t="s">
        <v>131</v>
      </c>
      <c r="J1034" t="s">
        <v>1438</v>
      </c>
      <c r="K1034" s="10">
        <f t="shared" si="16"/>
        <v>5.9880239520958083E-4</v>
      </c>
    </row>
    <row r="1035" spans="1:11" x14ac:dyDescent="0.25">
      <c r="A1035" t="s">
        <v>933</v>
      </c>
      <c r="B1035" t="s">
        <v>131</v>
      </c>
      <c r="C1035">
        <v>1347</v>
      </c>
      <c r="D1035">
        <v>2014</v>
      </c>
      <c r="E1035" s="2">
        <v>0.7</v>
      </c>
      <c r="F1035" t="s">
        <v>131</v>
      </c>
      <c r="G1035">
        <v>3</v>
      </c>
      <c r="H1035" t="s">
        <v>1435</v>
      </c>
      <c r="I1035" t="s">
        <v>131</v>
      </c>
      <c r="J1035" t="s">
        <v>1438</v>
      </c>
      <c r="K1035" s="10">
        <f t="shared" si="16"/>
        <v>5.9880239520958083E-4</v>
      </c>
    </row>
    <row r="1036" spans="1:11" x14ac:dyDescent="0.25">
      <c r="A1036" t="s">
        <v>933</v>
      </c>
      <c r="B1036" t="s">
        <v>935</v>
      </c>
      <c r="C1036">
        <v>1351</v>
      </c>
      <c r="D1036">
        <v>2014</v>
      </c>
      <c r="E1036" s="2">
        <v>0.7</v>
      </c>
      <c r="F1036" t="s">
        <v>131</v>
      </c>
      <c r="G1036">
        <v>3</v>
      </c>
      <c r="H1036" t="s">
        <v>1435</v>
      </c>
      <c r="I1036" t="s">
        <v>72</v>
      </c>
      <c r="J1036" t="s">
        <v>1438</v>
      </c>
      <c r="K1036" s="10">
        <f t="shared" si="16"/>
        <v>5.9880239520958083E-4</v>
      </c>
    </row>
    <row r="1037" spans="1:11" x14ac:dyDescent="0.25">
      <c r="A1037" t="s">
        <v>933</v>
      </c>
      <c r="B1037" t="s">
        <v>935</v>
      </c>
      <c r="C1037">
        <v>1351</v>
      </c>
      <c r="D1037">
        <v>2014</v>
      </c>
      <c r="E1037" s="2">
        <v>0.8</v>
      </c>
      <c r="F1037" t="s">
        <v>131</v>
      </c>
      <c r="G1037">
        <v>3</v>
      </c>
      <c r="H1037" t="s">
        <v>1435</v>
      </c>
      <c r="I1037" t="s">
        <v>72</v>
      </c>
      <c r="J1037" t="s">
        <v>1438</v>
      </c>
      <c r="K1037" s="10">
        <f t="shared" si="16"/>
        <v>5.9880239520958083E-4</v>
      </c>
    </row>
    <row r="1038" spans="1:11" x14ac:dyDescent="0.25">
      <c r="A1038" t="s">
        <v>936</v>
      </c>
      <c r="B1038" t="s">
        <v>937</v>
      </c>
      <c r="C1038">
        <v>1267</v>
      </c>
      <c r="D1038">
        <v>2014</v>
      </c>
      <c r="E1038" s="2">
        <v>0.7</v>
      </c>
      <c r="F1038" t="s">
        <v>873</v>
      </c>
      <c r="G1038">
        <v>3</v>
      </c>
      <c r="H1038" t="s">
        <v>1435</v>
      </c>
      <c r="I1038" t="s">
        <v>26</v>
      </c>
      <c r="J1038" t="s">
        <v>1438</v>
      </c>
      <c r="K1038" s="10">
        <f t="shared" si="16"/>
        <v>5.9880239520958083E-4</v>
      </c>
    </row>
    <row r="1039" spans="1:11" x14ac:dyDescent="0.25">
      <c r="A1039" t="s">
        <v>936</v>
      </c>
      <c r="B1039" t="s">
        <v>938</v>
      </c>
      <c r="C1039">
        <v>1267</v>
      </c>
      <c r="D1039">
        <v>2014</v>
      </c>
      <c r="E1039" s="2">
        <v>0.72</v>
      </c>
      <c r="F1039" t="s">
        <v>873</v>
      </c>
      <c r="G1039">
        <v>3</v>
      </c>
      <c r="H1039" t="s">
        <v>35</v>
      </c>
      <c r="I1039" t="s">
        <v>25</v>
      </c>
      <c r="J1039" t="s">
        <v>1438</v>
      </c>
      <c r="K1039" s="10">
        <f t="shared" si="16"/>
        <v>5.9880239520958083E-4</v>
      </c>
    </row>
    <row r="1040" spans="1:11" x14ac:dyDescent="0.25">
      <c r="A1040" t="s">
        <v>939</v>
      </c>
      <c r="B1040" t="s">
        <v>940</v>
      </c>
      <c r="C1040">
        <v>1688</v>
      </c>
      <c r="D1040">
        <v>2015</v>
      </c>
      <c r="E1040" s="2">
        <v>0.7</v>
      </c>
      <c r="F1040" t="s">
        <v>385</v>
      </c>
      <c r="G1040">
        <v>3</v>
      </c>
      <c r="H1040" t="s">
        <v>35</v>
      </c>
      <c r="I1040" t="s">
        <v>940</v>
      </c>
      <c r="J1040" t="s">
        <v>1438</v>
      </c>
      <c r="K1040" s="10">
        <f t="shared" si="16"/>
        <v>5.9880239520958083E-4</v>
      </c>
    </row>
    <row r="1041" spans="1:11" x14ac:dyDescent="0.25">
      <c r="A1041" t="s">
        <v>941</v>
      </c>
      <c r="B1041" t="s">
        <v>942</v>
      </c>
      <c r="C1041">
        <v>963</v>
      </c>
      <c r="D1041">
        <v>2012</v>
      </c>
      <c r="E1041" s="2">
        <v>0.66</v>
      </c>
      <c r="F1041" t="s">
        <v>9</v>
      </c>
      <c r="G1041">
        <v>3.75</v>
      </c>
      <c r="H1041" t="s">
        <v>1435</v>
      </c>
      <c r="I1041" t="s">
        <v>53</v>
      </c>
      <c r="J1041" t="s">
        <v>1439</v>
      </c>
      <c r="K1041" s="10">
        <f t="shared" si="16"/>
        <v>5.9880239520958083E-4</v>
      </c>
    </row>
    <row r="1042" spans="1:11" x14ac:dyDescent="0.25">
      <c r="A1042" t="s">
        <v>941</v>
      </c>
      <c r="B1042" t="s">
        <v>943</v>
      </c>
      <c r="C1042">
        <v>117</v>
      </c>
      <c r="D1042">
        <v>2007</v>
      </c>
      <c r="E1042" s="2">
        <v>0.66</v>
      </c>
      <c r="F1042" t="s">
        <v>9</v>
      </c>
      <c r="G1042">
        <v>3</v>
      </c>
      <c r="H1042" t="s">
        <v>35</v>
      </c>
      <c r="I1042" t="s">
        <v>19</v>
      </c>
      <c r="J1042" t="s">
        <v>1438</v>
      </c>
      <c r="K1042" s="10">
        <f t="shared" si="16"/>
        <v>5.9880239520958083E-4</v>
      </c>
    </row>
    <row r="1043" spans="1:11" x14ac:dyDescent="0.25">
      <c r="A1043" t="s">
        <v>941</v>
      </c>
      <c r="B1043" t="s">
        <v>944</v>
      </c>
      <c r="C1043">
        <v>135</v>
      </c>
      <c r="D1043">
        <v>2007</v>
      </c>
      <c r="E1043" s="2">
        <v>0.67</v>
      </c>
      <c r="F1043" t="s">
        <v>9</v>
      </c>
      <c r="G1043">
        <v>3</v>
      </c>
      <c r="H1043" t="s">
        <v>60</v>
      </c>
      <c r="I1043" t="s">
        <v>10</v>
      </c>
      <c r="J1043" t="s">
        <v>1438</v>
      </c>
      <c r="K1043" s="10">
        <f t="shared" si="16"/>
        <v>5.9880239520958083E-4</v>
      </c>
    </row>
    <row r="1044" spans="1:11" x14ac:dyDescent="0.25">
      <c r="A1044" t="s">
        <v>941</v>
      </c>
      <c r="B1044" t="s">
        <v>945</v>
      </c>
      <c r="C1044">
        <v>24</v>
      </c>
      <c r="D1044">
        <v>2006</v>
      </c>
      <c r="E1044" s="2">
        <v>0.7</v>
      </c>
      <c r="F1044" t="s">
        <v>9</v>
      </c>
      <c r="G1044">
        <v>3</v>
      </c>
      <c r="H1044" t="s">
        <v>60</v>
      </c>
      <c r="I1044" t="s">
        <v>10</v>
      </c>
      <c r="J1044" t="s">
        <v>1438</v>
      </c>
      <c r="K1044" s="10">
        <f t="shared" si="16"/>
        <v>5.9880239520958083E-4</v>
      </c>
    </row>
    <row r="1045" spans="1:11" x14ac:dyDescent="0.25">
      <c r="A1045" t="s">
        <v>941</v>
      </c>
      <c r="B1045" t="s">
        <v>946</v>
      </c>
      <c r="C1045">
        <v>24</v>
      </c>
      <c r="D1045">
        <v>2006</v>
      </c>
      <c r="E1045" s="2">
        <v>0.67</v>
      </c>
      <c r="F1045" t="s">
        <v>9</v>
      </c>
      <c r="G1045">
        <v>4</v>
      </c>
      <c r="H1045" t="s">
        <v>1435</v>
      </c>
      <c r="I1045" t="s">
        <v>83</v>
      </c>
      <c r="J1045" t="s">
        <v>1440</v>
      </c>
      <c r="K1045" s="10">
        <f t="shared" si="16"/>
        <v>5.9880239520958083E-4</v>
      </c>
    </row>
    <row r="1046" spans="1:11" x14ac:dyDescent="0.25">
      <c r="A1046" t="s">
        <v>941</v>
      </c>
      <c r="B1046" t="s">
        <v>947</v>
      </c>
      <c r="C1046">
        <v>24</v>
      </c>
      <c r="D1046">
        <v>2006</v>
      </c>
      <c r="E1046" s="2">
        <v>0.65</v>
      </c>
      <c r="F1046" t="s">
        <v>9</v>
      </c>
      <c r="G1046">
        <v>4</v>
      </c>
      <c r="H1046" t="s">
        <v>35</v>
      </c>
      <c r="I1046" t="s">
        <v>25</v>
      </c>
      <c r="J1046" t="s">
        <v>1440</v>
      </c>
      <c r="K1046" s="10">
        <f t="shared" si="16"/>
        <v>5.9880239520958083E-4</v>
      </c>
    </row>
    <row r="1047" spans="1:11" x14ac:dyDescent="0.25">
      <c r="A1047" t="s">
        <v>941</v>
      </c>
      <c r="B1047" t="s">
        <v>948</v>
      </c>
      <c r="C1047">
        <v>24</v>
      </c>
      <c r="D1047">
        <v>2006</v>
      </c>
      <c r="E1047" s="2">
        <v>0.64</v>
      </c>
      <c r="F1047" t="s">
        <v>9</v>
      </c>
      <c r="G1047">
        <v>4</v>
      </c>
      <c r="H1047" t="s">
        <v>1435</v>
      </c>
      <c r="I1047" t="s">
        <v>33</v>
      </c>
      <c r="J1047" t="s">
        <v>1440</v>
      </c>
      <c r="K1047" s="10">
        <f t="shared" si="16"/>
        <v>5.9880239520958083E-4</v>
      </c>
    </row>
    <row r="1048" spans="1:11" x14ac:dyDescent="0.25">
      <c r="A1048" t="s">
        <v>949</v>
      </c>
      <c r="B1048" t="s">
        <v>142</v>
      </c>
      <c r="C1048">
        <v>1490</v>
      </c>
      <c r="D1048">
        <v>2015</v>
      </c>
      <c r="E1048" s="2">
        <v>0.8</v>
      </c>
      <c r="F1048" t="s">
        <v>41</v>
      </c>
      <c r="G1048">
        <v>3</v>
      </c>
      <c r="H1048" t="s">
        <v>35</v>
      </c>
      <c r="I1048" t="s">
        <v>99</v>
      </c>
      <c r="J1048" t="s">
        <v>1438</v>
      </c>
      <c r="K1048" s="10">
        <f t="shared" si="16"/>
        <v>5.9880239520958083E-4</v>
      </c>
    </row>
    <row r="1049" spans="1:11" x14ac:dyDescent="0.25">
      <c r="A1049" t="s">
        <v>949</v>
      </c>
      <c r="B1049" t="s">
        <v>950</v>
      </c>
      <c r="C1049">
        <v>1490</v>
      </c>
      <c r="D1049">
        <v>2015</v>
      </c>
      <c r="E1049" s="2">
        <v>0.7</v>
      </c>
      <c r="F1049" t="s">
        <v>41</v>
      </c>
      <c r="G1049">
        <v>3</v>
      </c>
      <c r="H1049" t="s">
        <v>35</v>
      </c>
      <c r="I1049" t="s">
        <v>63</v>
      </c>
      <c r="J1049" t="s">
        <v>1438</v>
      </c>
      <c r="K1049" s="10">
        <f t="shared" si="16"/>
        <v>5.9880239520958083E-4</v>
      </c>
    </row>
    <row r="1050" spans="1:11" x14ac:dyDescent="0.25">
      <c r="A1050" t="s">
        <v>949</v>
      </c>
      <c r="B1050" t="s">
        <v>140</v>
      </c>
      <c r="C1050">
        <v>1490</v>
      </c>
      <c r="D1050">
        <v>2015</v>
      </c>
      <c r="E1050" s="2">
        <v>0.75</v>
      </c>
      <c r="F1050" t="s">
        <v>41</v>
      </c>
      <c r="G1050">
        <v>3.75</v>
      </c>
      <c r="H1050" t="s">
        <v>1435</v>
      </c>
      <c r="I1050" t="s">
        <v>83</v>
      </c>
      <c r="J1050" t="s">
        <v>1439</v>
      </c>
      <c r="K1050" s="10">
        <f t="shared" si="16"/>
        <v>5.9880239520958083E-4</v>
      </c>
    </row>
    <row r="1051" spans="1:11" x14ac:dyDescent="0.25">
      <c r="A1051" t="s">
        <v>949</v>
      </c>
      <c r="B1051" t="s">
        <v>951</v>
      </c>
      <c r="C1051">
        <v>1490</v>
      </c>
      <c r="D1051">
        <v>2015</v>
      </c>
      <c r="E1051" s="2">
        <v>0.75</v>
      </c>
      <c r="F1051" t="s">
        <v>41</v>
      </c>
      <c r="G1051">
        <v>3.75</v>
      </c>
      <c r="H1051" t="s">
        <v>1435</v>
      </c>
      <c r="I1051" t="s">
        <v>19</v>
      </c>
      <c r="J1051" t="s">
        <v>1439</v>
      </c>
      <c r="K1051" s="10">
        <f t="shared" si="16"/>
        <v>5.9880239520958083E-4</v>
      </c>
    </row>
    <row r="1052" spans="1:11" x14ac:dyDescent="0.25">
      <c r="A1052" t="s">
        <v>949</v>
      </c>
      <c r="B1052" t="s">
        <v>124</v>
      </c>
      <c r="C1052">
        <v>1538</v>
      </c>
      <c r="D1052">
        <v>2015</v>
      </c>
      <c r="E1052" s="2">
        <v>0.75</v>
      </c>
      <c r="F1052" t="s">
        <v>41</v>
      </c>
      <c r="G1052">
        <v>3</v>
      </c>
      <c r="H1052" t="s">
        <v>1435</v>
      </c>
      <c r="I1052" t="s">
        <v>75</v>
      </c>
      <c r="J1052" t="s">
        <v>1438</v>
      </c>
      <c r="K1052" s="10">
        <f t="shared" si="16"/>
        <v>5.9880239520958083E-4</v>
      </c>
    </row>
    <row r="1053" spans="1:11" x14ac:dyDescent="0.25">
      <c r="A1053" t="s">
        <v>949</v>
      </c>
      <c r="B1053" t="s">
        <v>952</v>
      </c>
      <c r="C1053">
        <v>1538</v>
      </c>
      <c r="D1053">
        <v>2015</v>
      </c>
      <c r="E1053" s="2">
        <v>0.7</v>
      </c>
      <c r="F1053" t="s">
        <v>41</v>
      </c>
      <c r="G1053">
        <v>3</v>
      </c>
      <c r="H1053" t="s">
        <v>1435</v>
      </c>
      <c r="I1053" t="s">
        <v>72</v>
      </c>
      <c r="J1053" t="s">
        <v>1438</v>
      </c>
      <c r="K1053" s="10">
        <f t="shared" si="16"/>
        <v>5.9880239520958083E-4</v>
      </c>
    </row>
    <row r="1054" spans="1:11" x14ac:dyDescent="0.25">
      <c r="A1054" t="s">
        <v>949</v>
      </c>
      <c r="B1054" t="s">
        <v>224</v>
      </c>
      <c r="C1054">
        <v>1117</v>
      </c>
      <c r="D1054">
        <v>2013</v>
      </c>
      <c r="E1054" s="2">
        <v>0.75</v>
      </c>
      <c r="F1054" t="s">
        <v>41</v>
      </c>
      <c r="G1054">
        <v>2</v>
      </c>
      <c r="H1054" t="s">
        <v>1435</v>
      </c>
      <c r="I1054" t="s">
        <v>83</v>
      </c>
      <c r="J1054" t="s">
        <v>1441</v>
      </c>
      <c r="K1054" s="10">
        <f t="shared" si="16"/>
        <v>5.9880239520958083E-4</v>
      </c>
    </row>
    <row r="1055" spans="1:11" x14ac:dyDescent="0.25">
      <c r="A1055" t="s">
        <v>949</v>
      </c>
      <c r="B1055" t="s">
        <v>99</v>
      </c>
      <c r="C1055">
        <v>1117</v>
      </c>
      <c r="D1055">
        <v>2013</v>
      </c>
      <c r="E1055" s="2">
        <v>0.8</v>
      </c>
      <c r="F1055" t="s">
        <v>41</v>
      </c>
      <c r="G1055">
        <v>3</v>
      </c>
      <c r="H1055" t="s">
        <v>35</v>
      </c>
      <c r="I1055" t="s">
        <v>99</v>
      </c>
      <c r="J1055" t="s">
        <v>1438</v>
      </c>
      <c r="K1055" s="10">
        <f t="shared" si="16"/>
        <v>5.9880239520958083E-4</v>
      </c>
    </row>
    <row r="1056" spans="1:11" x14ac:dyDescent="0.25">
      <c r="A1056" t="s">
        <v>949</v>
      </c>
      <c r="B1056" t="s">
        <v>118</v>
      </c>
      <c r="C1056">
        <v>887</v>
      </c>
      <c r="D1056">
        <v>2012</v>
      </c>
      <c r="E1056" s="2">
        <v>0.75</v>
      </c>
      <c r="F1056" t="s">
        <v>41</v>
      </c>
      <c r="G1056">
        <v>2</v>
      </c>
      <c r="H1056" t="s">
        <v>18</v>
      </c>
      <c r="I1056" t="s">
        <v>38</v>
      </c>
      <c r="J1056" t="s">
        <v>1441</v>
      </c>
      <c r="K1056" s="10">
        <f t="shared" si="16"/>
        <v>5.9880239520958083E-4</v>
      </c>
    </row>
    <row r="1057" spans="1:11" x14ac:dyDescent="0.25">
      <c r="A1057" t="s">
        <v>949</v>
      </c>
      <c r="B1057" t="s">
        <v>953</v>
      </c>
      <c r="C1057">
        <v>887</v>
      </c>
      <c r="D1057">
        <v>2012</v>
      </c>
      <c r="E1057" s="2">
        <v>0.7</v>
      </c>
      <c r="F1057" t="s">
        <v>41</v>
      </c>
      <c r="G1057">
        <v>2</v>
      </c>
      <c r="H1057" t="s">
        <v>18</v>
      </c>
      <c r="I1057" t="s">
        <v>57</v>
      </c>
      <c r="J1057" t="s">
        <v>1441</v>
      </c>
      <c r="K1057" s="10">
        <f t="shared" si="16"/>
        <v>5.9880239520958083E-4</v>
      </c>
    </row>
    <row r="1058" spans="1:11" x14ac:dyDescent="0.25">
      <c r="A1058" t="s">
        <v>954</v>
      </c>
      <c r="B1058" t="s">
        <v>28</v>
      </c>
      <c r="C1058">
        <v>1073</v>
      </c>
      <c r="D1058">
        <v>2013</v>
      </c>
      <c r="E1058" s="2">
        <v>0.7</v>
      </c>
      <c r="F1058" t="s">
        <v>41</v>
      </c>
      <c r="G1058">
        <v>2</v>
      </c>
      <c r="H1058" t="s">
        <v>69</v>
      </c>
      <c r="I1058" t="s">
        <v>28</v>
      </c>
      <c r="J1058" t="s">
        <v>1441</v>
      </c>
      <c r="K1058" s="10">
        <f t="shared" si="16"/>
        <v>5.9880239520958083E-4</v>
      </c>
    </row>
    <row r="1059" spans="1:11" x14ac:dyDescent="0.25">
      <c r="A1059" t="s">
        <v>954</v>
      </c>
      <c r="B1059" t="s">
        <v>28</v>
      </c>
      <c r="C1059">
        <v>825</v>
      </c>
      <c r="D1059">
        <v>2012</v>
      </c>
      <c r="E1059" s="2">
        <v>0.7</v>
      </c>
      <c r="F1059" t="s">
        <v>41</v>
      </c>
      <c r="G1059">
        <v>3</v>
      </c>
      <c r="H1059" t="s">
        <v>1435</v>
      </c>
      <c r="I1059" t="s">
        <v>28</v>
      </c>
      <c r="J1059" t="s">
        <v>1438</v>
      </c>
      <c r="K1059" s="10">
        <f t="shared" si="16"/>
        <v>5.9880239520958083E-4</v>
      </c>
    </row>
    <row r="1060" spans="1:11" x14ac:dyDescent="0.25">
      <c r="A1060" t="s">
        <v>280</v>
      </c>
      <c r="B1060" t="s">
        <v>28</v>
      </c>
      <c r="C1060">
        <v>607</v>
      </c>
      <c r="D1060">
        <v>2010</v>
      </c>
      <c r="E1060" s="2">
        <v>0.67</v>
      </c>
      <c r="F1060" t="s">
        <v>41</v>
      </c>
      <c r="G1060">
        <v>3</v>
      </c>
      <c r="H1060" t="s">
        <v>1435</v>
      </c>
      <c r="I1060" t="s">
        <v>28</v>
      </c>
      <c r="J1060" t="s">
        <v>1438</v>
      </c>
      <c r="K1060" s="10">
        <f t="shared" si="16"/>
        <v>5.9880239520958083E-4</v>
      </c>
    </row>
    <row r="1061" spans="1:11" x14ac:dyDescent="0.25">
      <c r="A1061" t="s">
        <v>280</v>
      </c>
      <c r="B1061" t="s">
        <v>28</v>
      </c>
      <c r="C1061">
        <v>607</v>
      </c>
      <c r="D1061">
        <v>2010</v>
      </c>
      <c r="E1061" s="2">
        <v>0.77</v>
      </c>
      <c r="F1061" t="s">
        <v>41</v>
      </c>
      <c r="G1061">
        <v>3</v>
      </c>
      <c r="H1061" t="s">
        <v>1435</v>
      </c>
      <c r="I1061" t="s">
        <v>28</v>
      </c>
      <c r="J1061" t="s">
        <v>1438</v>
      </c>
      <c r="K1061" s="10">
        <f t="shared" si="16"/>
        <v>5.9880239520958083E-4</v>
      </c>
    </row>
    <row r="1062" spans="1:11" x14ac:dyDescent="0.25">
      <c r="A1062" t="s">
        <v>955</v>
      </c>
      <c r="B1062" t="s">
        <v>956</v>
      </c>
      <c r="C1062">
        <v>1920</v>
      </c>
      <c r="D1062">
        <v>2016</v>
      </c>
      <c r="E1062" s="2">
        <v>0.7</v>
      </c>
      <c r="F1062" t="s">
        <v>320</v>
      </c>
      <c r="G1062">
        <v>3</v>
      </c>
      <c r="H1062" t="s">
        <v>71</v>
      </c>
      <c r="I1062" t="s">
        <v>149</v>
      </c>
      <c r="J1062" t="s">
        <v>1438</v>
      </c>
      <c r="K1062" s="10">
        <f t="shared" si="16"/>
        <v>5.9880239520958083E-4</v>
      </c>
    </row>
    <row r="1063" spans="1:11" x14ac:dyDescent="0.25">
      <c r="A1063" t="s">
        <v>957</v>
      </c>
      <c r="B1063" t="s">
        <v>958</v>
      </c>
      <c r="C1063">
        <v>1880</v>
      </c>
      <c r="D1063">
        <v>2016</v>
      </c>
      <c r="E1063" s="2">
        <v>0.75</v>
      </c>
      <c r="F1063" t="s">
        <v>26</v>
      </c>
      <c r="G1063">
        <v>3.75</v>
      </c>
      <c r="H1063" t="s">
        <v>1435</v>
      </c>
      <c r="I1063" t="s">
        <v>26</v>
      </c>
      <c r="J1063" t="s">
        <v>1439</v>
      </c>
      <c r="K1063" s="10">
        <f t="shared" si="16"/>
        <v>5.9880239520958083E-4</v>
      </c>
    </row>
    <row r="1064" spans="1:11" x14ac:dyDescent="0.25">
      <c r="A1064" t="s">
        <v>957</v>
      </c>
      <c r="B1064" t="s">
        <v>959</v>
      </c>
      <c r="C1064">
        <v>1626</v>
      </c>
      <c r="D1064">
        <v>2015</v>
      </c>
      <c r="E1064" s="2">
        <v>0.7</v>
      </c>
      <c r="F1064" t="s">
        <v>26</v>
      </c>
      <c r="G1064">
        <v>3</v>
      </c>
      <c r="H1064" t="s">
        <v>114</v>
      </c>
      <c r="I1064" t="s">
        <v>26</v>
      </c>
      <c r="J1064" t="s">
        <v>1438</v>
      </c>
      <c r="K1064" s="10">
        <f t="shared" si="16"/>
        <v>5.9880239520958083E-4</v>
      </c>
    </row>
    <row r="1065" spans="1:11" x14ac:dyDescent="0.25">
      <c r="A1065" t="s">
        <v>960</v>
      </c>
      <c r="B1065" t="s">
        <v>305</v>
      </c>
      <c r="C1065">
        <v>955</v>
      </c>
      <c r="D1065">
        <v>2012</v>
      </c>
      <c r="E1065" s="2">
        <v>0.65</v>
      </c>
      <c r="F1065" t="s">
        <v>30</v>
      </c>
      <c r="G1065">
        <v>2</v>
      </c>
      <c r="H1065" t="s">
        <v>1435</v>
      </c>
      <c r="I1065" t="s">
        <v>30</v>
      </c>
      <c r="J1065" t="s">
        <v>1441</v>
      </c>
      <c r="K1065" s="10">
        <f t="shared" si="16"/>
        <v>5.9880239520958083E-4</v>
      </c>
    </row>
    <row r="1066" spans="1:11" x14ac:dyDescent="0.25">
      <c r="A1066" t="s">
        <v>961</v>
      </c>
      <c r="B1066" t="s">
        <v>962</v>
      </c>
      <c r="C1066">
        <v>1026</v>
      </c>
      <c r="D1066">
        <v>2013</v>
      </c>
      <c r="E1066" s="2">
        <v>0.73</v>
      </c>
      <c r="F1066" t="s">
        <v>41</v>
      </c>
      <c r="G1066">
        <v>3</v>
      </c>
      <c r="H1066" t="s">
        <v>35</v>
      </c>
      <c r="I1066" t="s">
        <v>99</v>
      </c>
      <c r="J1066" t="s">
        <v>1438</v>
      </c>
      <c r="K1066" s="10">
        <f t="shared" si="16"/>
        <v>5.9880239520958083E-4</v>
      </c>
    </row>
    <row r="1067" spans="1:11" x14ac:dyDescent="0.25">
      <c r="A1067" t="s">
        <v>961</v>
      </c>
      <c r="B1067" t="s">
        <v>963</v>
      </c>
      <c r="C1067">
        <v>1030</v>
      </c>
      <c r="D1067">
        <v>2013</v>
      </c>
      <c r="E1067" s="2">
        <v>0.72</v>
      </c>
      <c r="F1067" t="s">
        <v>41</v>
      </c>
      <c r="G1067">
        <v>3</v>
      </c>
      <c r="H1067" t="s">
        <v>35</v>
      </c>
      <c r="I1067" t="s">
        <v>99</v>
      </c>
      <c r="J1067" t="s">
        <v>1438</v>
      </c>
      <c r="K1067" s="10">
        <f t="shared" si="16"/>
        <v>5.9880239520958083E-4</v>
      </c>
    </row>
    <row r="1068" spans="1:11" x14ac:dyDescent="0.25">
      <c r="A1068" t="s">
        <v>961</v>
      </c>
      <c r="B1068" t="s">
        <v>964</v>
      </c>
      <c r="C1068">
        <v>607</v>
      </c>
      <c r="D1068">
        <v>2010</v>
      </c>
      <c r="E1068" s="2">
        <v>0.67</v>
      </c>
      <c r="F1068" t="s">
        <v>41</v>
      </c>
      <c r="G1068">
        <v>3</v>
      </c>
      <c r="H1068" t="s">
        <v>35</v>
      </c>
      <c r="I1068" t="s">
        <v>99</v>
      </c>
      <c r="J1068" t="s">
        <v>1438</v>
      </c>
      <c r="K1068" s="10">
        <f t="shared" si="16"/>
        <v>5.9880239520958083E-4</v>
      </c>
    </row>
    <row r="1069" spans="1:11" x14ac:dyDescent="0.25">
      <c r="A1069" t="s">
        <v>965</v>
      </c>
      <c r="B1069" t="s">
        <v>224</v>
      </c>
      <c r="C1069">
        <v>1614</v>
      </c>
      <c r="D1069">
        <v>2015</v>
      </c>
      <c r="E1069" s="2">
        <v>0.7</v>
      </c>
      <c r="F1069" t="s">
        <v>41</v>
      </c>
      <c r="G1069">
        <v>3</v>
      </c>
      <c r="H1069" t="s">
        <v>1435</v>
      </c>
      <c r="I1069" t="s">
        <v>83</v>
      </c>
      <c r="J1069" t="s">
        <v>1438</v>
      </c>
      <c r="K1069" s="10">
        <f t="shared" si="16"/>
        <v>5.9880239520958083E-4</v>
      </c>
    </row>
    <row r="1070" spans="1:11" x14ac:dyDescent="0.25">
      <c r="A1070" t="s">
        <v>965</v>
      </c>
      <c r="B1070" t="s">
        <v>57</v>
      </c>
      <c r="C1070">
        <v>1618</v>
      </c>
      <c r="D1070">
        <v>2015</v>
      </c>
      <c r="E1070" s="2">
        <v>0.7</v>
      </c>
      <c r="F1070" t="s">
        <v>41</v>
      </c>
      <c r="G1070">
        <v>3</v>
      </c>
      <c r="H1070" t="s">
        <v>1435</v>
      </c>
      <c r="I1070" t="s">
        <v>57</v>
      </c>
      <c r="J1070" t="s">
        <v>1438</v>
      </c>
      <c r="K1070" s="10">
        <f t="shared" si="16"/>
        <v>5.9880239520958083E-4</v>
      </c>
    </row>
    <row r="1071" spans="1:11" x14ac:dyDescent="0.25">
      <c r="A1071" t="s">
        <v>965</v>
      </c>
      <c r="B1071" t="s">
        <v>16</v>
      </c>
      <c r="C1071">
        <v>1618</v>
      </c>
      <c r="D1071">
        <v>2015</v>
      </c>
      <c r="E1071" s="2">
        <v>0.7</v>
      </c>
      <c r="F1071" t="s">
        <v>41</v>
      </c>
      <c r="G1071">
        <v>3</v>
      </c>
      <c r="H1071" t="s">
        <v>1435</v>
      </c>
      <c r="I1071" t="s">
        <v>16</v>
      </c>
      <c r="J1071" t="s">
        <v>1438</v>
      </c>
      <c r="K1071" s="10">
        <f t="shared" si="16"/>
        <v>5.9880239520958083E-4</v>
      </c>
    </row>
    <row r="1072" spans="1:11" x14ac:dyDescent="0.25">
      <c r="A1072" t="s">
        <v>77</v>
      </c>
      <c r="B1072" t="s">
        <v>596</v>
      </c>
      <c r="C1072">
        <v>661</v>
      </c>
      <c r="D1072">
        <v>2011</v>
      </c>
      <c r="E1072" s="2">
        <v>0.7</v>
      </c>
      <c r="F1072" t="s">
        <v>72</v>
      </c>
      <c r="G1072">
        <v>3</v>
      </c>
      <c r="H1072" t="s">
        <v>1435</v>
      </c>
      <c r="I1072" t="s">
        <v>72</v>
      </c>
      <c r="J1072" t="s">
        <v>1438</v>
      </c>
      <c r="K1072" s="10">
        <f t="shared" si="16"/>
        <v>5.9880239520958083E-4</v>
      </c>
    </row>
    <row r="1073" spans="1:11" x14ac:dyDescent="0.25">
      <c r="A1073" t="s">
        <v>77</v>
      </c>
      <c r="B1073" t="s">
        <v>966</v>
      </c>
      <c r="C1073">
        <v>661</v>
      </c>
      <c r="D1073">
        <v>2011</v>
      </c>
      <c r="E1073" s="2">
        <v>0.7</v>
      </c>
      <c r="F1073" t="s">
        <v>72</v>
      </c>
      <c r="G1073">
        <v>3</v>
      </c>
      <c r="H1073" t="s">
        <v>1435</v>
      </c>
      <c r="I1073" t="s">
        <v>72</v>
      </c>
      <c r="J1073" t="s">
        <v>1438</v>
      </c>
      <c r="K1073" s="10">
        <f t="shared" si="16"/>
        <v>5.9880239520958083E-4</v>
      </c>
    </row>
    <row r="1074" spans="1:11" x14ac:dyDescent="0.25">
      <c r="A1074" t="s">
        <v>77</v>
      </c>
      <c r="B1074" t="s">
        <v>967</v>
      </c>
      <c r="C1074">
        <v>772</v>
      </c>
      <c r="D1074">
        <v>2011</v>
      </c>
      <c r="E1074" s="2">
        <v>0.7</v>
      </c>
      <c r="F1074" t="s">
        <v>72</v>
      </c>
      <c r="G1074">
        <v>3</v>
      </c>
      <c r="H1074" t="s">
        <v>1435</v>
      </c>
      <c r="I1074" t="s">
        <v>72</v>
      </c>
      <c r="J1074" t="s">
        <v>1438</v>
      </c>
      <c r="K1074" s="10">
        <f t="shared" si="16"/>
        <v>5.9880239520958083E-4</v>
      </c>
    </row>
    <row r="1075" spans="1:11" x14ac:dyDescent="0.25">
      <c r="A1075" t="s">
        <v>968</v>
      </c>
      <c r="B1075" t="s">
        <v>140</v>
      </c>
      <c r="C1075">
        <v>1812</v>
      </c>
      <c r="D1075">
        <v>2016</v>
      </c>
      <c r="E1075" s="2">
        <v>0.72</v>
      </c>
      <c r="F1075" t="s">
        <v>100</v>
      </c>
      <c r="G1075">
        <v>3</v>
      </c>
      <c r="H1075" t="s">
        <v>1435</v>
      </c>
      <c r="I1075" t="s">
        <v>83</v>
      </c>
      <c r="J1075" t="s">
        <v>1438</v>
      </c>
      <c r="K1075" s="10">
        <f t="shared" si="16"/>
        <v>5.9880239520958083E-4</v>
      </c>
    </row>
    <row r="1076" spans="1:11" x14ac:dyDescent="0.25">
      <c r="A1076" t="s">
        <v>969</v>
      </c>
      <c r="B1076" t="s">
        <v>970</v>
      </c>
      <c r="C1076">
        <v>1391</v>
      </c>
      <c r="D1076">
        <v>2014</v>
      </c>
      <c r="E1076" s="2">
        <v>0.7</v>
      </c>
      <c r="F1076" t="s">
        <v>167</v>
      </c>
      <c r="G1076">
        <v>3</v>
      </c>
      <c r="H1076" t="s">
        <v>1435</v>
      </c>
      <c r="I1076" t="s">
        <v>33</v>
      </c>
      <c r="J1076" t="s">
        <v>1438</v>
      </c>
      <c r="K1076" s="10">
        <f t="shared" si="16"/>
        <v>5.9880239520958083E-4</v>
      </c>
    </row>
    <row r="1077" spans="1:11" x14ac:dyDescent="0.25">
      <c r="A1077" t="s">
        <v>971</v>
      </c>
      <c r="B1077" t="s">
        <v>334</v>
      </c>
      <c r="C1077">
        <v>1654</v>
      </c>
      <c r="D1077">
        <v>2015</v>
      </c>
      <c r="E1077" s="2">
        <v>0.7</v>
      </c>
      <c r="F1077" t="s">
        <v>28</v>
      </c>
      <c r="G1077">
        <v>3</v>
      </c>
      <c r="H1077" t="s">
        <v>1435</v>
      </c>
      <c r="I1077" t="s">
        <v>28</v>
      </c>
      <c r="J1077" t="s">
        <v>1438</v>
      </c>
      <c r="K1077" s="10">
        <f t="shared" si="16"/>
        <v>5.9880239520958083E-4</v>
      </c>
    </row>
    <row r="1078" spans="1:11" x14ac:dyDescent="0.25">
      <c r="A1078" t="s">
        <v>971</v>
      </c>
      <c r="B1078" t="s">
        <v>334</v>
      </c>
      <c r="C1078">
        <v>1654</v>
      </c>
      <c r="D1078">
        <v>2015</v>
      </c>
      <c r="E1078" s="2">
        <v>0.63</v>
      </c>
      <c r="F1078" t="s">
        <v>28</v>
      </c>
      <c r="G1078">
        <v>3</v>
      </c>
      <c r="H1078" t="s">
        <v>1435</v>
      </c>
      <c r="I1078" t="s">
        <v>28</v>
      </c>
      <c r="J1078" t="s">
        <v>1438</v>
      </c>
      <c r="K1078" s="10">
        <f t="shared" si="16"/>
        <v>5.9880239520958083E-4</v>
      </c>
    </row>
    <row r="1079" spans="1:11" x14ac:dyDescent="0.25">
      <c r="A1079" t="s">
        <v>971</v>
      </c>
      <c r="B1079" t="s">
        <v>334</v>
      </c>
      <c r="C1079">
        <v>1658</v>
      </c>
      <c r="D1079">
        <v>2015</v>
      </c>
      <c r="E1079" s="2">
        <v>0.85</v>
      </c>
      <c r="F1079" t="s">
        <v>28</v>
      </c>
      <c r="G1079">
        <v>3</v>
      </c>
      <c r="H1079" t="s">
        <v>1435</v>
      </c>
      <c r="I1079" t="s">
        <v>28</v>
      </c>
      <c r="J1079" t="s">
        <v>1438</v>
      </c>
      <c r="K1079" s="10">
        <f t="shared" si="16"/>
        <v>5.9880239520958083E-4</v>
      </c>
    </row>
    <row r="1080" spans="1:11" x14ac:dyDescent="0.25">
      <c r="A1080" t="s">
        <v>972</v>
      </c>
      <c r="B1080" t="s">
        <v>72</v>
      </c>
      <c r="C1080">
        <v>1462</v>
      </c>
      <c r="D1080">
        <v>2015</v>
      </c>
      <c r="E1080" s="2">
        <v>0.7</v>
      </c>
      <c r="F1080" t="s">
        <v>41</v>
      </c>
      <c r="G1080">
        <v>3</v>
      </c>
      <c r="H1080" t="s">
        <v>1435</v>
      </c>
      <c r="I1080" t="s">
        <v>72</v>
      </c>
      <c r="J1080" t="s">
        <v>1438</v>
      </c>
      <c r="K1080" s="10">
        <f t="shared" si="16"/>
        <v>5.9880239520958083E-4</v>
      </c>
    </row>
    <row r="1081" spans="1:11" x14ac:dyDescent="0.25">
      <c r="A1081" t="s">
        <v>972</v>
      </c>
      <c r="B1081" t="s">
        <v>72</v>
      </c>
      <c r="C1081">
        <v>1462</v>
      </c>
      <c r="D1081">
        <v>2015</v>
      </c>
      <c r="E1081" s="2">
        <v>0.8</v>
      </c>
      <c r="F1081" t="s">
        <v>41</v>
      </c>
      <c r="G1081">
        <v>3</v>
      </c>
      <c r="H1081" t="s">
        <v>1435</v>
      </c>
      <c r="I1081" t="s">
        <v>72</v>
      </c>
      <c r="J1081" t="s">
        <v>1438</v>
      </c>
      <c r="K1081" s="10">
        <f t="shared" si="16"/>
        <v>5.9880239520958083E-4</v>
      </c>
    </row>
    <row r="1082" spans="1:11" x14ac:dyDescent="0.25">
      <c r="A1082" t="s">
        <v>973</v>
      </c>
      <c r="B1082" t="s">
        <v>974</v>
      </c>
      <c r="C1082">
        <v>1896</v>
      </c>
      <c r="D1082">
        <v>2016</v>
      </c>
      <c r="E1082" s="2">
        <v>0.68</v>
      </c>
      <c r="F1082" t="s">
        <v>41</v>
      </c>
      <c r="G1082">
        <v>3</v>
      </c>
      <c r="H1082" t="s">
        <v>1435</v>
      </c>
      <c r="I1082" t="s">
        <v>75</v>
      </c>
      <c r="J1082" t="s">
        <v>1438</v>
      </c>
      <c r="K1082" s="10">
        <f t="shared" si="16"/>
        <v>5.9880239520958083E-4</v>
      </c>
    </row>
    <row r="1083" spans="1:11" x14ac:dyDescent="0.25">
      <c r="A1083" t="s">
        <v>973</v>
      </c>
      <c r="B1083" t="s">
        <v>975</v>
      </c>
      <c r="C1083">
        <v>1896</v>
      </c>
      <c r="D1083">
        <v>2016</v>
      </c>
      <c r="E1083" s="2">
        <v>0.71</v>
      </c>
      <c r="F1083" t="s">
        <v>41</v>
      </c>
      <c r="G1083">
        <v>3</v>
      </c>
      <c r="H1083" t="s">
        <v>1435</v>
      </c>
      <c r="I1083" t="s">
        <v>83</v>
      </c>
      <c r="J1083" t="s">
        <v>1438</v>
      </c>
      <c r="K1083" s="10">
        <f t="shared" si="16"/>
        <v>5.9880239520958083E-4</v>
      </c>
    </row>
    <row r="1084" spans="1:11" x14ac:dyDescent="0.25">
      <c r="A1084" t="s">
        <v>973</v>
      </c>
      <c r="B1084" t="s">
        <v>976</v>
      </c>
      <c r="C1084">
        <v>1900</v>
      </c>
      <c r="D1084">
        <v>2016</v>
      </c>
      <c r="E1084" s="2">
        <v>0.68</v>
      </c>
      <c r="F1084" t="s">
        <v>41</v>
      </c>
      <c r="G1084">
        <v>3</v>
      </c>
      <c r="H1084" t="s">
        <v>1435</v>
      </c>
      <c r="I1084" t="s">
        <v>25</v>
      </c>
      <c r="J1084" t="s">
        <v>1438</v>
      </c>
      <c r="K1084" s="10">
        <f t="shared" si="16"/>
        <v>5.9880239520958083E-4</v>
      </c>
    </row>
    <row r="1085" spans="1:11" x14ac:dyDescent="0.25">
      <c r="A1085" t="s">
        <v>973</v>
      </c>
      <c r="B1085" t="s">
        <v>977</v>
      </c>
      <c r="C1085">
        <v>1900</v>
      </c>
      <c r="D1085">
        <v>2016</v>
      </c>
      <c r="E1085" s="2">
        <v>0.8</v>
      </c>
      <c r="F1085" t="s">
        <v>41</v>
      </c>
      <c r="G1085">
        <v>3</v>
      </c>
      <c r="H1085" t="s">
        <v>35</v>
      </c>
      <c r="I1085" t="s">
        <v>64</v>
      </c>
      <c r="J1085" t="s">
        <v>1438</v>
      </c>
      <c r="K1085" s="10">
        <f t="shared" si="16"/>
        <v>5.9880239520958083E-4</v>
      </c>
    </row>
    <row r="1086" spans="1:11" x14ac:dyDescent="0.25">
      <c r="A1086" t="s">
        <v>978</v>
      </c>
      <c r="B1086" t="s">
        <v>979</v>
      </c>
      <c r="C1086">
        <v>1049</v>
      </c>
      <c r="D1086">
        <v>2013</v>
      </c>
      <c r="E1086" s="2">
        <v>0.57999999999999996</v>
      </c>
      <c r="F1086" t="s">
        <v>133</v>
      </c>
      <c r="G1086">
        <v>2</v>
      </c>
      <c r="H1086" t="s">
        <v>1435</v>
      </c>
      <c r="I1086" t="s">
        <v>133</v>
      </c>
      <c r="J1086" t="s">
        <v>1441</v>
      </c>
      <c r="K1086" s="10">
        <f t="shared" si="16"/>
        <v>5.9880239520958083E-4</v>
      </c>
    </row>
    <row r="1087" spans="1:11" x14ac:dyDescent="0.25">
      <c r="A1087" t="s">
        <v>978</v>
      </c>
      <c r="B1087" t="s">
        <v>979</v>
      </c>
      <c r="C1087">
        <v>1049</v>
      </c>
      <c r="D1087">
        <v>2013</v>
      </c>
      <c r="E1087" s="2">
        <v>0.7</v>
      </c>
      <c r="F1087" t="s">
        <v>133</v>
      </c>
      <c r="G1087">
        <v>3</v>
      </c>
      <c r="H1087" t="s">
        <v>1435</v>
      </c>
      <c r="I1087" t="s">
        <v>133</v>
      </c>
      <c r="J1087" t="s">
        <v>1438</v>
      </c>
      <c r="K1087" s="10">
        <f t="shared" si="16"/>
        <v>5.9880239520958083E-4</v>
      </c>
    </row>
    <row r="1088" spans="1:11" x14ac:dyDescent="0.25">
      <c r="A1088" t="s">
        <v>980</v>
      </c>
      <c r="B1088" t="s">
        <v>407</v>
      </c>
      <c r="C1088">
        <v>1133</v>
      </c>
      <c r="D1088">
        <v>2013</v>
      </c>
      <c r="E1088" s="2">
        <v>0.78</v>
      </c>
      <c r="F1088" t="s">
        <v>981</v>
      </c>
      <c r="G1088">
        <v>3.75</v>
      </c>
      <c r="H1088" t="s">
        <v>69</v>
      </c>
      <c r="I1088" t="s">
        <v>16</v>
      </c>
      <c r="J1088" t="s">
        <v>1439</v>
      </c>
      <c r="K1088" s="10">
        <f t="shared" si="16"/>
        <v>5.9880239520958083E-4</v>
      </c>
    </row>
    <row r="1089" spans="1:11" x14ac:dyDescent="0.25">
      <c r="A1089" t="s">
        <v>980</v>
      </c>
      <c r="B1089" t="s">
        <v>108</v>
      </c>
      <c r="C1089">
        <v>867</v>
      </c>
      <c r="D1089">
        <v>2012</v>
      </c>
      <c r="E1089" s="2">
        <v>0.71</v>
      </c>
      <c r="F1089" t="s">
        <v>981</v>
      </c>
      <c r="G1089">
        <v>2</v>
      </c>
      <c r="H1089" t="s">
        <v>35</v>
      </c>
      <c r="I1089" t="s">
        <v>108</v>
      </c>
      <c r="J1089" t="s">
        <v>1441</v>
      </c>
      <c r="K1089" s="10">
        <f t="shared" si="16"/>
        <v>5.9880239520958083E-4</v>
      </c>
    </row>
    <row r="1090" spans="1:11" x14ac:dyDescent="0.25">
      <c r="A1090" t="s">
        <v>982</v>
      </c>
      <c r="B1090" t="s">
        <v>72</v>
      </c>
      <c r="C1090">
        <v>1379</v>
      </c>
      <c r="D1090">
        <v>2014</v>
      </c>
      <c r="E1090" s="2">
        <v>0.7</v>
      </c>
      <c r="F1090" t="s">
        <v>981</v>
      </c>
      <c r="G1090">
        <v>3</v>
      </c>
      <c r="H1090" t="s">
        <v>18</v>
      </c>
      <c r="I1090" t="s">
        <v>72</v>
      </c>
      <c r="J1090" t="s">
        <v>1438</v>
      </c>
      <c r="K1090" s="10">
        <f t="shared" si="16"/>
        <v>5.9880239520958083E-4</v>
      </c>
    </row>
    <row r="1091" spans="1:11" x14ac:dyDescent="0.25">
      <c r="A1091" t="s">
        <v>982</v>
      </c>
      <c r="B1091" t="s">
        <v>34</v>
      </c>
      <c r="C1091">
        <v>1399</v>
      </c>
      <c r="D1091">
        <v>2014</v>
      </c>
      <c r="E1091" s="2">
        <v>0.75</v>
      </c>
      <c r="F1091" t="s">
        <v>981</v>
      </c>
      <c r="G1091">
        <v>3</v>
      </c>
      <c r="H1091" t="s">
        <v>35</v>
      </c>
      <c r="I1091" t="s">
        <v>19</v>
      </c>
      <c r="J1091" t="s">
        <v>1438</v>
      </c>
      <c r="K1091" s="10">
        <f t="shared" ref="K1091:K1154" si="17">COUNTA(B1091)/SUM(COUNTA($B$2:$B$1671))</f>
        <v>5.9880239520958083E-4</v>
      </c>
    </row>
    <row r="1092" spans="1:11" x14ac:dyDescent="0.25">
      <c r="A1092" t="s">
        <v>982</v>
      </c>
      <c r="B1092" t="s">
        <v>983</v>
      </c>
      <c r="C1092">
        <v>1399</v>
      </c>
      <c r="D1092">
        <v>2014</v>
      </c>
      <c r="E1092" s="2">
        <v>0.7</v>
      </c>
      <c r="F1092" t="s">
        <v>981</v>
      </c>
      <c r="G1092">
        <v>3</v>
      </c>
      <c r="H1092" t="s">
        <v>1435</v>
      </c>
      <c r="I1092" t="s">
        <v>19</v>
      </c>
      <c r="J1092" t="s">
        <v>1438</v>
      </c>
      <c r="K1092" s="10">
        <f t="shared" si="17"/>
        <v>5.9880239520958083E-4</v>
      </c>
    </row>
    <row r="1093" spans="1:11" x14ac:dyDescent="0.25">
      <c r="A1093" t="s">
        <v>984</v>
      </c>
      <c r="B1093" t="s">
        <v>985</v>
      </c>
      <c r="C1093">
        <v>1007</v>
      </c>
      <c r="D1093">
        <v>2013</v>
      </c>
      <c r="E1093" s="2">
        <v>0.85</v>
      </c>
      <c r="F1093" t="s">
        <v>41</v>
      </c>
      <c r="G1093">
        <v>3</v>
      </c>
      <c r="H1093" t="s">
        <v>1435</v>
      </c>
      <c r="I1093" t="s">
        <v>497</v>
      </c>
      <c r="J1093" t="s">
        <v>1438</v>
      </c>
      <c r="K1093" s="10">
        <f t="shared" si="17"/>
        <v>5.9880239520958083E-4</v>
      </c>
    </row>
    <row r="1094" spans="1:11" x14ac:dyDescent="0.25">
      <c r="A1094" t="s">
        <v>986</v>
      </c>
      <c r="B1094" t="s">
        <v>16</v>
      </c>
      <c r="C1094">
        <v>1403</v>
      </c>
      <c r="D1094">
        <v>2014</v>
      </c>
      <c r="E1094" s="2">
        <v>0.72</v>
      </c>
      <c r="F1094" t="s">
        <v>41</v>
      </c>
      <c r="G1094">
        <v>2</v>
      </c>
      <c r="H1094" t="s">
        <v>1435</v>
      </c>
      <c r="I1094" t="s">
        <v>16</v>
      </c>
      <c r="J1094" t="s">
        <v>1441</v>
      </c>
      <c r="K1094" s="10">
        <f t="shared" si="17"/>
        <v>5.9880239520958083E-4</v>
      </c>
    </row>
    <row r="1095" spans="1:11" x14ac:dyDescent="0.25">
      <c r="A1095" t="s">
        <v>986</v>
      </c>
      <c r="B1095" t="s">
        <v>715</v>
      </c>
      <c r="C1095">
        <v>1403</v>
      </c>
      <c r="D1095">
        <v>2014</v>
      </c>
      <c r="E1095" s="2">
        <v>0.7</v>
      </c>
      <c r="F1095" t="s">
        <v>41</v>
      </c>
      <c r="G1095">
        <v>2</v>
      </c>
      <c r="H1095" t="s">
        <v>1435</v>
      </c>
      <c r="I1095" t="s">
        <v>83</v>
      </c>
      <c r="J1095" t="s">
        <v>1441</v>
      </c>
      <c r="K1095" s="10">
        <f t="shared" si="17"/>
        <v>5.9880239520958083E-4</v>
      </c>
    </row>
    <row r="1096" spans="1:11" x14ac:dyDescent="0.25">
      <c r="A1096" t="s">
        <v>986</v>
      </c>
      <c r="B1096" t="s">
        <v>25</v>
      </c>
      <c r="C1096">
        <v>1403</v>
      </c>
      <c r="D1096">
        <v>2014</v>
      </c>
      <c r="E1096" s="3">
        <v>0.73499999999999999</v>
      </c>
      <c r="F1096" t="s">
        <v>41</v>
      </c>
      <c r="G1096">
        <v>2</v>
      </c>
      <c r="H1096" t="s">
        <v>35</v>
      </c>
      <c r="I1096" t="s">
        <v>25</v>
      </c>
      <c r="J1096" t="s">
        <v>1441</v>
      </c>
      <c r="K1096" s="10">
        <f t="shared" si="17"/>
        <v>5.9880239520958083E-4</v>
      </c>
    </row>
    <row r="1097" spans="1:11" x14ac:dyDescent="0.25">
      <c r="A1097" t="s">
        <v>986</v>
      </c>
      <c r="B1097" t="s">
        <v>93</v>
      </c>
      <c r="C1097">
        <v>1403</v>
      </c>
      <c r="D1097">
        <v>2014</v>
      </c>
      <c r="E1097" s="2">
        <v>0.7</v>
      </c>
      <c r="F1097" t="s">
        <v>41</v>
      </c>
      <c r="G1097">
        <v>3</v>
      </c>
      <c r="H1097" t="s">
        <v>60</v>
      </c>
      <c r="I1097" t="s">
        <v>93</v>
      </c>
      <c r="J1097" t="s">
        <v>1438</v>
      </c>
      <c r="K1097" s="10">
        <f t="shared" si="17"/>
        <v>5.9880239520958083E-4</v>
      </c>
    </row>
    <row r="1098" spans="1:11" x14ac:dyDescent="0.25">
      <c r="A1098" t="s">
        <v>987</v>
      </c>
      <c r="B1098" t="s">
        <v>33</v>
      </c>
      <c r="C1098">
        <v>531</v>
      </c>
      <c r="D1098">
        <v>2010</v>
      </c>
      <c r="E1098" s="2">
        <v>0.7</v>
      </c>
      <c r="F1098" t="s">
        <v>190</v>
      </c>
      <c r="G1098">
        <v>2</v>
      </c>
      <c r="H1098" t="s">
        <v>18</v>
      </c>
      <c r="I1098" t="s">
        <v>33</v>
      </c>
      <c r="J1098" t="s">
        <v>1441</v>
      </c>
      <c r="K1098" s="10">
        <f t="shared" si="17"/>
        <v>5.9880239520958083E-4</v>
      </c>
    </row>
    <row r="1099" spans="1:11" x14ac:dyDescent="0.25">
      <c r="A1099" t="s">
        <v>987</v>
      </c>
      <c r="B1099" t="s">
        <v>988</v>
      </c>
      <c r="C1099">
        <v>230</v>
      </c>
      <c r="D1099">
        <v>2008</v>
      </c>
      <c r="E1099" s="2">
        <v>0.67</v>
      </c>
      <c r="F1099" t="s">
        <v>190</v>
      </c>
      <c r="G1099">
        <v>3.75</v>
      </c>
      <c r="H1099" t="s">
        <v>35</v>
      </c>
      <c r="I1099" t="s">
        <v>63</v>
      </c>
      <c r="J1099" t="s">
        <v>1439</v>
      </c>
      <c r="K1099" s="10">
        <f t="shared" si="17"/>
        <v>5.9880239520958083E-4</v>
      </c>
    </row>
    <row r="1100" spans="1:11" x14ac:dyDescent="0.25">
      <c r="A1100" t="s">
        <v>987</v>
      </c>
      <c r="B1100" t="s">
        <v>472</v>
      </c>
      <c r="C1100">
        <v>15</v>
      </c>
      <c r="D1100">
        <v>2006</v>
      </c>
      <c r="E1100" s="2">
        <v>0.73</v>
      </c>
      <c r="F1100" t="s">
        <v>190</v>
      </c>
      <c r="G1100">
        <v>2</v>
      </c>
      <c r="H1100" t="s">
        <v>60</v>
      </c>
      <c r="I1100" t="s">
        <v>472</v>
      </c>
      <c r="J1100" t="s">
        <v>1441</v>
      </c>
      <c r="K1100" s="10">
        <f t="shared" si="17"/>
        <v>5.9880239520958083E-4</v>
      </c>
    </row>
    <row r="1101" spans="1:11" x14ac:dyDescent="0.25">
      <c r="A1101" t="s">
        <v>987</v>
      </c>
      <c r="B1101" t="s">
        <v>10</v>
      </c>
      <c r="C1101">
        <v>15</v>
      </c>
      <c r="D1101">
        <v>2006</v>
      </c>
      <c r="E1101" s="2">
        <v>0.75</v>
      </c>
      <c r="F1101" t="s">
        <v>190</v>
      </c>
      <c r="G1101">
        <v>3</v>
      </c>
      <c r="H1101" t="s">
        <v>60</v>
      </c>
      <c r="I1101" t="s">
        <v>10</v>
      </c>
      <c r="J1101" t="s">
        <v>1438</v>
      </c>
      <c r="K1101" s="10">
        <f t="shared" si="17"/>
        <v>5.9880239520958083E-4</v>
      </c>
    </row>
    <row r="1102" spans="1:11" x14ac:dyDescent="0.25">
      <c r="A1102" t="s">
        <v>987</v>
      </c>
      <c r="B1102" t="s">
        <v>91</v>
      </c>
      <c r="C1102">
        <v>24</v>
      </c>
      <c r="D1102">
        <v>2006</v>
      </c>
      <c r="E1102" s="2">
        <v>0.71</v>
      </c>
      <c r="F1102" t="s">
        <v>190</v>
      </c>
      <c r="G1102">
        <v>3</v>
      </c>
      <c r="H1102" t="s">
        <v>18</v>
      </c>
      <c r="I1102" t="s">
        <v>19</v>
      </c>
      <c r="J1102" t="s">
        <v>1438</v>
      </c>
      <c r="K1102" s="10">
        <f t="shared" si="17"/>
        <v>5.9880239520958083E-4</v>
      </c>
    </row>
    <row r="1103" spans="1:11" x14ac:dyDescent="0.25">
      <c r="A1103" t="s">
        <v>989</v>
      </c>
      <c r="B1103" t="s">
        <v>288</v>
      </c>
      <c r="C1103">
        <v>1526</v>
      </c>
      <c r="D1103">
        <v>2015</v>
      </c>
      <c r="E1103" s="2">
        <v>0.72</v>
      </c>
      <c r="F1103" t="s">
        <v>41</v>
      </c>
      <c r="G1103">
        <v>2</v>
      </c>
      <c r="H1103" t="s">
        <v>18</v>
      </c>
      <c r="I1103" t="s">
        <v>19</v>
      </c>
      <c r="J1103" t="s">
        <v>1441</v>
      </c>
      <c r="K1103" s="10">
        <f t="shared" si="17"/>
        <v>5.9880239520958083E-4</v>
      </c>
    </row>
    <row r="1104" spans="1:11" x14ac:dyDescent="0.25">
      <c r="A1104" t="s">
        <v>989</v>
      </c>
      <c r="B1104" t="s">
        <v>266</v>
      </c>
      <c r="C1104">
        <v>1526</v>
      </c>
      <c r="D1104">
        <v>2015</v>
      </c>
      <c r="E1104" s="2">
        <v>0.72</v>
      </c>
      <c r="F1104" t="s">
        <v>41</v>
      </c>
      <c r="G1104">
        <v>3</v>
      </c>
      <c r="H1104" t="s">
        <v>35</v>
      </c>
      <c r="I1104" t="s">
        <v>83</v>
      </c>
      <c r="J1104" t="s">
        <v>1438</v>
      </c>
      <c r="K1104" s="10">
        <f t="shared" si="17"/>
        <v>5.9880239520958083E-4</v>
      </c>
    </row>
    <row r="1105" spans="1:11" x14ac:dyDescent="0.25">
      <c r="A1105" t="s">
        <v>989</v>
      </c>
      <c r="B1105" t="s">
        <v>990</v>
      </c>
      <c r="C1105">
        <v>1526</v>
      </c>
      <c r="D1105">
        <v>2015</v>
      </c>
      <c r="E1105" s="2">
        <v>0.72</v>
      </c>
      <c r="F1105" t="s">
        <v>41</v>
      </c>
      <c r="G1105">
        <v>3</v>
      </c>
      <c r="H1105" t="s">
        <v>35</v>
      </c>
      <c r="I1105" t="s">
        <v>25</v>
      </c>
      <c r="J1105" t="s">
        <v>1438</v>
      </c>
      <c r="K1105" s="10">
        <f t="shared" si="17"/>
        <v>5.9880239520958083E-4</v>
      </c>
    </row>
    <row r="1106" spans="1:11" x14ac:dyDescent="0.25">
      <c r="A1106" t="s">
        <v>989</v>
      </c>
      <c r="B1106" t="s">
        <v>285</v>
      </c>
      <c r="C1106">
        <v>1526</v>
      </c>
      <c r="D1106">
        <v>2015</v>
      </c>
      <c r="E1106" s="2">
        <v>0.72</v>
      </c>
      <c r="F1106" t="s">
        <v>41</v>
      </c>
      <c r="G1106">
        <v>3</v>
      </c>
      <c r="H1106" t="s">
        <v>18</v>
      </c>
      <c r="I1106" t="s">
        <v>16</v>
      </c>
      <c r="J1106" t="s">
        <v>1438</v>
      </c>
      <c r="K1106" s="10">
        <f t="shared" si="17"/>
        <v>5.9880239520958083E-4</v>
      </c>
    </row>
    <row r="1107" spans="1:11" x14ac:dyDescent="0.25">
      <c r="A1107" t="s">
        <v>991</v>
      </c>
      <c r="B1107" t="s">
        <v>16</v>
      </c>
      <c r="C1107">
        <v>1022</v>
      </c>
      <c r="D1107">
        <v>2013</v>
      </c>
      <c r="E1107" s="2">
        <v>0.75</v>
      </c>
      <c r="F1107" t="s">
        <v>41</v>
      </c>
      <c r="G1107">
        <v>3</v>
      </c>
      <c r="H1107" t="s">
        <v>1435</v>
      </c>
      <c r="I1107" t="s">
        <v>16</v>
      </c>
      <c r="J1107" t="s">
        <v>1438</v>
      </c>
      <c r="K1107" s="10">
        <f t="shared" si="17"/>
        <v>5.9880239520958083E-4</v>
      </c>
    </row>
    <row r="1108" spans="1:11" x14ac:dyDescent="0.25">
      <c r="A1108" t="s">
        <v>991</v>
      </c>
      <c r="B1108" t="s">
        <v>28</v>
      </c>
      <c r="C1108">
        <v>1022</v>
      </c>
      <c r="D1108">
        <v>2013</v>
      </c>
      <c r="E1108" s="2">
        <v>0.75</v>
      </c>
      <c r="F1108" t="s">
        <v>41</v>
      </c>
      <c r="G1108">
        <v>3</v>
      </c>
      <c r="H1108" t="s">
        <v>1435</v>
      </c>
      <c r="I1108" t="s">
        <v>28</v>
      </c>
      <c r="J1108" t="s">
        <v>1438</v>
      </c>
      <c r="K1108" s="10">
        <f t="shared" si="17"/>
        <v>5.9880239520958083E-4</v>
      </c>
    </row>
    <row r="1109" spans="1:11" x14ac:dyDescent="0.25">
      <c r="A1109" t="s">
        <v>992</v>
      </c>
      <c r="B1109" t="s">
        <v>93</v>
      </c>
      <c r="C1109">
        <v>1295</v>
      </c>
      <c r="D1109">
        <v>2014</v>
      </c>
      <c r="E1109" s="2">
        <v>0.75</v>
      </c>
      <c r="F1109" t="s">
        <v>41</v>
      </c>
      <c r="G1109">
        <v>3</v>
      </c>
      <c r="H1109" t="s">
        <v>60</v>
      </c>
      <c r="I1109" t="s">
        <v>93</v>
      </c>
      <c r="J1109" t="s">
        <v>1438</v>
      </c>
      <c r="K1109" s="10">
        <f t="shared" si="17"/>
        <v>5.9880239520958083E-4</v>
      </c>
    </row>
    <row r="1110" spans="1:11" x14ac:dyDescent="0.25">
      <c r="A1110" t="s">
        <v>992</v>
      </c>
      <c r="B1110" t="s">
        <v>993</v>
      </c>
      <c r="C1110">
        <v>1299</v>
      </c>
      <c r="D1110">
        <v>2014</v>
      </c>
      <c r="E1110" s="2">
        <v>0.75</v>
      </c>
      <c r="F1110" t="s">
        <v>41</v>
      </c>
      <c r="G1110">
        <v>3</v>
      </c>
      <c r="H1110" t="s">
        <v>35</v>
      </c>
      <c r="I1110" t="s">
        <v>99</v>
      </c>
      <c r="J1110" t="s">
        <v>1438</v>
      </c>
      <c r="K1110" s="10">
        <f t="shared" si="17"/>
        <v>5.9880239520958083E-4</v>
      </c>
    </row>
    <row r="1111" spans="1:11" x14ac:dyDescent="0.25">
      <c r="A1111" t="s">
        <v>992</v>
      </c>
      <c r="B1111" t="s">
        <v>174</v>
      </c>
      <c r="C1111">
        <v>1299</v>
      </c>
      <c r="D1111">
        <v>2014</v>
      </c>
      <c r="E1111" s="2">
        <v>0.75</v>
      </c>
      <c r="F1111" t="s">
        <v>41</v>
      </c>
      <c r="G1111">
        <v>3</v>
      </c>
      <c r="H1111" t="s">
        <v>69</v>
      </c>
      <c r="I1111" t="s">
        <v>16</v>
      </c>
      <c r="J1111" t="s">
        <v>1438</v>
      </c>
      <c r="K1111" s="10">
        <f t="shared" si="17"/>
        <v>5.9880239520958083E-4</v>
      </c>
    </row>
    <row r="1112" spans="1:11" x14ac:dyDescent="0.25">
      <c r="A1112" t="s">
        <v>994</v>
      </c>
      <c r="B1112" t="s">
        <v>19</v>
      </c>
      <c r="C1112">
        <v>837</v>
      </c>
      <c r="D1112">
        <v>2012</v>
      </c>
      <c r="E1112" s="2">
        <v>0.7</v>
      </c>
      <c r="F1112" t="s">
        <v>41</v>
      </c>
      <c r="G1112">
        <v>3</v>
      </c>
      <c r="H1112" t="s">
        <v>1435</v>
      </c>
      <c r="I1112" t="s">
        <v>19</v>
      </c>
      <c r="J1112" t="s">
        <v>1438</v>
      </c>
      <c r="K1112" s="10">
        <f t="shared" si="17"/>
        <v>5.9880239520958083E-4</v>
      </c>
    </row>
    <row r="1113" spans="1:11" x14ac:dyDescent="0.25">
      <c r="A1113" t="s">
        <v>994</v>
      </c>
      <c r="B1113" t="s">
        <v>28</v>
      </c>
      <c r="C1113">
        <v>841</v>
      </c>
      <c r="D1113">
        <v>2012</v>
      </c>
      <c r="E1113" s="2">
        <v>0.7</v>
      </c>
      <c r="F1113" t="s">
        <v>41</v>
      </c>
      <c r="G1113">
        <v>3</v>
      </c>
      <c r="H1113" t="s">
        <v>1435</v>
      </c>
      <c r="I1113" t="s">
        <v>28</v>
      </c>
      <c r="J1113" t="s">
        <v>1438</v>
      </c>
      <c r="K1113" s="10">
        <f t="shared" si="17"/>
        <v>5.9880239520958083E-4</v>
      </c>
    </row>
    <row r="1114" spans="1:11" x14ac:dyDescent="0.25">
      <c r="A1114" t="s">
        <v>995</v>
      </c>
      <c r="B1114" t="s">
        <v>996</v>
      </c>
      <c r="C1114">
        <v>931</v>
      </c>
      <c r="D1114">
        <v>2012</v>
      </c>
      <c r="E1114" s="2">
        <v>0.7</v>
      </c>
      <c r="F1114" t="s">
        <v>72</v>
      </c>
      <c r="G1114">
        <v>3</v>
      </c>
      <c r="H1114" t="s">
        <v>1435</v>
      </c>
      <c r="I1114" t="s">
        <v>72</v>
      </c>
      <c r="J1114" t="s">
        <v>1438</v>
      </c>
      <c r="K1114" s="10">
        <f t="shared" si="17"/>
        <v>5.9880239520958083E-4</v>
      </c>
    </row>
    <row r="1115" spans="1:11" x14ac:dyDescent="0.25">
      <c r="A1115" t="s">
        <v>995</v>
      </c>
      <c r="B1115" t="s">
        <v>997</v>
      </c>
      <c r="C1115">
        <v>935</v>
      </c>
      <c r="D1115">
        <v>2012</v>
      </c>
      <c r="E1115" s="2">
        <v>0.75</v>
      </c>
      <c r="F1115" t="s">
        <v>998</v>
      </c>
      <c r="G1115">
        <v>3</v>
      </c>
      <c r="H1115" t="s">
        <v>1435</v>
      </c>
      <c r="I1115" t="s">
        <v>72</v>
      </c>
      <c r="J1115" t="s">
        <v>1438</v>
      </c>
      <c r="K1115" s="10">
        <f t="shared" si="17"/>
        <v>5.9880239520958083E-4</v>
      </c>
    </row>
    <row r="1116" spans="1:11" x14ac:dyDescent="0.25">
      <c r="A1116" t="s">
        <v>995</v>
      </c>
      <c r="B1116" t="s">
        <v>999</v>
      </c>
      <c r="C1116">
        <v>935</v>
      </c>
      <c r="D1116">
        <v>2012</v>
      </c>
      <c r="E1116" s="2">
        <v>0.8</v>
      </c>
      <c r="F1116" t="s">
        <v>72</v>
      </c>
      <c r="G1116">
        <v>3</v>
      </c>
      <c r="H1116" t="s">
        <v>69</v>
      </c>
      <c r="I1116" t="s">
        <v>28</v>
      </c>
      <c r="J1116" t="s">
        <v>1438</v>
      </c>
      <c r="K1116" s="10">
        <f t="shared" si="17"/>
        <v>5.9880239520958083E-4</v>
      </c>
    </row>
    <row r="1117" spans="1:11" x14ac:dyDescent="0.25">
      <c r="A1117" t="s">
        <v>1000</v>
      </c>
      <c r="B1117" t="s">
        <v>1001</v>
      </c>
      <c r="C1117">
        <v>1454</v>
      </c>
      <c r="D1117">
        <v>2015</v>
      </c>
      <c r="E1117" s="2">
        <v>0.7</v>
      </c>
      <c r="F1117" t="s">
        <v>41</v>
      </c>
      <c r="G1117">
        <v>3.75</v>
      </c>
      <c r="H1117" t="s">
        <v>60</v>
      </c>
      <c r="I1117" t="s">
        <v>93</v>
      </c>
      <c r="J1117" t="s">
        <v>1439</v>
      </c>
      <c r="K1117" s="10">
        <f t="shared" si="17"/>
        <v>5.9880239520958083E-4</v>
      </c>
    </row>
    <row r="1118" spans="1:11" x14ac:dyDescent="0.25">
      <c r="A1118" t="s">
        <v>1000</v>
      </c>
      <c r="B1118" t="s">
        <v>1002</v>
      </c>
      <c r="C1118">
        <v>1458</v>
      </c>
      <c r="D1118">
        <v>2015</v>
      </c>
      <c r="E1118" s="2">
        <v>0.7</v>
      </c>
      <c r="F1118" t="s">
        <v>41</v>
      </c>
      <c r="G1118">
        <v>3</v>
      </c>
      <c r="H1118" t="s">
        <v>35</v>
      </c>
      <c r="I1118" t="s">
        <v>28</v>
      </c>
      <c r="J1118" t="s">
        <v>1438</v>
      </c>
      <c r="K1118" s="10">
        <f t="shared" si="17"/>
        <v>5.9880239520958083E-4</v>
      </c>
    </row>
    <row r="1119" spans="1:11" x14ac:dyDescent="0.25">
      <c r="A1119" t="s">
        <v>1000</v>
      </c>
      <c r="B1119" t="s">
        <v>1003</v>
      </c>
      <c r="C1119">
        <v>1458</v>
      </c>
      <c r="D1119">
        <v>2015</v>
      </c>
      <c r="E1119" s="2">
        <v>0.7</v>
      </c>
      <c r="F1119" t="s">
        <v>41</v>
      </c>
      <c r="G1119">
        <v>3</v>
      </c>
      <c r="H1119" t="s">
        <v>18</v>
      </c>
      <c r="I1119" t="s">
        <v>19</v>
      </c>
      <c r="J1119" t="s">
        <v>1438</v>
      </c>
      <c r="K1119" s="10">
        <f t="shared" si="17"/>
        <v>5.9880239520958083E-4</v>
      </c>
    </row>
    <row r="1120" spans="1:11" x14ac:dyDescent="0.25">
      <c r="A1120" t="s">
        <v>1000</v>
      </c>
      <c r="B1120" t="s">
        <v>1004</v>
      </c>
      <c r="C1120">
        <v>1458</v>
      </c>
      <c r="D1120">
        <v>2015</v>
      </c>
      <c r="E1120" s="2">
        <v>0.7</v>
      </c>
      <c r="F1120" t="s">
        <v>41</v>
      </c>
      <c r="G1120">
        <v>3</v>
      </c>
      <c r="H1120" t="s">
        <v>35</v>
      </c>
      <c r="I1120" t="s">
        <v>25</v>
      </c>
      <c r="J1120" t="s">
        <v>1438</v>
      </c>
      <c r="K1120" s="10">
        <f t="shared" si="17"/>
        <v>5.9880239520958083E-4</v>
      </c>
    </row>
    <row r="1121" spans="1:11" x14ac:dyDescent="0.25">
      <c r="A1121" t="s">
        <v>1000</v>
      </c>
      <c r="B1121" t="s">
        <v>224</v>
      </c>
      <c r="C1121">
        <v>1470</v>
      </c>
      <c r="D1121">
        <v>2015</v>
      </c>
      <c r="E1121" s="2">
        <v>0.7</v>
      </c>
      <c r="F1121" t="s">
        <v>41</v>
      </c>
      <c r="G1121">
        <v>3.75</v>
      </c>
      <c r="H1121" t="s">
        <v>1435</v>
      </c>
      <c r="I1121" t="s">
        <v>83</v>
      </c>
      <c r="J1121" t="s">
        <v>1439</v>
      </c>
      <c r="K1121" s="10">
        <f t="shared" si="17"/>
        <v>5.9880239520958083E-4</v>
      </c>
    </row>
    <row r="1122" spans="1:11" x14ac:dyDescent="0.25">
      <c r="A1122" t="s">
        <v>1005</v>
      </c>
      <c r="B1122" t="s">
        <v>1006</v>
      </c>
      <c r="C1122">
        <v>1876</v>
      </c>
      <c r="D1122">
        <v>2016</v>
      </c>
      <c r="E1122" s="2">
        <v>0.7</v>
      </c>
      <c r="F1122" t="s">
        <v>26</v>
      </c>
      <c r="G1122">
        <v>3</v>
      </c>
      <c r="H1122" t="s">
        <v>1007</v>
      </c>
      <c r="I1122" t="s">
        <v>26</v>
      </c>
      <c r="J1122" t="s">
        <v>1438</v>
      </c>
      <c r="K1122" s="10">
        <f t="shared" si="17"/>
        <v>5.9880239520958083E-4</v>
      </c>
    </row>
    <row r="1123" spans="1:11" x14ac:dyDescent="0.25">
      <c r="A1123" t="s">
        <v>1008</v>
      </c>
      <c r="B1123" t="s">
        <v>107</v>
      </c>
      <c r="C1123">
        <v>478</v>
      </c>
      <c r="D1123">
        <v>2010</v>
      </c>
      <c r="E1123" s="2">
        <v>0.7</v>
      </c>
      <c r="F1123" t="s">
        <v>41</v>
      </c>
      <c r="G1123">
        <v>2</v>
      </c>
      <c r="H1123" t="s">
        <v>35</v>
      </c>
      <c r="I1123" t="s">
        <v>107</v>
      </c>
      <c r="J1123" t="s">
        <v>1441</v>
      </c>
      <c r="K1123" s="10">
        <f t="shared" si="17"/>
        <v>5.9880239520958083E-4</v>
      </c>
    </row>
    <row r="1124" spans="1:11" x14ac:dyDescent="0.25">
      <c r="A1124" t="s">
        <v>1009</v>
      </c>
      <c r="B1124" t="s">
        <v>1010</v>
      </c>
      <c r="C1124">
        <v>1638</v>
      </c>
      <c r="D1124">
        <v>2015</v>
      </c>
      <c r="E1124" s="2">
        <v>0.7</v>
      </c>
      <c r="F1124" t="s">
        <v>1011</v>
      </c>
      <c r="G1124">
        <v>3.75</v>
      </c>
      <c r="H1124" t="s">
        <v>18</v>
      </c>
      <c r="I1124" t="s">
        <v>16</v>
      </c>
      <c r="J1124" t="s">
        <v>1439</v>
      </c>
      <c r="K1124" s="10">
        <f t="shared" si="17"/>
        <v>5.9880239520958083E-4</v>
      </c>
    </row>
    <row r="1125" spans="1:11" x14ac:dyDescent="0.25">
      <c r="A1125" t="s">
        <v>1009</v>
      </c>
      <c r="B1125" t="s">
        <v>1012</v>
      </c>
      <c r="C1125">
        <v>1638</v>
      </c>
      <c r="D1125">
        <v>2015</v>
      </c>
      <c r="E1125" s="2">
        <v>0.7</v>
      </c>
      <c r="F1125" t="s">
        <v>1011</v>
      </c>
      <c r="G1125">
        <v>3.75</v>
      </c>
      <c r="H1125" t="s">
        <v>18</v>
      </c>
      <c r="I1125" t="s">
        <v>16</v>
      </c>
      <c r="J1125" t="s">
        <v>1439</v>
      </c>
      <c r="K1125" s="10">
        <f t="shared" si="17"/>
        <v>5.9880239520958083E-4</v>
      </c>
    </row>
    <row r="1126" spans="1:11" x14ac:dyDescent="0.25">
      <c r="A1126" t="s">
        <v>1013</v>
      </c>
      <c r="B1126" t="s">
        <v>1014</v>
      </c>
      <c r="C1126">
        <v>1558</v>
      </c>
      <c r="D1126">
        <v>2015</v>
      </c>
      <c r="E1126" s="2">
        <v>0.7</v>
      </c>
      <c r="F1126" t="s">
        <v>390</v>
      </c>
      <c r="G1126">
        <v>3.75</v>
      </c>
      <c r="H1126" t="s">
        <v>60</v>
      </c>
      <c r="I1126" t="s">
        <v>155</v>
      </c>
      <c r="J1126" t="s">
        <v>1439</v>
      </c>
      <c r="K1126" s="10">
        <f t="shared" si="17"/>
        <v>5.9880239520958083E-4</v>
      </c>
    </row>
    <row r="1127" spans="1:11" x14ac:dyDescent="0.25">
      <c r="A1127" t="s">
        <v>1013</v>
      </c>
      <c r="B1127" t="s">
        <v>36</v>
      </c>
      <c r="C1127">
        <v>1558</v>
      </c>
      <c r="D1127">
        <v>2015</v>
      </c>
      <c r="E1127" s="2">
        <v>0.75</v>
      </c>
      <c r="F1127" t="s">
        <v>390</v>
      </c>
      <c r="G1127">
        <v>4</v>
      </c>
      <c r="H1127" t="s">
        <v>18</v>
      </c>
      <c r="I1127" t="s">
        <v>16</v>
      </c>
      <c r="J1127" t="s">
        <v>1440</v>
      </c>
      <c r="K1127" s="10">
        <f t="shared" si="17"/>
        <v>5.9880239520958083E-4</v>
      </c>
    </row>
    <row r="1128" spans="1:11" x14ac:dyDescent="0.25">
      <c r="A1128" t="s">
        <v>1015</v>
      </c>
      <c r="B1128" t="s">
        <v>1016</v>
      </c>
      <c r="C1128">
        <v>1760</v>
      </c>
      <c r="D1128">
        <v>2016</v>
      </c>
      <c r="E1128" s="2">
        <v>1</v>
      </c>
      <c r="F1128" t="s">
        <v>338</v>
      </c>
      <c r="G1128">
        <v>3</v>
      </c>
      <c r="H1128" t="s">
        <v>1435</v>
      </c>
      <c r="I1128" t="s">
        <v>1017</v>
      </c>
      <c r="J1128" t="s">
        <v>1438</v>
      </c>
      <c r="K1128" s="10">
        <f t="shared" si="17"/>
        <v>5.9880239520958083E-4</v>
      </c>
    </row>
    <row r="1129" spans="1:11" x14ac:dyDescent="0.25">
      <c r="A1129" t="s">
        <v>1015</v>
      </c>
      <c r="B1129" t="s">
        <v>1016</v>
      </c>
      <c r="C1129">
        <v>1760</v>
      </c>
      <c r="D1129">
        <v>2016</v>
      </c>
      <c r="E1129" s="2">
        <v>0.7</v>
      </c>
      <c r="F1129" t="s">
        <v>338</v>
      </c>
      <c r="G1129">
        <v>3</v>
      </c>
      <c r="H1129" t="s">
        <v>1435</v>
      </c>
      <c r="I1129" t="s">
        <v>1017</v>
      </c>
      <c r="J1129" t="s">
        <v>1438</v>
      </c>
      <c r="K1129" s="10">
        <f t="shared" si="17"/>
        <v>5.9880239520958083E-4</v>
      </c>
    </row>
    <row r="1130" spans="1:11" x14ac:dyDescent="0.25">
      <c r="A1130" t="s">
        <v>1015</v>
      </c>
      <c r="B1130" t="s">
        <v>1018</v>
      </c>
      <c r="C1130">
        <v>1411</v>
      </c>
      <c r="D1130">
        <v>2014</v>
      </c>
      <c r="E1130" s="2">
        <v>0.66</v>
      </c>
      <c r="F1130" t="s">
        <v>338</v>
      </c>
      <c r="G1130">
        <v>3</v>
      </c>
      <c r="H1130" t="s">
        <v>1435</v>
      </c>
      <c r="I1130" t="s">
        <v>33</v>
      </c>
      <c r="J1130" t="s">
        <v>1438</v>
      </c>
      <c r="K1130" s="10">
        <f t="shared" si="17"/>
        <v>5.9880239520958083E-4</v>
      </c>
    </row>
    <row r="1131" spans="1:11" x14ac:dyDescent="0.25">
      <c r="A1131" t="s">
        <v>1015</v>
      </c>
      <c r="B1131" t="s">
        <v>1019</v>
      </c>
      <c r="C1131">
        <v>1411</v>
      </c>
      <c r="D1131">
        <v>2014</v>
      </c>
      <c r="E1131" s="2">
        <v>0.7</v>
      </c>
      <c r="F1131" t="s">
        <v>338</v>
      </c>
      <c r="G1131">
        <v>3</v>
      </c>
      <c r="H1131" t="s">
        <v>1435</v>
      </c>
      <c r="I1131" t="s">
        <v>33</v>
      </c>
      <c r="J1131" t="s">
        <v>1438</v>
      </c>
      <c r="K1131" s="10">
        <f t="shared" si="17"/>
        <v>5.9880239520958083E-4</v>
      </c>
    </row>
    <row r="1132" spans="1:11" x14ac:dyDescent="0.25">
      <c r="A1132" t="s">
        <v>1015</v>
      </c>
      <c r="B1132" t="s">
        <v>1020</v>
      </c>
      <c r="C1132">
        <v>1411</v>
      </c>
      <c r="D1132">
        <v>2014</v>
      </c>
      <c r="E1132" s="2">
        <v>0.88</v>
      </c>
      <c r="F1132" t="s">
        <v>338</v>
      </c>
      <c r="G1132">
        <v>3</v>
      </c>
      <c r="H1132" t="s">
        <v>1435</v>
      </c>
      <c r="I1132" t="s">
        <v>33</v>
      </c>
      <c r="J1132" t="s">
        <v>1438</v>
      </c>
      <c r="K1132" s="10">
        <f t="shared" si="17"/>
        <v>5.9880239520958083E-4</v>
      </c>
    </row>
    <row r="1133" spans="1:11" x14ac:dyDescent="0.25">
      <c r="A1133" t="s">
        <v>1015</v>
      </c>
      <c r="B1133" t="s">
        <v>1021</v>
      </c>
      <c r="C1133">
        <v>1411</v>
      </c>
      <c r="D1133">
        <v>2014</v>
      </c>
      <c r="E1133" s="2">
        <v>0.74</v>
      </c>
      <c r="F1133" t="s">
        <v>338</v>
      </c>
      <c r="G1133">
        <v>3</v>
      </c>
      <c r="H1133" t="s">
        <v>1435</v>
      </c>
      <c r="I1133" t="s">
        <v>33</v>
      </c>
      <c r="J1133" t="s">
        <v>1438</v>
      </c>
      <c r="K1133" s="10">
        <f t="shared" si="17"/>
        <v>5.9880239520958083E-4</v>
      </c>
    </row>
    <row r="1134" spans="1:11" x14ac:dyDescent="0.25">
      <c r="A1134" t="s">
        <v>1022</v>
      </c>
      <c r="B1134" t="s">
        <v>828</v>
      </c>
      <c r="C1134">
        <v>1594</v>
      </c>
      <c r="D1134">
        <v>2015</v>
      </c>
      <c r="E1134" s="2">
        <v>0.7</v>
      </c>
      <c r="F1134" t="s">
        <v>41</v>
      </c>
      <c r="G1134">
        <v>3</v>
      </c>
      <c r="H1134" t="s">
        <v>35</v>
      </c>
      <c r="I1134" t="s">
        <v>63</v>
      </c>
      <c r="J1134" t="s">
        <v>1438</v>
      </c>
      <c r="K1134" s="10">
        <f t="shared" si="17"/>
        <v>5.9880239520958083E-4</v>
      </c>
    </row>
    <row r="1135" spans="1:11" x14ac:dyDescent="0.25">
      <c r="A1135" t="s">
        <v>1022</v>
      </c>
      <c r="B1135" t="s">
        <v>75</v>
      </c>
      <c r="C1135">
        <v>1598</v>
      </c>
      <c r="D1135">
        <v>2015</v>
      </c>
      <c r="E1135" s="2">
        <v>0.7</v>
      </c>
      <c r="F1135" t="s">
        <v>41</v>
      </c>
      <c r="G1135">
        <v>3</v>
      </c>
      <c r="H1135" t="s">
        <v>1435</v>
      </c>
      <c r="I1135" t="s">
        <v>75</v>
      </c>
      <c r="J1135" t="s">
        <v>1438</v>
      </c>
      <c r="K1135" s="10">
        <f t="shared" si="17"/>
        <v>5.9880239520958083E-4</v>
      </c>
    </row>
    <row r="1136" spans="1:11" x14ac:dyDescent="0.25">
      <c r="A1136" t="s">
        <v>1023</v>
      </c>
      <c r="B1136" t="s">
        <v>1024</v>
      </c>
      <c r="C1136">
        <v>761</v>
      </c>
      <c r="D1136">
        <v>2011</v>
      </c>
      <c r="E1136" s="2">
        <v>0.7</v>
      </c>
      <c r="F1136" t="s">
        <v>197</v>
      </c>
      <c r="G1136">
        <v>3</v>
      </c>
      <c r="H1136" t="s">
        <v>18</v>
      </c>
      <c r="I1136" t="s">
        <v>38</v>
      </c>
      <c r="J1136" t="s">
        <v>1438</v>
      </c>
      <c r="K1136" s="10">
        <f t="shared" si="17"/>
        <v>5.9880239520958083E-4</v>
      </c>
    </row>
    <row r="1137" spans="1:11" x14ac:dyDescent="0.25">
      <c r="A1137" t="s">
        <v>1025</v>
      </c>
      <c r="B1137" t="s">
        <v>1026</v>
      </c>
      <c r="C1137">
        <v>486</v>
      </c>
      <c r="D1137">
        <v>2010</v>
      </c>
      <c r="E1137" s="2">
        <v>0.72</v>
      </c>
      <c r="F1137" t="s">
        <v>41</v>
      </c>
      <c r="G1137">
        <v>3</v>
      </c>
      <c r="H1137" t="s">
        <v>1435</v>
      </c>
      <c r="I1137" t="s">
        <v>83</v>
      </c>
      <c r="J1137" t="s">
        <v>1438</v>
      </c>
      <c r="K1137" s="10">
        <f t="shared" si="17"/>
        <v>5.9880239520958083E-4</v>
      </c>
    </row>
    <row r="1138" spans="1:11" x14ac:dyDescent="0.25">
      <c r="A1138" t="s">
        <v>1025</v>
      </c>
      <c r="B1138" t="s">
        <v>1027</v>
      </c>
      <c r="C1138">
        <v>486</v>
      </c>
      <c r="D1138">
        <v>2010</v>
      </c>
      <c r="E1138" s="2">
        <v>0.72</v>
      </c>
      <c r="F1138" t="s">
        <v>41</v>
      </c>
      <c r="G1138">
        <v>3</v>
      </c>
      <c r="H1138" t="s">
        <v>60</v>
      </c>
      <c r="I1138" t="s">
        <v>93</v>
      </c>
      <c r="J1138" t="s">
        <v>1438</v>
      </c>
      <c r="K1138" s="10">
        <f t="shared" si="17"/>
        <v>5.9880239520958083E-4</v>
      </c>
    </row>
    <row r="1139" spans="1:11" x14ac:dyDescent="0.25">
      <c r="A1139" t="s">
        <v>1028</v>
      </c>
      <c r="B1139" t="s">
        <v>1029</v>
      </c>
      <c r="C1139">
        <v>688</v>
      </c>
      <c r="D1139">
        <v>2011</v>
      </c>
      <c r="E1139" s="2">
        <v>0.76</v>
      </c>
      <c r="F1139" t="s">
        <v>100</v>
      </c>
      <c r="G1139">
        <v>2</v>
      </c>
      <c r="H1139" t="s">
        <v>1435</v>
      </c>
      <c r="I1139" t="s">
        <v>251</v>
      </c>
      <c r="J1139" t="s">
        <v>1441</v>
      </c>
      <c r="K1139" s="10">
        <f t="shared" si="17"/>
        <v>5.9880239520958083E-4</v>
      </c>
    </row>
    <row r="1140" spans="1:11" x14ac:dyDescent="0.25">
      <c r="A1140" t="s">
        <v>1028</v>
      </c>
      <c r="B1140" t="s">
        <v>251</v>
      </c>
      <c r="C1140">
        <v>688</v>
      </c>
      <c r="D1140">
        <v>2011</v>
      </c>
      <c r="E1140" s="2">
        <v>0.76</v>
      </c>
      <c r="F1140" t="s">
        <v>100</v>
      </c>
      <c r="G1140">
        <v>3</v>
      </c>
      <c r="H1140" t="s">
        <v>1435</v>
      </c>
      <c r="I1140" t="s">
        <v>251</v>
      </c>
      <c r="J1140" t="s">
        <v>1438</v>
      </c>
      <c r="K1140" s="10">
        <f t="shared" si="17"/>
        <v>5.9880239520958083E-4</v>
      </c>
    </row>
    <row r="1141" spans="1:11" x14ac:dyDescent="0.25">
      <c r="A1141" t="s">
        <v>1028</v>
      </c>
      <c r="B1141" t="s">
        <v>251</v>
      </c>
      <c r="C1141">
        <v>688</v>
      </c>
      <c r="D1141">
        <v>2011</v>
      </c>
      <c r="E1141" s="2">
        <v>0.85</v>
      </c>
      <c r="F1141" t="s">
        <v>100</v>
      </c>
      <c r="G1141">
        <v>3</v>
      </c>
      <c r="H1141" t="s">
        <v>1435</v>
      </c>
      <c r="I1141" t="s">
        <v>251</v>
      </c>
      <c r="J1141" t="s">
        <v>1438</v>
      </c>
      <c r="K1141" s="10">
        <f t="shared" si="17"/>
        <v>5.9880239520958083E-4</v>
      </c>
    </row>
    <row r="1142" spans="1:11" x14ac:dyDescent="0.25">
      <c r="A1142" t="s">
        <v>1028</v>
      </c>
      <c r="B1142" t="s">
        <v>1029</v>
      </c>
      <c r="C1142">
        <v>688</v>
      </c>
      <c r="D1142">
        <v>2011</v>
      </c>
      <c r="E1142" s="2">
        <v>0.85</v>
      </c>
      <c r="F1142" t="s">
        <v>100</v>
      </c>
      <c r="G1142">
        <v>3</v>
      </c>
      <c r="H1142" t="s">
        <v>1435</v>
      </c>
      <c r="I1142" t="s">
        <v>251</v>
      </c>
      <c r="J1142" t="s">
        <v>1438</v>
      </c>
      <c r="K1142" s="10">
        <f t="shared" si="17"/>
        <v>5.9880239520958083E-4</v>
      </c>
    </row>
    <row r="1143" spans="1:11" x14ac:dyDescent="0.25">
      <c r="A1143" t="s">
        <v>1030</v>
      </c>
      <c r="B1143" t="s">
        <v>93</v>
      </c>
      <c r="C1143">
        <v>693</v>
      </c>
      <c r="D1143">
        <v>2011</v>
      </c>
      <c r="E1143" s="2">
        <v>0.8</v>
      </c>
      <c r="F1143" t="s">
        <v>93</v>
      </c>
      <c r="G1143">
        <v>3</v>
      </c>
      <c r="H1143" t="s">
        <v>60</v>
      </c>
      <c r="I1143" t="s">
        <v>93</v>
      </c>
      <c r="J1143" t="s">
        <v>1438</v>
      </c>
      <c r="K1143" s="10">
        <f t="shared" si="17"/>
        <v>5.9880239520958083E-4</v>
      </c>
    </row>
    <row r="1144" spans="1:11" x14ac:dyDescent="0.25">
      <c r="A1144" t="s">
        <v>1031</v>
      </c>
      <c r="B1144" t="s">
        <v>192</v>
      </c>
      <c r="C1144">
        <v>1816</v>
      </c>
      <c r="D1144">
        <v>2016</v>
      </c>
      <c r="E1144" s="2">
        <v>0.7</v>
      </c>
      <c r="F1144" t="s">
        <v>1032</v>
      </c>
      <c r="G1144">
        <v>3.75</v>
      </c>
      <c r="H1144" t="s">
        <v>35</v>
      </c>
      <c r="I1144" t="s">
        <v>75</v>
      </c>
      <c r="J1144" t="s">
        <v>1439</v>
      </c>
      <c r="K1144" s="10">
        <f t="shared" si="17"/>
        <v>5.9880239520958083E-4</v>
      </c>
    </row>
    <row r="1145" spans="1:11" x14ac:dyDescent="0.25">
      <c r="A1145" t="s">
        <v>1031</v>
      </c>
      <c r="B1145" t="s">
        <v>33</v>
      </c>
      <c r="C1145">
        <v>1247</v>
      </c>
      <c r="D1145">
        <v>2014</v>
      </c>
      <c r="E1145" s="2">
        <v>0.7</v>
      </c>
      <c r="F1145" t="s">
        <v>1032</v>
      </c>
      <c r="G1145">
        <v>3</v>
      </c>
      <c r="H1145" t="s">
        <v>1435</v>
      </c>
      <c r="I1145" t="s">
        <v>33</v>
      </c>
      <c r="J1145" t="s">
        <v>1438</v>
      </c>
      <c r="K1145" s="10">
        <f t="shared" si="17"/>
        <v>5.9880239520958083E-4</v>
      </c>
    </row>
    <row r="1146" spans="1:11" x14ac:dyDescent="0.25">
      <c r="A1146" t="s">
        <v>1031</v>
      </c>
      <c r="B1146" t="s">
        <v>25</v>
      </c>
      <c r="C1146">
        <v>1247</v>
      </c>
      <c r="D1146">
        <v>2014</v>
      </c>
      <c r="E1146" s="2">
        <v>0.66</v>
      </c>
      <c r="F1146" t="s">
        <v>1032</v>
      </c>
      <c r="G1146">
        <v>3</v>
      </c>
      <c r="H1146" t="s">
        <v>35</v>
      </c>
      <c r="I1146" t="s">
        <v>25</v>
      </c>
      <c r="J1146" t="s">
        <v>1438</v>
      </c>
      <c r="K1146" s="10">
        <f t="shared" si="17"/>
        <v>5.9880239520958083E-4</v>
      </c>
    </row>
    <row r="1147" spans="1:11" x14ac:dyDescent="0.25">
      <c r="A1147" t="s">
        <v>1033</v>
      </c>
      <c r="B1147" t="s">
        <v>142</v>
      </c>
      <c r="C1147">
        <v>1161</v>
      </c>
      <c r="D1147">
        <v>2013</v>
      </c>
      <c r="E1147" s="2">
        <v>0.74</v>
      </c>
      <c r="F1147" t="s">
        <v>100</v>
      </c>
      <c r="G1147">
        <v>3</v>
      </c>
      <c r="H1147" t="s">
        <v>35</v>
      </c>
      <c r="I1147" t="s">
        <v>99</v>
      </c>
      <c r="J1147" t="s">
        <v>1438</v>
      </c>
      <c r="K1147" s="10">
        <f t="shared" si="17"/>
        <v>5.9880239520958083E-4</v>
      </c>
    </row>
    <row r="1148" spans="1:11" x14ac:dyDescent="0.25">
      <c r="A1148" t="s">
        <v>1033</v>
      </c>
      <c r="B1148" t="s">
        <v>224</v>
      </c>
      <c r="C1148">
        <v>1165</v>
      </c>
      <c r="D1148">
        <v>2013</v>
      </c>
      <c r="E1148" s="2">
        <v>0.72</v>
      </c>
      <c r="F1148" t="s">
        <v>100</v>
      </c>
      <c r="G1148">
        <v>3</v>
      </c>
      <c r="H1148" t="s">
        <v>1435</v>
      </c>
      <c r="I1148" t="s">
        <v>83</v>
      </c>
      <c r="J1148" t="s">
        <v>1438</v>
      </c>
      <c r="K1148" s="10">
        <f t="shared" si="17"/>
        <v>5.9880239520958083E-4</v>
      </c>
    </row>
    <row r="1149" spans="1:11" x14ac:dyDescent="0.25">
      <c r="A1149" t="s">
        <v>1033</v>
      </c>
      <c r="B1149" t="s">
        <v>1034</v>
      </c>
      <c r="C1149">
        <v>1165</v>
      </c>
      <c r="D1149">
        <v>2013</v>
      </c>
      <c r="E1149" s="2">
        <v>0.72</v>
      </c>
      <c r="F1149" t="s">
        <v>100</v>
      </c>
      <c r="G1149">
        <v>3</v>
      </c>
      <c r="H1149" t="s">
        <v>35</v>
      </c>
      <c r="I1149" t="s">
        <v>72</v>
      </c>
      <c r="J1149" t="s">
        <v>1438</v>
      </c>
      <c r="K1149" s="10">
        <f t="shared" si="17"/>
        <v>5.9880239520958083E-4</v>
      </c>
    </row>
    <row r="1150" spans="1:11" x14ac:dyDescent="0.25">
      <c r="A1150" t="s">
        <v>1033</v>
      </c>
      <c r="B1150" t="s">
        <v>1035</v>
      </c>
      <c r="C1150">
        <v>1165</v>
      </c>
      <c r="D1150">
        <v>2013</v>
      </c>
      <c r="E1150" s="2">
        <v>0.72</v>
      </c>
      <c r="F1150" t="s">
        <v>100</v>
      </c>
      <c r="G1150">
        <v>3</v>
      </c>
      <c r="H1150" t="s">
        <v>1435</v>
      </c>
      <c r="I1150" t="s">
        <v>83</v>
      </c>
      <c r="J1150" t="s">
        <v>1438</v>
      </c>
      <c r="K1150" s="10">
        <f t="shared" si="17"/>
        <v>5.9880239520958083E-4</v>
      </c>
    </row>
    <row r="1151" spans="1:11" x14ac:dyDescent="0.25">
      <c r="A1151" t="s">
        <v>1033</v>
      </c>
      <c r="B1151" t="s">
        <v>280</v>
      </c>
      <c r="C1151">
        <v>1165</v>
      </c>
      <c r="D1151">
        <v>2013</v>
      </c>
      <c r="E1151" s="2">
        <v>0.72</v>
      </c>
      <c r="F1151" t="s">
        <v>100</v>
      </c>
      <c r="G1151">
        <v>3</v>
      </c>
      <c r="H1151" t="s">
        <v>35</v>
      </c>
      <c r="I1151" t="s">
        <v>28</v>
      </c>
      <c r="J1151" t="s">
        <v>1438</v>
      </c>
      <c r="K1151" s="10">
        <f t="shared" si="17"/>
        <v>5.9880239520958083E-4</v>
      </c>
    </row>
    <row r="1152" spans="1:11" x14ac:dyDescent="0.25">
      <c r="A1152" t="s">
        <v>1036</v>
      </c>
      <c r="B1152" t="s">
        <v>1037</v>
      </c>
      <c r="C1152">
        <v>1438</v>
      </c>
      <c r="D1152">
        <v>2014</v>
      </c>
      <c r="E1152" s="2">
        <v>0.68</v>
      </c>
      <c r="F1152" t="s">
        <v>56</v>
      </c>
      <c r="G1152">
        <v>3</v>
      </c>
      <c r="H1152" t="s">
        <v>1435</v>
      </c>
      <c r="I1152" t="s">
        <v>33</v>
      </c>
      <c r="J1152" t="s">
        <v>1438</v>
      </c>
      <c r="K1152" s="10">
        <f t="shared" si="17"/>
        <v>5.9880239520958083E-4</v>
      </c>
    </row>
    <row r="1153" spans="1:11" x14ac:dyDescent="0.25">
      <c r="A1153" t="s">
        <v>1036</v>
      </c>
      <c r="B1153" t="s">
        <v>1038</v>
      </c>
      <c r="C1153">
        <v>733</v>
      </c>
      <c r="D1153">
        <v>2011</v>
      </c>
      <c r="E1153" s="2">
        <v>0.66</v>
      </c>
      <c r="F1153" t="s">
        <v>56</v>
      </c>
      <c r="G1153">
        <v>3.75</v>
      </c>
      <c r="H1153" t="s">
        <v>1435</v>
      </c>
      <c r="I1153" t="s">
        <v>38</v>
      </c>
      <c r="J1153" t="s">
        <v>1439</v>
      </c>
      <c r="K1153" s="10">
        <f t="shared" si="17"/>
        <v>5.9880239520958083E-4</v>
      </c>
    </row>
    <row r="1154" spans="1:11" x14ac:dyDescent="0.25">
      <c r="A1154" t="s">
        <v>1036</v>
      </c>
      <c r="B1154" t="s">
        <v>1039</v>
      </c>
      <c r="C1154">
        <v>331</v>
      </c>
      <c r="D1154">
        <v>2009</v>
      </c>
      <c r="E1154" s="2">
        <v>0.7</v>
      </c>
      <c r="F1154" t="s">
        <v>56</v>
      </c>
      <c r="G1154">
        <v>3</v>
      </c>
      <c r="H1154" t="s">
        <v>60</v>
      </c>
      <c r="I1154" t="s">
        <v>155</v>
      </c>
      <c r="J1154" t="s">
        <v>1438</v>
      </c>
      <c r="K1154" s="10">
        <f t="shared" si="17"/>
        <v>5.9880239520958083E-4</v>
      </c>
    </row>
    <row r="1155" spans="1:11" x14ac:dyDescent="0.25">
      <c r="A1155" t="s">
        <v>1036</v>
      </c>
      <c r="B1155" t="s">
        <v>1040</v>
      </c>
      <c r="C1155">
        <v>341</v>
      </c>
      <c r="D1155">
        <v>2009</v>
      </c>
      <c r="E1155" s="2">
        <v>0.75</v>
      </c>
      <c r="F1155" t="s">
        <v>56</v>
      </c>
      <c r="G1155">
        <v>3</v>
      </c>
      <c r="H1155" t="s">
        <v>18</v>
      </c>
      <c r="I1155" t="s">
        <v>16</v>
      </c>
      <c r="J1155" t="s">
        <v>1438</v>
      </c>
      <c r="K1155" s="10">
        <f t="shared" ref="K1155:K1218" si="18">COUNTA(B1155)/SUM(COUNTA($B$2:$B$1671))</f>
        <v>5.9880239520958083E-4</v>
      </c>
    </row>
    <row r="1156" spans="1:11" x14ac:dyDescent="0.25">
      <c r="A1156" t="s">
        <v>1036</v>
      </c>
      <c r="B1156" t="s">
        <v>1041</v>
      </c>
      <c r="C1156">
        <v>341</v>
      </c>
      <c r="D1156">
        <v>2009</v>
      </c>
      <c r="E1156" s="2">
        <v>0.68</v>
      </c>
      <c r="F1156" t="s">
        <v>56</v>
      </c>
      <c r="G1156">
        <v>3</v>
      </c>
      <c r="H1156" t="s">
        <v>1435</v>
      </c>
      <c r="I1156" t="s">
        <v>38</v>
      </c>
      <c r="J1156" t="s">
        <v>1438</v>
      </c>
      <c r="K1156" s="10">
        <f t="shared" si="18"/>
        <v>5.9880239520958083E-4</v>
      </c>
    </row>
    <row r="1157" spans="1:11" x14ac:dyDescent="0.25">
      <c r="A1157" t="s">
        <v>1042</v>
      </c>
      <c r="B1157" t="s">
        <v>1043</v>
      </c>
      <c r="C1157">
        <v>316</v>
      </c>
      <c r="D1157">
        <v>2009</v>
      </c>
      <c r="E1157" s="2">
        <v>0.6</v>
      </c>
      <c r="F1157" t="s">
        <v>41</v>
      </c>
      <c r="G1157">
        <v>3</v>
      </c>
      <c r="H1157" t="s">
        <v>18</v>
      </c>
      <c r="I1157" t="s">
        <v>497</v>
      </c>
      <c r="J1157" t="s">
        <v>1438</v>
      </c>
      <c r="K1157" s="10">
        <f t="shared" si="18"/>
        <v>5.9880239520958083E-4</v>
      </c>
    </row>
    <row r="1158" spans="1:11" x14ac:dyDescent="0.25">
      <c r="A1158" t="s">
        <v>1042</v>
      </c>
      <c r="B1158" t="s">
        <v>1044</v>
      </c>
      <c r="C1158">
        <v>24</v>
      </c>
      <c r="D1158">
        <v>2006</v>
      </c>
      <c r="E1158" s="2">
        <v>0.6</v>
      </c>
      <c r="F1158" t="s">
        <v>41</v>
      </c>
      <c r="G1158">
        <v>3</v>
      </c>
      <c r="H1158" t="s">
        <v>1435</v>
      </c>
      <c r="I1158" t="s">
        <v>497</v>
      </c>
      <c r="J1158" t="s">
        <v>1438</v>
      </c>
      <c r="K1158" s="10">
        <f t="shared" si="18"/>
        <v>5.9880239520958083E-4</v>
      </c>
    </row>
    <row r="1159" spans="1:11" x14ac:dyDescent="0.25">
      <c r="A1159" t="s">
        <v>1045</v>
      </c>
      <c r="B1159" t="s">
        <v>16</v>
      </c>
      <c r="C1159">
        <v>859</v>
      </c>
      <c r="D1159">
        <v>2012</v>
      </c>
      <c r="E1159" s="2">
        <v>0.65</v>
      </c>
      <c r="F1159" t="s">
        <v>16</v>
      </c>
      <c r="G1159">
        <v>3</v>
      </c>
      <c r="H1159" t="s">
        <v>1435</v>
      </c>
      <c r="I1159" t="s">
        <v>16</v>
      </c>
      <c r="J1159" t="s">
        <v>1438</v>
      </c>
      <c r="K1159" s="10">
        <f t="shared" si="18"/>
        <v>5.9880239520958083E-4</v>
      </c>
    </row>
    <row r="1160" spans="1:11" x14ac:dyDescent="0.25">
      <c r="A1160" t="s">
        <v>1045</v>
      </c>
      <c r="B1160" t="s">
        <v>16</v>
      </c>
      <c r="C1160">
        <v>859</v>
      </c>
      <c r="D1160">
        <v>2012</v>
      </c>
      <c r="E1160" s="2">
        <v>0.72</v>
      </c>
      <c r="F1160" t="s">
        <v>16</v>
      </c>
      <c r="G1160">
        <v>3</v>
      </c>
      <c r="H1160" t="s">
        <v>1435</v>
      </c>
      <c r="I1160" t="s">
        <v>16</v>
      </c>
      <c r="J1160" t="s">
        <v>1438</v>
      </c>
      <c r="K1160" s="10">
        <f t="shared" si="18"/>
        <v>5.9880239520958083E-4</v>
      </c>
    </row>
    <row r="1161" spans="1:11" x14ac:dyDescent="0.25">
      <c r="A1161" t="s">
        <v>1046</v>
      </c>
      <c r="B1161" t="s">
        <v>1047</v>
      </c>
      <c r="C1161">
        <v>1848</v>
      </c>
      <c r="D1161">
        <v>2016</v>
      </c>
      <c r="E1161" s="2">
        <v>0.7</v>
      </c>
      <c r="F1161" t="s">
        <v>28</v>
      </c>
      <c r="G1161">
        <v>4</v>
      </c>
      <c r="H1161" t="s">
        <v>1435</v>
      </c>
      <c r="I1161" t="s">
        <v>30</v>
      </c>
      <c r="J1161" t="s">
        <v>1440</v>
      </c>
      <c r="K1161" s="10">
        <f t="shared" si="18"/>
        <v>5.9880239520958083E-4</v>
      </c>
    </row>
    <row r="1162" spans="1:11" x14ac:dyDescent="0.25">
      <c r="A1162" t="s">
        <v>1046</v>
      </c>
      <c r="B1162" t="s">
        <v>1048</v>
      </c>
      <c r="C1162">
        <v>1415</v>
      </c>
      <c r="D1162">
        <v>2014</v>
      </c>
      <c r="E1162" s="2">
        <v>0.7</v>
      </c>
      <c r="F1162" t="s">
        <v>28</v>
      </c>
      <c r="G1162">
        <v>3</v>
      </c>
      <c r="H1162" t="s">
        <v>1435</v>
      </c>
      <c r="I1162" t="s">
        <v>28</v>
      </c>
      <c r="J1162" t="s">
        <v>1438</v>
      </c>
      <c r="K1162" s="10">
        <f t="shared" si="18"/>
        <v>5.9880239520958083E-4</v>
      </c>
    </row>
    <row r="1163" spans="1:11" x14ac:dyDescent="0.25">
      <c r="A1163" t="s">
        <v>1046</v>
      </c>
      <c r="B1163" t="s">
        <v>1049</v>
      </c>
      <c r="C1163">
        <v>1415</v>
      </c>
      <c r="D1163">
        <v>2014</v>
      </c>
      <c r="E1163" s="2">
        <v>0.7</v>
      </c>
      <c r="F1163" t="s">
        <v>28</v>
      </c>
      <c r="G1163">
        <v>3</v>
      </c>
      <c r="H1163" t="s">
        <v>1435</v>
      </c>
      <c r="I1163" t="s">
        <v>28</v>
      </c>
      <c r="J1163" t="s">
        <v>1438</v>
      </c>
      <c r="K1163" s="10">
        <f t="shared" si="18"/>
        <v>5.9880239520958083E-4</v>
      </c>
    </row>
    <row r="1164" spans="1:11" x14ac:dyDescent="0.25">
      <c r="A1164" t="s">
        <v>1046</v>
      </c>
      <c r="B1164" t="s">
        <v>1050</v>
      </c>
      <c r="C1164">
        <v>1415</v>
      </c>
      <c r="D1164">
        <v>2014</v>
      </c>
      <c r="E1164" s="2">
        <v>0.7</v>
      </c>
      <c r="F1164" t="s">
        <v>28</v>
      </c>
      <c r="G1164">
        <v>3.75</v>
      </c>
      <c r="H1164" t="s">
        <v>1435</v>
      </c>
      <c r="I1164" t="s">
        <v>28</v>
      </c>
      <c r="J1164" t="s">
        <v>1439</v>
      </c>
      <c r="K1164" s="10">
        <f t="shared" si="18"/>
        <v>5.9880239520958083E-4</v>
      </c>
    </row>
    <row r="1165" spans="1:11" x14ac:dyDescent="0.25">
      <c r="A1165" t="s">
        <v>1046</v>
      </c>
      <c r="B1165" t="s">
        <v>1051</v>
      </c>
      <c r="C1165">
        <v>1415</v>
      </c>
      <c r="D1165">
        <v>2014</v>
      </c>
      <c r="E1165" s="2">
        <v>0.7</v>
      </c>
      <c r="F1165" t="s">
        <v>28</v>
      </c>
      <c r="G1165">
        <v>4</v>
      </c>
      <c r="H1165" t="s">
        <v>1435</v>
      </c>
      <c r="I1165" t="s">
        <v>28</v>
      </c>
      <c r="J1165" t="s">
        <v>1440</v>
      </c>
      <c r="K1165" s="10">
        <f t="shared" si="18"/>
        <v>5.9880239520958083E-4</v>
      </c>
    </row>
    <row r="1166" spans="1:11" x14ac:dyDescent="0.25">
      <c r="A1166" t="s">
        <v>1046</v>
      </c>
      <c r="B1166" t="s">
        <v>1052</v>
      </c>
      <c r="C1166">
        <v>817</v>
      </c>
      <c r="D1166">
        <v>2012</v>
      </c>
      <c r="E1166" s="2">
        <v>0.85</v>
      </c>
      <c r="F1166" t="s">
        <v>28</v>
      </c>
      <c r="G1166">
        <v>3</v>
      </c>
      <c r="H1166" t="s">
        <v>1435</v>
      </c>
      <c r="I1166" t="s">
        <v>28</v>
      </c>
      <c r="J1166" t="s">
        <v>1438</v>
      </c>
      <c r="K1166" s="10">
        <f t="shared" si="18"/>
        <v>5.9880239520958083E-4</v>
      </c>
    </row>
    <row r="1167" spans="1:11" x14ac:dyDescent="0.25">
      <c r="A1167" t="s">
        <v>1046</v>
      </c>
      <c r="B1167" t="s">
        <v>36</v>
      </c>
      <c r="C1167">
        <v>863</v>
      </c>
      <c r="D1167">
        <v>2012</v>
      </c>
      <c r="E1167" s="2">
        <v>0.7</v>
      </c>
      <c r="F1167" t="s">
        <v>28</v>
      </c>
      <c r="G1167">
        <v>4</v>
      </c>
      <c r="H1167" t="s">
        <v>1435</v>
      </c>
      <c r="I1167" t="s">
        <v>16</v>
      </c>
      <c r="J1167" t="s">
        <v>1440</v>
      </c>
      <c r="K1167" s="10">
        <f t="shared" si="18"/>
        <v>5.9880239520958083E-4</v>
      </c>
    </row>
    <row r="1168" spans="1:11" x14ac:dyDescent="0.25">
      <c r="A1168" t="s">
        <v>1046</v>
      </c>
      <c r="B1168" t="s">
        <v>1053</v>
      </c>
      <c r="C1168">
        <v>721</v>
      </c>
      <c r="D1168">
        <v>2011</v>
      </c>
      <c r="E1168" s="2">
        <v>0.7</v>
      </c>
      <c r="F1168" t="s">
        <v>28</v>
      </c>
      <c r="G1168">
        <v>3</v>
      </c>
      <c r="H1168" t="s">
        <v>1435</v>
      </c>
      <c r="I1168" t="s">
        <v>28</v>
      </c>
      <c r="J1168" t="s">
        <v>1438</v>
      </c>
      <c r="K1168" s="10">
        <f t="shared" si="18"/>
        <v>5.9880239520958083E-4</v>
      </c>
    </row>
    <row r="1169" spans="1:11" x14ac:dyDescent="0.25">
      <c r="A1169" t="s">
        <v>1046</v>
      </c>
      <c r="B1169" t="s">
        <v>324</v>
      </c>
      <c r="C1169">
        <v>224</v>
      </c>
      <c r="D1169">
        <v>2008</v>
      </c>
      <c r="E1169" s="2">
        <v>0.6</v>
      </c>
      <c r="F1169" t="s">
        <v>28</v>
      </c>
      <c r="G1169">
        <v>2</v>
      </c>
      <c r="H1169" t="s">
        <v>50</v>
      </c>
      <c r="I1169" t="s">
        <v>28</v>
      </c>
      <c r="J1169" t="s">
        <v>1441</v>
      </c>
      <c r="K1169" s="10">
        <f t="shared" si="18"/>
        <v>5.9880239520958083E-4</v>
      </c>
    </row>
    <row r="1170" spans="1:11" x14ac:dyDescent="0.25">
      <c r="A1170" t="s">
        <v>1046</v>
      </c>
      <c r="B1170" t="s">
        <v>334</v>
      </c>
      <c r="C1170">
        <v>224</v>
      </c>
      <c r="D1170">
        <v>2008</v>
      </c>
      <c r="E1170" s="2">
        <v>0.65</v>
      </c>
      <c r="F1170" t="s">
        <v>28</v>
      </c>
      <c r="G1170">
        <v>3</v>
      </c>
      <c r="H1170" t="s">
        <v>50</v>
      </c>
      <c r="I1170" t="s">
        <v>28</v>
      </c>
      <c r="J1170" t="s">
        <v>1438</v>
      </c>
      <c r="K1170" s="10">
        <f t="shared" si="18"/>
        <v>5.9880239520958083E-4</v>
      </c>
    </row>
    <row r="1171" spans="1:11" x14ac:dyDescent="0.25">
      <c r="A1171" t="s">
        <v>1046</v>
      </c>
      <c r="B1171" t="s">
        <v>335</v>
      </c>
      <c r="C1171">
        <v>224</v>
      </c>
      <c r="D1171">
        <v>2008</v>
      </c>
      <c r="E1171" s="2">
        <v>0.72</v>
      </c>
      <c r="F1171" t="s">
        <v>28</v>
      </c>
      <c r="G1171">
        <v>3</v>
      </c>
      <c r="H1171" t="s">
        <v>50</v>
      </c>
      <c r="I1171" t="s">
        <v>28</v>
      </c>
      <c r="J1171" t="s">
        <v>1438</v>
      </c>
      <c r="K1171" s="10">
        <f t="shared" si="18"/>
        <v>5.9880239520958083E-4</v>
      </c>
    </row>
    <row r="1172" spans="1:11" x14ac:dyDescent="0.25">
      <c r="A1172" t="s">
        <v>1046</v>
      </c>
      <c r="B1172" t="s">
        <v>1054</v>
      </c>
      <c r="C1172">
        <v>266</v>
      </c>
      <c r="D1172">
        <v>2008</v>
      </c>
      <c r="E1172" s="2">
        <v>1</v>
      </c>
      <c r="F1172" t="s">
        <v>28</v>
      </c>
      <c r="G1172">
        <v>2</v>
      </c>
      <c r="H1172" t="s">
        <v>50</v>
      </c>
      <c r="I1172" t="s">
        <v>28</v>
      </c>
      <c r="J1172" t="s">
        <v>1441</v>
      </c>
      <c r="K1172" s="10">
        <f t="shared" si="18"/>
        <v>5.9880239520958083E-4</v>
      </c>
    </row>
    <row r="1173" spans="1:11" x14ac:dyDescent="0.25">
      <c r="A1173" t="s">
        <v>1046</v>
      </c>
      <c r="B1173" t="s">
        <v>1054</v>
      </c>
      <c r="C1173">
        <v>266</v>
      </c>
      <c r="D1173">
        <v>2008</v>
      </c>
      <c r="E1173" s="2">
        <v>0.7</v>
      </c>
      <c r="F1173" t="s">
        <v>28</v>
      </c>
      <c r="G1173">
        <v>3</v>
      </c>
      <c r="H1173" t="s">
        <v>50</v>
      </c>
      <c r="I1173" t="s">
        <v>28</v>
      </c>
      <c r="J1173" t="s">
        <v>1438</v>
      </c>
      <c r="K1173" s="10">
        <f t="shared" si="18"/>
        <v>5.9880239520958083E-4</v>
      </c>
    </row>
    <row r="1174" spans="1:11" x14ac:dyDescent="0.25">
      <c r="A1174" t="s">
        <v>1055</v>
      </c>
      <c r="B1174" t="s">
        <v>127</v>
      </c>
      <c r="C1174">
        <v>1720</v>
      </c>
      <c r="D1174">
        <v>2016</v>
      </c>
      <c r="E1174" s="2">
        <v>0.7</v>
      </c>
      <c r="F1174" t="s">
        <v>100</v>
      </c>
      <c r="G1174">
        <v>3</v>
      </c>
      <c r="H1174" t="s">
        <v>1435</v>
      </c>
      <c r="I1174" t="s">
        <v>128</v>
      </c>
      <c r="J1174" t="s">
        <v>1438</v>
      </c>
      <c r="K1174" s="10">
        <f t="shared" si="18"/>
        <v>5.9880239520958083E-4</v>
      </c>
    </row>
    <row r="1175" spans="1:11" x14ac:dyDescent="0.25">
      <c r="A1175" t="s">
        <v>1055</v>
      </c>
      <c r="B1175" t="s">
        <v>362</v>
      </c>
      <c r="C1175">
        <v>1720</v>
      </c>
      <c r="D1175">
        <v>2016</v>
      </c>
      <c r="E1175" s="2">
        <v>0.72</v>
      </c>
      <c r="F1175" t="s">
        <v>100</v>
      </c>
      <c r="G1175">
        <v>3</v>
      </c>
      <c r="H1175" t="s">
        <v>35</v>
      </c>
      <c r="I1175" t="s">
        <v>99</v>
      </c>
      <c r="J1175" t="s">
        <v>1438</v>
      </c>
      <c r="K1175" s="10">
        <f t="shared" si="18"/>
        <v>5.9880239520958083E-4</v>
      </c>
    </row>
    <row r="1176" spans="1:11" x14ac:dyDescent="0.25">
      <c r="A1176" t="s">
        <v>1055</v>
      </c>
      <c r="B1176" t="s">
        <v>1056</v>
      </c>
      <c r="C1176">
        <v>1570</v>
      </c>
      <c r="D1176">
        <v>2015</v>
      </c>
      <c r="E1176" s="2">
        <v>0.7</v>
      </c>
      <c r="F1176" t="s">
        <v>100</v>
      </c>
      <c r="G1176">
        <v>3</v>
      </c>
      <c r="H1176" t="s">
        <v>1435</v>
      </c>
      <c r="I1176" t="s">
        <v>38</v>
      </c>
      <c r="J1176" t="s">
        <v>1438</v>
      </c>
      <c r="K1176" s="10">
        <f t="shared" si="18"/>
        <v>5.9880239520958083E-4</v>
      </c>
    </row>
    <row r="1177" spans="1:11" x14ac:dyDescent="0.25">
      <c r="A1177" t="s">
        <v>1055</v>
      </c>
      <c r="B1177" t="s">
        <v>828</v>
      </c>
      <c r="C1177">
        <v>1570</v>
      </c>
      <c r="D1177">
        <v>2015</v>
      </c>
      <c r="E1177" s="2">
        <v>0.7</v>
      </c>
      <c r="F1177" t="s">
        <v>100</v>
      </c>
      <c r="G1177">
        <v>3</v>
      </c>
      <c r="H1177" t="s">
        <v>35</v>
      </c>
      <c r="I1177" t="s">
        <v>63</v>
      </c>
      <c r="J1177" t="s">
        <v>1438</v>
      </c>
      <c r="K1177" s="10">
        <f t="shared" si="18"/>
        <v>5.9880239520958083E-4</v>
      </c>
    </row>
    <row r="1178" spans="1:11" x14ac:dyDescent="0.25">
      <c r="A1178" t="s">
        <v>1055</v>
      </c>
      <c r="B1178" t="s">
        <v>124</v>
      </c>
      <c r="C1178">
        <v>1574</v>
      </c>
      <c r="D1178">
        <v>2015</v>
      </c>
      <c r="E1178" s="2">
        <v>0.72</v>
      </c>
      <c r="F1178" t="s">
        <v>100</v>
      </c>
      <c r="G1178">
        <v>3</v>
      </c>
      <c r="H1178" t="s">
        <v>1435</v>
      </c>
      <c r="I1178" t="s">
        <v>75</v>
      </c>
      <c r="J1178" t="s">
        <v>1438</v>
      </c>
      <c r="K1178" s="10">
        <f t="shared" si="18"/>
        <v>5.9880239520958083E-4</v>
      </c>
    </row>
    <row r="1179" spans="1:11" x14ac:dyDescent="0.25">
      <c r="A1179" t="s">
        <v>1055</v>
      </c>
      <c r="B1179" t="s">
        <v>136</v>
      </c>
      <c r="C1179">
        <v>1574</v>
      </c>
      <c r="D1179">
        <v>2015</v>
      </c>
      <c r="E1179" s="2">
        <v>0.72</v>
      </c>
      <c r="F1179" t="s">
        <v>100</v>
      </c>
      <c r="G1179">
        <v>3.75</v>
      </c>
      <c r="H1179" t="s">
        <v>35</v>
      </c>
      <c r="I1179" t="s">
        <v>64</v>
      </c>
      <c r="J1179" t="s">
        <v>1439</v>
      </c>
      <c r="K1179" s="10">
        <f t="shared" si="18"/>
        <v>5.9880239520958083E-4</v>
      </c>
    </row>
    <row r="1180" spans="1:11" x14ac:dyDescent="0.25">
      <c r="A1180" t="s">
        <v>1055</v>
      </c>
      <c r="B1180" t="s">
        <v>1057</v>
      </c>
      <c r="C1180">
        <v>1239</v>
      </c>
      <c r="D1180">
        <v>2014</v>
      </c>
      <c r="E1180" s="2">
        <v>0.72</v>
      </c>
      <c r="F1180" t="s">
        <v>100</v>
      </c>
      <c r="G1180">
        <v>3</v>
      </c>
      <c r="H1180" t="s">
        <v>1435</v>
      </c>
      <c r="I1180" t="s">
        <v>38</v>
      </c>
      <c r="J1180" t="s">
        <v>1438</v>
      </c>
      <c r="K1180" s="10">
        <f t="shared" si="18"/>
        <v>5.9880239520958083E-4</v>
      </c>
    </row>
    <row r="1181" spans="1:11" x14ac:dyDescent="0.25">
      <c r="A1181" t="s">
        <v>1055</v>
      </c>
      <c r="B1181" t="s">
        <v>168</v>
      </c>
      <c r="C1181">
        <v>1239</v>
      </c>
      <c r="D1181">
        <v>2014</v>
      </c>
      <c r="E1181" s="2">
        <v>0.78</v>
      </c>
      <c r="F1181" t="s">
        <v>100</v>
      </c>
      <c r="G1181">
        <v>3.75</v>
      </c>
      <c r="H1181" t="s">
        <v>35</v>
      </c>
      <c r="I1181" t="s">
        <v>25</v>
      </c>
      <c r="J1181" t="s">
        <v>1439</v>
      </c>
      <c r="K1181" s="10">
        <f t="shared" si="18"/>
        <v>5.9880239520958083E-4</v>
      </c>
    </row>
    <row r="1182" spans="1:11" x14ac:dyDescent="0.25">
      <c r="A1182" t="s">
        <v>1055</v>
      </c>
      <c r="B1182" t="s">
        <v>587</v>
      </c>
      <c r="C1182">
        <v>1303</v>
      </c>
      <c r="D1182">
        <v>2014</v>
      </c>
      <c r="E1182" s="2">
        <v>0.75</v>
      </c>
      <c r="F1182" t="s">
        <v>100</v>
      </c>
      <c r="G1182">
        <v>3</v>
      </c>
      <c r="H1182" t="s">
        <v>1435</v>
      </c>
      <c r="I1182" t="s">
        <v>28</v>
      </c>
      <c r="J1182" t="s">
        <v>1438</v>
      </c>
      <c r="K1182" s="10">
        <f t="shared" si="18"/>
        <v>5.9880239520958083E-4</v>
      </c>
    </row>
    <row r="1183" spans="1:11" x14ac:dyDescent="0.25">
      <c r="A1183" t="s">
        <v>1055</v>
      </c>
      <c r="B1183" t="s">
        <v>275</v>
      </c>
      <c r="C1183">
        <v>1399</v>
      </c>
      <c r="D1183">
        <v>2014</v>
      </c>
      <c r="E1183" s="2">
        <v>0.7</v>
      </c>
      <c r="F1183" t="s">
        <v>100</v>
      </c>
      <c r="G1183">
        <v>3.75</v>
      </c>
      <c r="H1183" t="s">
        <v>35</v>
      </c>
      <c r="I1183" t="s">
        <v>63</v>
      </c>
      <c r="J1183" t="s">
        <v>1439</v>
      </c>
      <c r="K1183" s="10">
        <f t="shared" si="18"/>
        <v>5.9880239520958083E-4</v>
      </c>
    </row>
    <row r="1184" spans="1:11" x14ac:dyDescent="0.25">
      <c r="A1184" t="s">
        <v>1058</v>
      </c>
      <c r="B1184" t="s">
        <v>135</v>
      </c>
      <c r="C1184">
        <v>1860</v>
      </c>
      <c r="D1184">
        <v>2016</v>
      </c>
      <c r="E1184" s="2">
        <v>0.76</v>
      </c>
      <c r="F1184" t="s">
        <v>94</v>
      </c>
      <c r="G1184">
        <v>3</v>
      </c>
      <c r="H1184" t="s">
        <v>1435</v>
      </c>
      <c r="I1184" t="s">
        <v>45</v>
      </c>
      <c r="J1184" t="s">
        <v>1438</v>
      </c>
      <c r="K1184" s="10">
        <f t="shared" si="18"/>
        <v>5.9880239520958083E-4</v>
      </c>
    </row>
    <row r="1185" spans="1:11" x14ac:dyDescent="0.25">
      <c r="A1185" t="s">
        <v>1059</v>
      </c>
      <c r="B1185" t="s">
        <v>940</v>
      </c>
      <c r="C1185">
        <v>1363</v>
      </c>
      <c r="D1185">
        <v>2014</v>
      </c>
      <c r="E1185" s="2">
        <v>0.65</v>
      </c>
      <c r="F1185" t="s">
        <v>41</v>
      </c>
      <c r="G1185">
        <v>3</v>
      </c>
      <c r="H1185" t="s">
        <v>1435</v>
      </c>
      <c r="I1185" t="s">
        <v>940</v>
      </c>
      <c r="J1185" t="s">
        <v>1438</v>
      </c>
      <c r="K1185" s="10">
        <f t="shared" si="18"/>
        <v>5.9880239520958083E-4</v>
      </c>
    </row>
    <row r="1186" spans="1:11" x14ac:dyDescent="0.25">
      <c r="A1186" t="s">
        <v>1060</v>
      </c>
      <c r="B1186" t="s">
        <v>1061</v>
      </c>
      <c r="C1186">
        <v>1856</v>
      </c>
      <c r="D1186">
        <v>2016</v>
      </c>
      <c r="E1186" s="2">
        <v>0.7</v>
      </c>
      <c r="F1186" t="s">
        <v>41</v>
      </c>
      <c r="G1186">
        <v>3</v>
      </c>
      <c r="H1186" t="s">
        <v>1435</v>
      </c>
      <c r="I1186" t="s">
        <v>75</v>
      </c>
      <c r="J1186" t="s">
        <v>1438</v>
      </c>
      <c r="K1186" s="10">
        <f t="shared" si="18"/>
        <v>5.9880239520958083E-4</v>
      </c>
    </row>
    <row r="1187" spans="1:11" x14ac:dyDescent="0.25">
      <c r="A1187" t="s">
        <v>1060</v>
      </c>
      <c r="B1187" t="s">
        <v>1062</v>
      </c>
      <c r="C1187">
        <v>1542</v>
      </c>
      <c r="D1187">
        <v>2015</v>
      </c>
      <c r="E1187" s="2">
        <v>0.7</v>
      </c>
      <c r="F1187" t="s">
        <v>41</v>
      </c>
      <c r="G1187">
        <v>3</v>
      </c>
      <c r="H1187" t="s">
        <v>1435</v>
      </c>
      <c r="I1187" t="s">
        <v>128</v>
      </c>
      <c r="J1187" t="s">
        <v>1438</v>
      </c>
      <c r="K1187" s="10">
        <f t="shared" si="18"/>
        <v>5.9880239520958083E-4</v>
      </c>
    </row>
    <row r="1188" spans="1:11" x14ac:dyDescent="0.25">
      <c r="A1188" t="s">
        <v>1060</v>
      </c>
      <c r="B1188" t="s">
        <v>118</v>
      </c>
      <c r="C1188">
        <v>1251</v>
      </c>
      <c r="D1188">
        <v>2014</v>
      </c>
      <c r="E1188" s="2">
        <v>0.7</v>
      </c>
      <c r="F1188" t="s">
        <v>41</v>
      </c>
      <c r="G1188">
        <v>3</v>
      </c>
      <c r="H1188" t="s">
        <v>1435</v>
      </c>
      <c r="I1188" t="s">
        <v>38</v>
      </c>
      <c r="J1188" t="s">
        <v>1438</v>
      </c>
      <c r="K1188" s="10">
        <f t="shared" si="18"/>
        <v>5.9880239520958083E-4</v>
      </c>
    </row>
    <row r="1189" spans="1:11" x14ac:dyDescent="0.25">
      <c r="A1189" t="s">
        <v>1060</v>
      </c>
      <c r="B1189" t="s">
        <v>140</v>
      </c>
      <c r="C1189">
        <v>1255</v>
      </c>
      <c r="D1189">
        <v>2014</v>
      </c>
      <c r="E1189" s="2">
        <v>0.7</v>
      </c>
      <c r="F1189" t="s">
        <v>41</v>
      </c>
      <c r="G1189">
        <v>3</v>
      </c>
      <c r="H1189" t="s">
        <v>1435</v>
      </c>
      <c r="I1189" t="s">
        <v>83</v>
      </c>
      <c r="J1189" t="s">
        <v>1438</v>
      </c>
      <c r="K1189" s="10">
        <f t="shared" si="18"/>
        <v>5.9880239520958083E-4</v>
      </c>
    </row>
    <row r="1190" spans="1:11" x14ac:dyDescent="0.25">
      <c r="A1190" t="s">
        <v>1063</v>
      </c>
      <c r="B1190" t="s">
        <v>16</v>
      </c>
      <c r="C1190">
        <v>1137</v>
      </c>
      <c r="D1190">
        <v>2013</v>
      </c>
      <c r="E1190" s="2">
        <v>0.55000000000000004</v>
      </c>
      <c r="F1190" t="s">
        <v>16</v>
      </c>
      <c r="G1190">
        <v>2</v>
      </c>
      <c r="H1190" t="s">
        <v>1435</v>
      </c>
      <c r="I1190" t="s">
        <v>16</v>
      </c>
      <c r="J1190" t="s">
        <v>1441</v>
      </c>
      <c r="K1190" s="10">
        <f t="shared" si="18"/>
        <v>5.9880239520958083E-4</v>
      </c>
    </row>
    <row r="1191" spans="1:11" x14ac:dyDescent="0.25">
      <c r="A1191" t="s">
        <v>1063</v>
      </c>
      <c r="B1191" t="s">
        <v>16</v>
      </c>
      <c r="C1191">
        <v>1137</v>
      </c>
      <c r="D1191">
        <v>2013</v>
      </c>
      <c r="E1191" s="2">
        <v>0.7</v>
      </c>
      <c r="F1191" t="s">
        <v>16</v>
      </c>
      <c r="G1191">
        <v>3</v>
      </c>
      <c r="H1191" t="s">
        <v>1435</v>
      </c>
      <c r="I1191" t="s">
        <v>16</v>
      </c>
      <c r="J1191" t="s">
        <v>1438</v>
      </c>
      <c r="K1191" s="10">
        <f t="shared" si="18"/>
        <v>5.9880239520958083E-4</v>
      </c>
    </row>
    <row r="1192" spans="1:11" x14ac:dyDescent="0.25">
      <c r="A1192" t="s">
        <v>1064</v>
      </c>
      <c r="B1192" t="s">
        <v>25</v>
      </c>
      <c r="C1192">
        <v>331</v>
      </c>
      <c r="D1192">
        <v>2009</v>
      </c>
      <c r="E1192" s="2">
        <v>0.75</v>
      </c>
      <c r="F1192" t="s">
        <v>41</v>
      </c>
      <c r="G1192">
        <v>4</v>
      </c>
      <c r="H1192" t="s">
        <v>35</v>
      </c>
      <c r="I1192" t="s">
        <v>25</v>
      </c>
      <c r="J1192" t="s">
        <v>1440</v>
      </c>
      <c r="K1192" s="10">
        <f t="shared" si="18"/>
        <v>5.9880239520958083E-4</v>
      </c>
    </row>
    <row r="1193" spans="1:11" x14ac:dyDescent="0.25">
      <c r="A1193" t="s">
        <v>1064</v>
      </c>
      <c r="B1193" t="s">
        <v>25</v>
      </c>
      <c r="C1193">
        <v>439</v>
      </c>
      <c r="D1193">
        <v>2009</v>
      </c>
      <c r="E1193" s="2">
        <v>0.67</v>
      </c>
      <c r="F1193" t="s">
        <v>41</v>
      </c>
      <c r="G1193">
        <v>3</v>
      </c>
      <c r="H1193" t="s">
        <v>35</v>
      </c>
      <c r="I1193" t="s">
        <v>25</v>
      </c>
      <c r="J1193" t="s">
        <v>1438</v>
      </c>
      <c r="K1193" s="10">
        <f t="shared" si="18"/>
        <v>5.9880239520958083E-4</v>
      </c>
    </row>
    <row r="1194" spans="1:11" x14ac:dyDescent="0.25">
      <c r="A1194" t="s">
        <v>1064</v>
      </c>
      <c r="B1194" t="s">
        <v>1065</v>
      </c>
      <c r="C1194">
        <v>439</v>
      </c>
      <c r="D1194">
        <v>2009</v>
      </c>
      <c r="E1194" s="2">
        <v>0.7</v>
      </c>
      <c r="F1194" t="s">
        <v>41</v>
      </c>
      <c r="G1194">
        <v>3</v>
      </c>
      <c r="H1194" t="s">
        <v>35</v>
      </c>
      <c r="I1194" t="s">
        <v>19</v>
      </c>
      <c r="J1194" t="s">
        <v>1438</v>
      </c>
      <c r="K1194" s="10">
        <f t="shared" si="18"/>
        <v>5.9880239520958083E-4</v>
      </c>
    </row>
    <row r="1195" spans="1:11" x14ac:dyDescent="0.25">
      <c r="A1195" t="s">
        <v>1064</v>
      </c>
      <c r="B1195" t="s">
        <v>25</v>
      </c>
      <c r="C1195">
        <v>196</v>
      </c>
      <c r="D1195">
        <v>2007</v>
      </c>
      <c r="E1195" s="2">
        <v>0.7</v>
      </c>
      <c r="F1195" t="s">
        <v>41</v>
      </c>
      <c r="G1195">
        <v>4</v>
      </c>
      <c r="H1195" t="s">
        <v>35</v>
      </c>
      <c r="I1195" t="s">
        <v>25</v>
      </c>
      <c r="J1195" t="s">
        <v>1440</v>
      </c>
      <c r="K1195" s="10">
        <f t="shared" si="18"/>
        <v>5.9880239520958083E-4</v>
      </c>
    </row>
    <row r="1196" spans="1:11" x14ac:dyDescent="0.25">
      <c r="A1196" t="s">
        <v>1064</v>
      </c>
      <c r="B1196" t="s">
        <v>1066</v>
      </c>
      <c r="C1196">
        <v>1034</v>
      </c>
      <c r="D1196">
        <v>2013</v>
      </c>
      <c r="E1196" s="2">
        <v>0.67</v>
      </c>
      <c r="F1196" t="s">
        <v>41</v>
      </c>
      <c r="G1196">
        <v>4</v>
      </c>
      <c r="H1196" t="s">
        <v>1435</v>
      </c>
      <c r="I1196" t="s">
        <v>16</v>
      </c>
      <c r="J1196" t="s">
        <v>1440</v>
      </c>
      <c r="K1196" s="10">
        <f t="shared" si="18"/>
        <v>5.9880239520958083E-4</v>
      </c>
    </row>
    <row r="1197" spans="1:11" x14ac:dyDescent="0.25">
      <c r="A1197" t="s">
        <v>1067</v>
      </c>
      <c r="B1197" t="s">
        <v>1068</v>
      </c>
      <c r="C1197">
        <v>1271</v>
      </c>
      <c r="D1197">
        <v>2014</v>
      </c>
      <c r="E1197" s="2">
        <v>0.73</v>
      </c>
      <c r="F1197" t="s">
        <v>147</v>
      </c>
      <c r="G1197">
        <v>2</v>
      </c>
      <c r="H1197" t="s">
        <v>35</v>
      </c>
      <c r="I1197" t="s">
        <v>25</v>
      </c>
      <c r="J1197" t="s">
        <v>1441</v>
      </c>
      <c r="K1197" s="10">
        <f t="shared" si="18"/>
        <v>5.9880239520958083E-4</v>
      </c>
    </row>
    <row r="1198" spans="1:11" x14ac:dyDescent="0.25">
      <c r="A1198" t="s">
        <v>1067</v>
      </c>
      <c r="B1198" t="s">
        <v>1068</v>
      </c>
      <c r="C1198">
        <v>1271</v>
      </c>
      <c r="D1198">
        <v>2014</v>
      </c>
      <c r="E1198" s="2">
        <v>0.64</v>
      </c>
      <c r="F1198" t="s">
        <v>147</v>
      </c>
      <c r="G1198">
        <v>3</v>
      </c>
      <c r="H1198" t="s">
        <v>35</v>
      </c>
      <c r="I1198" t="s">
        <v>25</v>
      </c>
      <c r="J1198" t="s">
        <v>1438</v>
      </c>
      <c r="K1198" s="10">
        <f t="shared" si="18"/>
        <v>5.9880239520958083E-4</v>
      </c>
    </row>
    <row r="1199" spans="1:11" x14ac:dyDescent="0.25">
      <c r="A1199" t="s">
        <v>1069</v>
      </c>
      <c r="B1199" t="s">
        <v>83</v>
      </c>
      <c r="C1199">
        <v>1454</v>
      </c>
      <c r="D1199">
        <v>2015</v>
      </c>
      <c r="E1199" s="2">
        <v>0.82</v>
      </c>
      <c r="F1199" t="s">
        <v>41</v>
      </c>
      <c r="G1199">
        <v>3</v>
      </c>
      <c r="H1199" t="s">
        <v>1435</v>
      </c>
      <c r="I1199" t="s">
        <v>83</v>
      </c>
      <c r="J1199" t="s">
        <v>1438</v>
      </c>
      <c r="K1199" s="10">
        <f t="shared" si="18"/>
        <v>5.9880239520958083E-4</v>
      </c>
    </row>
    <row r="1200" spans="1:11" x14ac:dyDescent="0.25">
      <c r="A1200" t="s">
        <v>1070</v>
      </c>
      <c r="B1200" t="s">
        <v>1071</v>
      </c>
      <c r="C1200">
        <v>1658</v>
      </c>
      <c r="D1200">
        <v>2015</v>
      </c>
      <c r="E1200" s="2">
        <v>0.7</v>
      </c>
      <c r="F1200" t="s">
        <v>190</v>
      </c>
      <c r="G1200">
        <v>3</v>
      </c>
      <c r="H1200" t="s">
        <v>60</v>
      </c>
      <c r="I1200" t="s">
        <v>1072</v>
      </c>
      <c r="J1200" t="s">
        <v>1438</v>
      </c>
      <c r="K1200" s="10">
        <f t="shared" si="18"/>
        <v>5.9880239520958083E-4</v>
      </c>
    </row>
    <row r="1201" spans="1:11" x14ac:dyDescent="0.25">
      <c r="A1201" t="s">
        <v>1070</v>
      </c>
      <c r="B1201" t="s">
        <v>34</v>
      </c>
      <c r="C1201">
        <v>478</v>
      </c>
      <c r="D1201">
        <v>2010</v>
      </c>
      <c r="E1201" s="2">
        <v>0.75</v>
      </c>
      <c r="F1201" t="s">
        <v>190</v>
      </c>
      <c r="G1201">
        <v>3</v>
      </c>
      <c r="H1201" t="s">
        <v>18</v>
      </c>
      <c r="I1201" t="s">
        <v>19</v>
      </c>
      <c r="J1201" t="s">
        <v>1438</v>
      </c>
      <c r="K1201" s="10">
        <f t="shared" si="18"/>
        <v>5.9880239520958083E-4</v>
      </c>
    </row>
    <row r="1202" spans="1:11" x14ac:dyDescent="0.25">
      <c r="A1202" t="s">
        <v>1070</v>
      </c>
      <c r="B1202" t="s">
        <v>62</v>
      </c>
      <c r="C1202">
        <v>478</v>
      </c>
      <c r="D1202">
        <v>2010</v>
      </c>
      <c r="E1202" s="2">
        <v>0.75</v>
      </c>
      <c r="F1202" t="s">
        <v>190</v>
      </c>
      <c r="G1202">
        <v>3</v>
      </c>
      <c r="H1202" t="s">
        <v>35</v>
      </c>
      <c r="I1202" t="s">
        <v>63</v>
      </c>
      <c r="J1202" t="s">
        <v>1438</v>
      </c>
      <c r="K1202" s="10">
        <f t="shared" si="18"/>
        <v>5.9880239520958083E-4</v>
      </c>
    </row>
    <row r="1203" spans="1:11" x14ac:dyDescent="0.25">
      <c r="A1203" t="s">
        <v>1070</v>
      </c>
      <c r="B1203" t="s">
        <v>1073</v>
      </c>
      <c r="C1203">
        <v>516</v>
      </c>
      <c r="D1203">
        <v>2010</v>
      </c>
      <c r="E1203" s="2">
        <v>0.78</v>
      </c>
      <c r="F1203" t="s">
        <v>190</v>
      </c>
      <c r="G1203">
        <v>3.75</v>
      </c>
      <c r="H1203" t="s">
        <v>1074</v>
      </c>
      <c r="I1203" t="s">
        <v>20</v>
      </c>
      <c r="J1203" t="s">
        <v>1439</v>
      </c>
      <c r="K1203" s="10">
        <f t="shared" si="18"/>
        <v>5.9880239520958083E-4</v>
      </c>
    </row>
    <row r="1204" spans="1:11" x14ac:dyDescent="0.25">
      <c r="A1204" t="s">
        <v>1070</v>
      </c>
      <c r="B1204" t="s">
        <v>1075</v>
      </c>
      <c r="C1204">
        <v>531</v>
      </c>
      <c r="D1204">
        <v>2010</v>
      </c>
      <c r="E1204" s="2">
        <v>0.85</v>
      </c>
      <c r="F1204" t="s">
        <v>190</v>
      </c>
      <c r="G1204">
        <v>3</v>
      </c>
      <c r="H1204" t="s">
        <v>18</v>
      </c>
      <c r="I1204" t="s">
        <v>16</v>
      </c>
      <c r="J1204" t="s">
        <v>1438</v>
      </c>
      <c r="K1204" s="10">
        <f t="shared" si="18"/>
        <v>5.9880239520958083E-4</v>
      </c>
    </row>
    <row r="1205" spans="1:11" x14ac:dyDescent="0.25">
      <c r="A1205" t="s">
        <v>1070</v>
      </c>
      <c r="B1205" t="s">
        <v>1076</v>
      </c>
      <c r="C1205">
        <v>414</v>
      </c>
      <c r="D1205">
        <v>2009</v>
      </c>
      <c r="E1205" s="2">
        <v>0.72</v>
      </c>
      <c r="F1205" t="s">
        <v>190</v>
      </c>
      <c r="G1205">
        <v>3</v>
      </c>
      <c r="H1205" t="s">
        <v>60</v>
      </c>
      <c r="I1205" t="s">
        <v>26</v>
      </c>
      <c r="J1205" t="s">
        <v>1438</v>
      </c>
      <c r="K1205" s="10">
        <f t="shared" si="18"/>
        <v>5.9880239520958083E-4</v>
      </c>
    </row>
    <row r="1206" spans="1:11" x14ac:dyDescent="0.25">
      <c r="A1206" t="s">
        <v>1070</v>
      </c>
      <c r="B1206" t="s">
        <v>1077</v>
      </c>
      <c r="C1206">
        <v>445</v>
      </c>
      <c r="D1206">
        <v>2009</v>
      </c>
      <c r="E1206" s="2">
        <v>0.72</v>
      </c>
      <c r="F1206" t="s">
        <v>190</v>
      </c>
      <c r="G1206">
        <v>3</v>
      </c>
      <c r="H1206" t="s">
        <v>18</v>
      </c>
      <c r="I1206" t="s">
        <v>53</v>
      </c>
      <c r="J1206" t="s">
        <v>1438</v>
      </c>
      <c r="K1206" s="10">
        <f t="shared" si="18"/>
        <v>5.9880239520958083E-4</v>
      </c>
    </row>
    <row r="1207" spans="1:11" x14ac:dyDescent="0.25">
      <c r="A1207" t="s">
        <v>1070</v>
      </c>
      <c r="B1207" t="s">
        <v>1078</v>
      </c>
      <c r="C1207">
        <v>129</v>
      </c>
      <c r="D1207">
        <v>2007</v>
      </c>
      <c r="E1207" s="2">
        <v>0.72</v>
      </c>
      <c r="F1207" t="s">
        <v>190</v>
      </c>
      <c r="G1207">
        <v>3.75</v>
      </c>
      <c r="H1207" t="s">
        <v>69</v>
      </c>
      <c r="I1207" t="s">
        <v>28</v>
      </c>
      <c r="J1207" t="s">
        <v>1439</v>
      </c>
      <c r="K1207" s="10">
        <f t="shared" si="18"/>
        <v>5.9880239520958083E-4</v>
      </c>
    </row>
    <row r="1208" spans="1:11" x14ac:dyDescent="0.25">
      <c r="A1208" t="s">
        <v>1070</v>
      </c>
      <c r="B1208" t="s">
        <v>1079</v>
      </c>
      <c r="C1208">
        <v>141</v>
      </c>
      <c r="D1208">
        <v>2007</v>
      </c>
      <c r="E1208" s="2">
        <v>0.72</v>
      </c>
      <c r="F1208" t="s">
        <v>190</v>
      </c>
      <c r="G1208">
        <v>4</v>
      </c>
      <c r="H1208" t="s">
        <v>35</v>
      </c>
      <c r="I1208" t="s">
        <v>25</v>
      </c>
      <c r="J1208" t="s">
        <v>1440</v>
      </c>
      <c r="K1208" s="10">
        <f t="shared" si="18"/>
        <v>5.9880239520958083E-4</v>
      </c>
    </row>
    <row r="1209" spans="1:11" x14ac:dyDescent="0.25">
      <c r="A1209" t="s">
        <v>1070</v>
      </c>
      <c r="B1209" t="s">
        <v>1080</v>
      </c>
      <c r="C1209">
        <v>81</v>
      </c>
      <c r="D1209">
        <v>2006</v>
      </c>
      <c r="E1209" s="2">
        <v>0.72</v>
      </c>
      <c r="F1209" t="s">
        <v>190</v>
      </c>
      <c r="G1209">
        <v>4</v>
      </c>
      <c r="H1209" t="s">
        <v>18</v>
      </c>
      <c r="I1209" t="s">
        <v>53</v>
      </c>
      <c r="J1209" t="s">
        <v>1440</v>
      </c>
      <c r="K1209" s="10">
        <f t="shared" si="18"/>
        <v>5.9880239520958083E-4</v>
      </c>
    </row>
    <row r="1210" spans="1:11" x14ac:dyDescent="0.25">
      <c r="A1210" t="s">
        <v>1070</v>
      </c>
      <c r="B1210" t="s">
        <v>1081</v>
      </c>
      <c r="C1210">
        <v>93</v>
      </c>
      <c r="D1210">
        <v>2006</v>
      </c>
      <c r="E1210" s="2">
        <v>0.72</v>
      </c>
      <c r="F1210" t="s">
        <v>190</v>
      </c>
      <c r="G1210">
        <v>3</v>
      </c>
      <c r="H1210" t="s">
        <v>18</v>
      </c>
      <c r="I1210" t="s">
        <v>57</v>
      </c>
      <c r="J1210" t="s">
        <v>1438</v>
      </c>
      <c r="K1210" s="10">
        <f t="shared" si="18"/>
        <v>5.9880239520958083E-4</v>
      </c>
    </row>
    <row r="1211" spans="1:11" x14ac:dyDescent="0.25">
      <c r="A1211" t="s">
        <v>1070</v>
      </c>
      <c r="B1211" t="s">
        <v>1082</v>
      </c>
      <c r="C1211">
        <v>93</v>
      </c>
      <c r="D1211">
        <v>2006</v>
      </c>
      <c r="E1211" s="2">
        <v>0.72</v>
      </c>
      <c r="F1211" t="s">
        <v>190</v>
      </c>
      <c r="G1211">
        <v>4</v>
      </c>
      <c r="H1211" t="s">
        <v>18</v>
      </c>
      <c r="I1211" t="s">
        <v>19</v>
      </c>
      <c r="J1211" t="s">
        <v>1440</v>
      </c>
      <c r="K1211" s="10">
        <f t="shared" si="18"/>
        <v>5.9880239520958083E-4</v>
      </c>
    </row>
    <row r="1212" spans="1:11" x14ac:dyDescent="0.25">
      <c r="A1212" t="s">
        <v>1083</v>
      </c>
      <c r="B1212" t="s">
        <v>1084</v>
      </c>
      <c r="C1212">
        <v>1772</v>
      </c>
      <c r="D1212">
        <v>2016</v>
      </c>
      <c r="E1212" s="2">
        <v>0.8</v>
      </c>
      <c r="F1212" t="s">
        <v>41</v>
      </c>
      <c r="G1212">
        <v>2</v>
      </c>
      <c r="H1212" t="s">
        <v>1435</v>
      </c>
      <c r="I1212" t="s">
        <v>131</v>
      </c>
      <c r="J1212" t="s">
        <v>1441</v>
      </c>
      <c r="K1212" s="10">
        <f t="shared" si="18"/>
        <v>5.9880239520958083E-4</v>
      </c>
    </row>
    <row r="1213" spans="1:11" x14ac:dyDescent="0.25">
      <c r="A1213" t="s">
        <v>1085</v>
      </c>
      <c r="B1213" t="s">
        <v>1086</v>
      </c>
      <c r="C1213">
        <v>1506</v>
      </c>
      <c r="D1213">
        <v>2015</v>
      </c>
      <c r="E1213" s="2">
        <v>0.62</v>
      </c>
      <c r="F1213" t="s">
        <v>41</v>
      </c>
      <c r="G1213">
        <v>2</v>
      </c>
      <c r="H1213" t="s">
        <v>1435</v>
      </c>
      <c r="I1213" t="s">
        <v>72</v>
      </c>
      <c r="J1213" t="s">
        <v>1441</v>
      </c>
      <c r="K1213" s="10">
        <f t="shared" si="18"/>
        <v>5.9880239520958083E-4</v>
      </c>
    </row>
    <row r="1214" spans="1:11" x14ac:dyDescent="0.25">
      <c r="A1214" t="s">
        <v>1085</v>
      </c>
      <c r="B1214" t="s">
        <v>494</v>
      </c>
      <c r="C1214">
        <v>1506</v>
      </c>
      <c r="D1214">
        <v>2015</v>
      </c>
      <c r="E1214" s="2">
        <v>0.8</v>
      </c>
      <c r="F1214" t="s">
        <v>41</v>
      </c>
      <c r="G1214">
        <v>3</v>
      </c>
      <c r="H1214" t="s">
        <v>1435</v>
      </c>
      <c r="I1214" t="s">
        <v>72</v>
      </c>
      <c r="J1214" t="s">
        <v>1438</v>
      </c>
      <c r="K1214" s="10">
        <f t="shared" si="18"/>
        <v>5.9880239520958083E-4</v>
      </c>
    </row>
    <row r="1215" spans="1:11" x14ac:dyDescent="0.25">
      <c r="A1215" t="s">
        <v>1085</v>
      </c>
      <c r="B1215" t="s">
        <v>143</v>
      </c>
      <c r="C1215">
        <v>1510</v>
      </c>
      <c r="D1215">
        <v>2015</v>
      </c>
      <c r="E1215" s="2">
        <v>0.8</v>
      </c>
      <c r="F1215" t="s">
        <v>41</v>
      </c>
      <c r="G1215">
        <v>3</v>
      </c>
      <c r="H1215" t="s">
        <v>71</v>
      </c>
      <c r="I1215" t="s">
        <v>72</v>
      </c>
      <c r="J1215" t="s">
        <v>1438</v>
      </c>
      <c r="K1215" s="10">
        <f t="shared" si="18"/>
        <v>5.9880239520958083E-4</v>
      </c>
    </row>
    <row r="1216" spans="1:11" x14ac:dyDescent="0.25">
      <c r="A1216" t="s">
        <v>1085</v>
      </c>
      <c r="B1216" t="s">
        <v>1087</v>
      </c>
      <c r="C1216">
        <v>1510</v>
      </c>
      <c r="D1216">
        <v>2015</v>
      </c>
      <c r="E1216" s="2">
        <v>0.8</v>
      </c>
      <c r="F1216" t="s">
        <v>41</v>
      </c>
      <c r="G1216">
        <v>3</v>
      </c>
      <c r="H1216" t="s">
        <v>35</v>
      </c>
      <c r="I1216" t="s">
        <v>72</v>
      </c>
      <c r="J1216" t="s">
        <v>1438</v>
      </c>
      <c r="K1216" s="10">
        <f t="shared" si="18"/>
        <v>5.9880239520958083E-4</v>
      </c>
    </row>
    <row r="1217" spans="1:11" x14ac:dyDescent="0.25">
      <c r="A1217" t="s">
        <v>1085</v>
      </c>
      <c r="B1217" t="s">
        <v>129</v>
      </c>
      <c r="C1217">
        <v>1510</v>
      </c>
      <c r="D1217">
        <v>2015</v>
      </c>
      <c r="E1217" s="2">
        <v>0.8</v>
      </c>
      <c r="F1217" t="s">
        <v>41</v>
      </c>
      <c r="G1217">
        <v>3</v>
      </c>
      <c r="H1217" t="s">
        <v>1435</v>
      </c>
      <c r="I1217" t="s">
        <v>72</v>
      </c>
      <c r="J1217" t="s">
        <v>1438</v>
      </c>
      <c r="K1217" s="10">
        <f t="shared" si="18"/>
        <v>5.9880239520958083E-4</v>
      </c>
    </row>
    <row r="1218" spans="1:11" x14ac:dyDescent="0.25">
      <c r="A1218" t="s">
        <v>1085</v>
      </c>
      <c r="B1218" t="s">
        <v>938</v>
      </c>
      <c r="C1218">
        <v>1311</v>
      </c>
      <c r="D1218">
        <v>2014</v>
      </c>
      <c r="E1218" s="2">
        <v>0.73</v>
      </c>
      <c r="F1218" t="s">
        <v>41</v>
      </c>
      <c r="G1218">
        <v>3</v>
      </c>
      <c r="H1218" t="s">
        <v>35</v>
      </c>
      <c r="I1218" t="s">
        <v>25</v>
      </c>
      <c r="J1218" t="s">
        <v>1438</v>
      </c>
      <c r="K1218" s="10">
        <f t="shared" si="18"/>
        <v>5.9880239520958083E-4</v>
      </c>
    </row>
    <row r="1219" spans="1:11" x14ac:dyDescent="0.25">
      <c r="A1219" t="s">
        <v>1085</v>
      </c>
      <c r="B1219" t="s">
        <v>1088</v>
      </c>
      <c r="C1219">
        <v>1315</v>
      </c>
      <c r="D1219">
        <v>2014</v>
      </c>
      <c r="E1219" s="2">
        <v>0.73</v>
      </c>
      <c r="F1219" t="s">
        <v>41</v>
      </c>
      <c r="G1219">
        <v>2</v>
      </c>
      <c r="H1219" t="s">
        <v>35</v>
      </c>
      <c r="I1219" t="s">
        <v>45</v>
      </c>
      <c r="J1219" t="s">
        <v>1441</v>
      </c>
      <c r="K1219" s="10">
        <f t="shared" ref="K1219:K1282" si="19">COUNTA(B1219)/SUM(COUNTA($B$2:$B$1671))</f>
        <v>5.9880239520958083E-4</v>
      </c>
    </row>
    <row r="1220" spans="1:11" x14ac:dyDescent="0.25">
      <c r="A1220" t="s">
        <v>1085</v>
      </c>
      <c r="B1220" t="s">
        <v>1089</v>
      </c>
      <c r="C1220">
        <v>1319</v>
      </c>
      <c r="D1220">
        <v>2014</v>
      </c>
      <c r="E1220" s="2">
        <v>0.73</v>
      </c>
      <c r="F1220" t="s">
        <v>41</v>
      </c>
      <c r="G1220">
        <v>3</v>
      </c>
      <c r="H1220" t="s">
        <v>1435</v>
      </c>
      <c r="I1220" t="s">
        <v>28</v>
      </c>
      <c r="J1220" t="s">
        <v>1438</v>
      </c>
      <c r="K1220" s="10">
        <f t="shared" si="19"/>
        <v>5.9880239520958083E-4</v>
      </c>
    </row>
    <row r="1221" spans="1:11" x14ac:dyDescent="0.25">
      <c r="A1221" t="s">
        <v>1085</v>
      </c>
      <c r="B1221" t="s">
        <v>1090</v>
      </c>
      <c r="C1221">
        <v>1319</v>
      </c>
      <c r="D1221">
        <v>2014</v>
      </c>
      <c r="E1221" s="2">
        <v>0.73</v>
      </c>
      <c r="F1221" t="s">
        <v>41</v>
      </c>
      <c r="G1221">
        <v>3</v>
      </c>
      <c r="H1221" t="s">
        <v>1435</v>
      </c>
      <c r="I1221" t="s">
        <v>28</v>
      </c>
      <c r="J1221" t="s">
        <v>1438</v>
      </c>
      <c r="K1221" s="10">
        <f t="shared" si="19"/>
        <v>5.9880239520958083E-4</v>
      </c>
    </row>
    <row r="1222" spans="1:11" x14ac:dyDescent="0.25">
      <c r="A1222" t="s">
        <v>1091</v>
      </c>
      <c r="B1222" t="s">
        <v>1092</v>
      </c>
      <c r="C1222">
        <v>829</v>
      </c>
      <c r="D1222">
        <v>2012</v>
      </c>
      <c r="E1222" s="2">
        <v>0.76</v>
      </c>
      <c r="F1222" t="s">
        <v>41</v>
      </c>
      <c r="G1222">
        <v>2</v>
      </c>
      <c r="H1222" t="s">
        <v>1435</v>
      </c>
      <c r="I1222" t="s">
        <v>83</v>
      </c>
      <c r="J1222" t="s">
        <v>1441</v>
      </c>
      <c r="K1222" s="10">
        <f t="shared" si="19"/>
        <v>5.9880239520958083E-4</v>
      </c>
    </row>
    <row r="1223" spans="1:11" x14ac:dyDescent="0.25">
      <c r="A1223" t="s">
        <v>1091</v>
      </c>
      <c r="B1223" t="s">
        <v>16</v>
      </c>
      <c r="C1223">
        <v>829</v>
      </c>
      <c r="D1223">
        <v>2012</v>
      </c>
      <c r="E1223" s="2">
        <v>0.82</v>
      </c>
      <c r="F1223" t="s">
        <v>41</v>
      </c>
      <c r="G1223">
        <v>3</v>
      </c>
      <c r="H1223" t="s">
        <v>18</v>
      </c>
      <c r="I1223" t="s">
        <v>16</v>
      </c>
      <c r="J1223" t="s">
        <v>1438</v>
      </c>
      <c r="K1223" s="10">
        <f t="shared" si="19"/>
        <v>5.9880239520958083E-4</v>
      </c>
    </row>
    <row r="1224" spans="1:11" x14ac:dyDescent="0.25">
      <c r="A1224" t="s">
        <v>1093</v>
      </c>
      <c r="B1224" t="s">
        <v>1094</v>
      </c>
      <c r="C1224">
        <v>1820</v>
      </c>
      <c r="D1224">
        <v>2016</v>
      </c>
      <c r="E1224" s="2">
        <v>0.7</v>
      </c>
      <c r="F1224" t="s">
        <v>41</v>
      </c>
      <c r="G1224">
        <v>3.75</v>
      </c>
      <c r="H1224" t="s">
        <v>1435</v>
      </c>
      <c r="I1224" t="s">
        <v>83</v>
      </c>
      <c r="J1224" t="s">
        <v>1439</v>
      </c>
      <c r="K1224" s="10">
        <f t="shared" si="19"/>
        <v>5.9880239520958083E-4</v>
      </c>
    </row>
    <row r="1225" spans="1:11" x14ac:dyDescent="0.25">
      <c r="A1225" t="s">
        <v>1093</v>
      </c>
      <c r="B1225" t="s">
        <v>1095</v>
      </c>
      <c r="C1225">
        <v>1387</v>
      </c>
      <c r="D1225">
        <v>2014</v>
      </c>
      <c r="E1225" s="2">
        <v>0.7</v>
      </c>
      <c r="F1225" t="s">
        <v>41</v>
      </c>
      <c r="G1225">
        <v>3.75</v>
      </c>
      <c r="H1225" t="s">
        <v>1435</v>
      </c>
      <c r="I1225" t="s">
        <v>19</v>
      </c>
      <c r="J1225" t="s">
        <v>1439</v>
      </c>
      <c r="K1225" s="10">
        <f t="shared" si="19"/>
        <v>5.9880239520958083E-4</v>
      </c>
    </row>
    <row r="1226" spans="1:11" x14ac:dyDescent="0.25">
      <c r="A1226" t="s">
        <v>1093</v>
      </c>
      <c r="B1226" t="s">
        <v>1096</v>
      </c>
      <c r="C1226">
        <v>647</v>
      </c>
      <c r="D1226">
        <v>2011</v>
      </c>
      <c r="E1226" s="2">
        <v>0.7</v>
      </c>
      <c r="F1226" t="s">
        <v>41</v>
      </c>
      <c r="G1226">
        <v>3</v>
      </c>
      <c r="H1226" t="s">
        <v>1097</v>
      </c>
      <c r="I1226" t="s">
        <v>133</v>
      </c>
      <c r="J1226" t="s">
        <v>1438</v>
      </c>
      <c r="K1226" s="10">
        <f t="shared" si="19"/>
        <v>5.9880239520958083E-4</v>
      </c>
    </row>
    <row r="1227" spans="1:11" x14ac:dyDescent="0.25">
      <c r="A1227" t="s">
        <v>1093</v>
      </c>
      <c r="B1227" t="s">
        <v>1098</v>
      </c>
      <c r="C1227">
        <v>654</v>
      </c>
      <c r="D1227">
        <v>2011</v>
      </c>
      <c r="E1227" s="2">
        <v>0.7</v>
      </c>
      <c r="F1227" t="s">
        <v>41</v>
      </c>
      <c r="G1227">
        <v>3</v>
      </c>
      <c r="H1227" t="s">
        <v>1097</v>
      </c>
      <c r="I1227" t="s">
        <v>133</v>
      </c>
      <c r="J1227" t="s">
        <v>1438</v>
      </c>
      <c r="K1227" s="10">
        <f t="shared" si="19"/>
        <v>5.9880239520958083E-4</v>
      </c>
    </row>
    <row r="1228" spans="1:11" x14ac:dyDescent="0.25">
      <c r="A1228" t="s">
        <v>1093</v>
      </c>
      <c r="B1228" t="s">
        <v>1099</v>
      </c>
      <c r="C1228">
        <v>789</v>
      </c>
      <c r="D1228">
        <v>2011</v>
      </c>
      <c r="E1228" s="2">
        <v>0.7</v>
      </c>
      <c r="F1228" t="s">
        <v>41</v>
      </c>
      <c r="G1228">
        <v>3</v>
      </c>
      <c r="H1228" t="s">
        <v>1435</v>
      </c>
      <c r="I1228" t="s">
        <v>16</v>
      </c>
      <c r="J1228" t="s">
        <v>1438</v>
      </c>
      <c r="K1228" s="10">
        <f t="shared" si="19"/>
        <v>5.9880239520958083E-4</v>
      </c>
    </row>
    <row r="1229" spans="1:11" x14ac:dyDescent="0.25">
      <c r="A1229" t="s">
        <v>1093</v>
      </c>
      <c r="B1229" t="s">
        <v>169</v>
      </c>
      <c r="C1229">
        <v>789</v>
      </c>
      <c r="D1229">
        <v>2011</v>
      </c>
      <c r="E1229" s="2">
        <v>0.7</v>
      </c>
      <c r="F1229" t="s">
        <v>41</v>
      </c>
      <c r="G1229">
        <v>3</v>
      </c>
      <c r="H1229" t="s">
        <v>1435</v>
      </c>
      <c r="I1229" t="s">
        <v>26</v>
      </c>
      <c r="J1229" t="s">
        <v>1438</v>
      </c>
      <c r="K1229" s="10">
        <f t="shared" si="19"/>
        <v>5.9880239520958083E-4</v>
      </c>
    </row>
    <row r="1230" spans="1:11" x14ac:dyDescent="0.25">
      <c r="A1230" t="s">
        <v>1093</v>
      </c>
      <c r="B1230" t="s">
        <v>1100</v>
      </c>
      <c r="C1230">
        <v>607</v>
      </c>
      <c r="D1230">
        <v>2010</v>
      </c>
      <c r="E1230" s="2">
        <v>0.82</v>
      </c>
      <c r="F1230" t="s">
        <v>41</v>
      </c>
      <c r="G1230">
        <v>3.75</v>
      </c>
      <c r="H1230" t="s">
        <v>1097</v>
      </c>
      <c r="I1230" t="s">
        <v>133</v>
      </c>
      <c r="J1230" t="s">
        <v>1439</v>
      </c>
      <c r="K1230" s="10">
        <f t="shared" si="19"/>
        <v>5.9880239520958083E-4</v>
      </c>
    </row>
    <row r="1231" spans="1:11" x14ac:dyDescent="0.25">
      <c r="A1231" t="s">
        <v>1101</v>
      </c>
      <c r="B1231" t="s">
        <v>16</v>
      </c>
      <c r="C1231">
        <v>1446</v>
      </c>
      <c r="D1231">
        <v>2015</v>
      </c>
      <c r="E1231" s="2">
        <v>0.75</v>
      </c>
      <c r="F1231" t="s">
        <v>9</v>
      </c>
      <c r="G1231">
        <v>3</v>
      </c>
      <c r="H1231" t="s">
        <v>1435</v>
      </c>
      <c r="I1231" t="s">
        <v>16</v>
      </c>
      <c r="J1231" t="s">
        <v>1438</v>
      </c>
      <c r="K1231" s="10">
        <f t="shared" si="19"/>
        <v>5.9880239520958083E-4</v>
      </c>
    </row>
    <row r="1232" spans="1:11" x14ac:dyDescent="0.25">
      <c r="A1232" t="s">
        <v>1101</v>
      </c>
      <c r="B1232" t="s">
        <v>1102</v>
      </c>
      <c r="C1232">
        <v>717</v>
      </c>
      <c r="D1232">
        <v>2011</v>
      </c>
      <c r="E1232" s="2">
        <v>0.75</v>
      </c>
      <c r="F1232" t="s">
        <v>9</v>
      </c>
      <c r="G1232">
        <v>3</v>
      </c>
      <c r="H1232" t="s">
        <v>105</v>
      </c>
      <c r="I1232" t="s">
        <v>19</v>
      </c>
      <c r="J1232" t="s">
        <v>1438</v>
      </c>
      <c r="K1232" s="10">
        <f t="shared" si="19"/>
        <v>5.9880239520958083E-4</v>
      </c>
    </row>
    <row r="1233" spans="1:11" x14ac:dyDescent="0.25">
      <c r="A1233" t="s">
        <v>1101</v>
      </c>
      <c r="B1233" t="s">
        <v>34</v>
      </c>
      <c r="C1233">
        <v>486</v>
      </c>
      <c r="D1233">
        <v>2010</v>
      </c>
      <c r="E1233" s="2">
        <v>0.75</v>
      </c>
      <c r="F1233" t="s">
        <v>9</v>
      </c>
      <c r="G1233">
        <v>3</v>
      </c>
      <c r="H1233" t="s">
        <v>35</v>
      </c>
      <c r="I1233" t="s">
        <v>19</v>
      </c>
      <c r="J1233" t="s">
        <v>1438</v>
      </c>
      <c r="K1233" s="10">
        <f t="shared" si="19"/>
        <v>5.9880239520958083E-4</v>
      </c>
    </row>
    <row r="1234" spans="1:11" x14ac:dyDescent="0.25">
      <c r="A1234" t="s">
        <v>1101</v>
      </c>
      <c r="B1234" t="s">
        <v>90</v>
      </c>
      <c r="C1234">
        <v>451</v>
      </c>
      <c r="D1234">
        <v>2009</v>
      </c>
      <c r="E1234" s="2">
        <v>0.75</v>
      </c>
      <c r="F1234" t="s">
        <v>9</v>
      </c>
      <c r="G1234">
        <v>2</v>
      </c>
      <c r="H1234" t="s">
        <v>1435</v>
      </c>
      <c r="I1234" t="s">
        <v>19</v>
      </c>
      <c r="J1234" t="s">
        <v>1441</v>
      </c>
      <c r="K1234" s="10">
        <f t="shared" si="19"/>
        <v>5.9880239520958083E-4</v>
      </c>
    </row>
    <row r="1235" spans="1:11" x14ac:dyDescent="0.25">
      <c r="A1235" t="s">
        <v>1101</v>
      </c>
      <c r="B1235" t="s">
        <v>1103</v>
      </c>
      <c r="C1235">
        <v>199</v>
      </c>
      <c r="D1235">
        <v>2008</v>
      </c>
      <c r="E1235" s="2">
        <v>0.75</v>
      </c>
      <c r="F1235" t="s">
        <v>9</v>
      </c>
      <c r="G1235">
        <v>3</v>
      </c>
      <c r="H1235" t="s">
        <v>35</v>
      </c>
      <c r="I1235" t="s">
        <v>33</v>
      </c>
      <c r="J1235" t="s">
        <v>1438</v>
      </c>
      <c r="K1235" s="10">
        <f t="shared" si="19"/>
        <v>5.9880239520958083E-4</v>
      </c>
    </row>
    <row r="1236" spans="1:11" x14ac:dyDescent="0.25">
      <c r="A1236" t="s">
        <v>1101</v>
      </c>
      <c r="B1236" t="s">
        <v>1104</v>
      </c>
      <c r="C1236">
        <v>202</v>
      </c>
      <c r="D1236">
        <v>2008</v>
      </c>
      <c r="E1236" s="2">
        <v>1</v>
      </c>
      <c r="F1236" t="s">
        <v>9</v>
      </c>
      <c r="G1236">
        <v>3</v>
      </c>
      <c r="H1236" t="s">
        <v>18</v>
      </c>
      <c r="I1236" t="s">
        <v>25</v>
      </c>
      <c r="J1236" t="s">
        <v>1438</v>
      </c>
      <c r="K1236" s="10">
        <f t="shared" si="19"/>
        <v>5.9880239520958083E-4</v>
      </c>
    </row>
    <row r="1237" spans="1:11" x14ac:dyDescent="0.25">
      <c r="A1237" t="s">
        <v>1101</v>
      </c>
      <c r="B1237" t="s">
        <v>1105</v>
      </c>
      <c r="C1237">
        <v>280</v>
      </c>
      <c r="D1237">
        <v>2008</v>
      </c>
      <c r="E1237" s="2">
        <v>0.75</v>
      </c>
      <c r="F1237" t="s">
        <v>9</v>
      </c>
      <c r="G1237">
        <v>2</v>
      </c>
      <c r="H1237" t="s">
        <v>1435</v>
      </c>
      <c r="I1237" t="s">
        <v>83</v>
      </c>
      <c r="J1237" t="s">
        <v>1441</v>
      </c>
      <c r="K1237" s="10">
        <f t="shared" si="19"/>
        <v>5.9880239520958083E-4</v>
      </c>
    </row>
    <row r="1238" spans="1:11" x14ac:dyDescent="0.25">
      <c r="A1238" t="s">
        <v>1101</v>
      </c>
      <c r="B1238" t="s">
        <v>1106</v>
      </c>
      <c r="C1238">
        <v>280</v>
      </c>
      <c r="D1238">
        <v>2008</v>
      </c>
      <c r="E1238" s="2">
        <v>0.75</v>
      </c>
      <c r="F1238" t="s">
        <v>9</v>
      </c>
      <c r="G1238">
        <v>3</v>
      </c>
      <c r="H1238" t="s">
        <v>1435</v>
      </c>
      <c r="I1238" t="s">
        <v>26</v>
      </c>
      <c r="J1238" t="s">
        <v>1438</v>
      </c>
      <c r="K1238" s="10">
        <f t="shared" si="19"/>
        <v>5.9880239520958083E-4</v>
      </c>
    </row>
    <row r="1239" spans="1:11" x14ac:dyDescent="0.25">
      <c r="A1239" t="s">
        <v>1101</v>
      </c>
      <c r="B1239" t="s">
        <v>1107</v>
      </c>
      <c r="C1239">
        <v>162</v>
      </c>
      <c r="D1239">
        <v>2007</v>
      </c>
      <c r="E1239" s="2">
        <v>0.75</v>
      </c>
      <c r="F1239" t="s">
        <v>9</v>
      </c>
      <c r="G1239">
        <v>4</v>
      </c>
      <c r="H1239" t="s">
        <v>60</v>
      </c>
      <c r="I1239" t="s">
        <v>10</v>
      </c>
      <c r="J1239" t="s">
        <v>1440</v>
      </c>
      <c r="K1239" s="10">
        <f t="shared" si="19"/>
        <v>5.9880239520958083E-4</v>
      </c>
    </row>
    <row r="1240" spans="1:11" x14ac:dyDescent="0.25">
      <c r="A1240" t="s">
        <v>1101</v>
      </c>
      <c r="B1240" t="s">
        <v>1108</v>
      </c>
      <c r="C1240">
        <v>105</v>
      </c>
      <c r="D1240">
        <v>2006</v>
      </c>
      <c r="E1240" s="2">
        <v>0.75</v>
      </c>
      <c r="F1240" t="s">
        <v>9</v>
      </c>
      <c r="G1240">
        <v>3</v>
      </c>
      <c r="H1240" t="s">
        <v>60</v>
      </c>
      <c r="I1240" t="s">
        <v>26</v>
      </c>
      <c r="J1240" t="s">
        <v>1438</v>
      </c>
      <c r="K1240" s="10">
        <f t="shared" si="19"/>
        <v>5.9880239520958083E-4</v>
      </c>
    </row>
    <row r="1241" spans="1:11" x14ac:dyDescent="0.25">
      <c r="A1241" t="s">
        <v>1101</v>
      </c>
      <c r="B1241" t="s">
        <v>75</v>
      </c>
      <c r="C1241">
        <v>105</v>
      </c>
      <c r="D1241">
        <v>2006</v>
      </c>
      <c r="E1241" s="2">
        <v>0.75</v>
      </c>
      <c r="F1241" t="s">
        <v>9</v>
      </c>
      <c r="G1241">
        <v>3</v>
      </c>
      <c r="H1241" t="s">
        <v>18</v>
      </c>
      <c r="I1241" t="s">
        <v>75</v>
      </c>
      <c r="J1241" t="s">
        <v>1438</v>
      </c>
      <c r="K1241" s="10">
        <f t="shared" si="19"/>
        <v>5.9880239520958083E-4</v>
      </c>
    </row>
    <row r="1242" spans="1:11" x14ac:dyDescent="0.25">
      <c r="A1242" t="s">
        <v>1101</v>
      </c>
      <c r="B1242" t="s">
        <v>63</v>
      </c>
      <c r="C1242">
        <v>5</v>
      </c>
      <c r="D1242">
        <v>2006</v>
      </c>
      <c r="E1242" s="2">
        <v>0.75</v>
      </c>
      <c r="F1242" t="s">
        <v>9</v>
      </c>
      <c r="G1242">
        <v>3</v>
      </c>
      <c r="H1242" t="s">
        <v>35</v>
      </c>
      <c r="I1242" t="s">
        <v>63</v>
      </c>
      <c r="J1242" t="s">
        <v>1438</v>
      </c>
      <c r="K1242" s="10">
        <f t="shared" si="19"/>
        <v>5.9880239520958083E-4</v>
      </c>
    </row>
    <row r="1243" spans="1:11" x14ac:dyDescent="0.25">
      <c r="A1243" t="s">
        <v>1101</v>
      </c>
      <c r="B1243" t="s">
        <v>1109</v>
      </c>
      <c r="C1243">
        <v>5</v>
      </c>
      <c r="D1243">
        <v>2006</v>
      </c>
      <c r="E1243" s="2">
        <v>0.75</v>
      </c>
      <c r="F1243" t="s">
        <v>9</v>
      </c>
      <c r="G1243">
        <v>3.75</v>
      </c>
      <c r="H1243" t="s">
        <v>18</v>
      </c>
      <c r="I1243" t="s">
        <v>25</v>
      </c>
      <c r="J1243" t="s">
        <v>1439</v>
      </c>
      <c r="K1243" s="10">
        <f t="shared" si="19"/>
        <v>5.9880239520958083E-4</v>
      </c>
    </row>
    <row r="1244" spans="1:11" x14ac:dyDescent="0.25">
      <c r="A1244" t="s">
        <v>1101</v>
      </c>
      <c r="B1244" t="s">
        <v>1110</v>
      </c>
      <c r="C1244">
        <v>32</v>
      </c>
      <c r="D1244">
        <v>2006</v>
      </c>
      <c r="E1244" s="2">
        <v>0.75</v>
      </c>
      <c r="F1244" t="s">
        <v>9</v>
      </c>
      <c r="G1244">
        <v>3</v>
      </c>
      <c r="H1244" t="s">
        <v>18</v>
      </c>
      <c r="I1244" t="s">
        <v>57</v>
      </c>
      <c r="J1244" t="s">
        <v>1438</v>
      </c>
      <c r="K1244" s="10">
        <f t="shared" si="19"/>
        <v>5.9880239520958083E-4</v>
      </c>
    </row>
    <row r="1245" spans="1:11" x14ac:dyDescent="0.25">
      <c r="A1245" t="s">
        <v>1101</v>
      </c>
      <c r="B1245" t="s">
        <v>1111</v>
      </c>
      <c r="C1245">
        <v>32</v>
      </c>
      <c r="D1245">
        <v>2006</v>
      </c>
      <c r="E1245" s="2">
        <v>0.75</v>
      </c>
      <c r="F1245" t="s">
        <v>9</v>
      </c>
      <c r="G1245">
        <v>3</v>
      </c>
      <c r="H1245" t="s">
        <v>35</v>
      </c>
      <c r="I1245" t="s">
        <v>19</v>
      </c>
      <c r="J1245" t="s">
        <v>1438</v>
      </c>
      <c r="K1245" s="10">
        <f t="shared" si="19"/>
        <v>5.9880239520958083E-4</v>
      </c>
    </row>
    <row r="1246" spans="1:11" x14ac:dyDescent="0.25">
      <c r="A1246" t="s">
        <v>1101</v>
      </c>
      <c r="B1246" t="s">
        <v>245</v>
      </c>
      <c r="C1246">
        <v>32</v>
      </c>
      <c r="D1246">
        <v>2006</v>
      </c>
      <c r="E1246" s="2">
        <v>0.75</v>
      </c>
      <c r="F1246" t="s">
        <v>9</v>
      </c>
      <c r="G1246">
        <v>4</v>
      </c>
      <c r="H1246" t="s">
        <v>35</v>
      </c>
      <c r="I1246" t="s">
        <v>107</v>
      </c>
      <c r="J1246" t="s">
        <v>1440</v>
      </c>
      <c r="K1246" s="10">
        <f t="shared" si="19"/>
        <v>5.9880239520958083E-4</v>
      </c>
    </row>
    <row r="1247" spans="1:11" x14ac:dyDescent="0.25">
      <c r="A1247" t="s">
        <v>1101</v>
      </c>
      <c r="B1247" t="s">
        <v>27</v>
      </c>
      <c r="C1247">
        <v>40</v>
      </c>
      <c r="D1247">
        <v>2006</v>
      </c>
      <c r="E1247" s="2">
        <v>0.75</v>
      </c>
      <c r="F1247" t="s">
        <v>9</v>
      </c>
      <c r="G1247">
        <v>3</v>
      </c>
      <c r="H1247" t="s">
        <v>35</v>
      </c>
      <c r="I1247" t="s">
        <v>28</v>
      </c>
      <c r="J1247" t="s">
        <v>1438</v>
      </c>
      <c r="K1247" s="10">
        <f t="shared" si="19"/>
        <v>5.9880239520958083E-4</v>
      </c>
    </row>
    <row r="1248" spans="1:11" x14ac:dyDescent="0.25">
      <c r="A1248" t="s">
        <v>1101</v>
      </c>
      <c r="B1248" t="s">
        <v>436</v>
      </c>
      <c r="C1248">
        <v>40</v>
      </c>
      <c r="D1248">
        <v>2006</v>
      </c>
      <c r="E1248" s="2">
        <v>0.75</v>
      </c>
      <c r="F1248" t="s">
        <v>9</v>
      </c>
      <c r="G1248">
        <v>3</v>
      </c>
      <c r="H1248" t="s">
        <v>35</v>
      </c>
      <c r="I1248" t="s">
        <v>436</v>
      </c>
      <c r="J1248" t="s">
        <v>1438</v>
      </c>
      <c r="K1248" s="10">
        <f t="shared" si="19"/>
        <v>5.9880239520958083E-4</v>
      </c>
    </row>
    <row r="1249" spans="1:11" x14ac:dyDescent="0.25">
      <c r="A1249" t="s">
        <v>1101</v>
      </c>
      <c r="B1249" t="s">
        <v>93</v>
      </c>
      <c r="C1249">
        <v>40</v>
      </c>
      <c r="D1249">
        <v>2006</v>
      </c>
      <c r="E1249" s="2">
        <v>0.75</v>
      </c>
      <c r="F1249" t="s">
        <v>9</v>
      </c>
      <c r="G1249">
        <v>3</v>
      </c>
      <c r="H1249" t="s">
        <v>60</v>
      </c>
      <c r="I1249" t="s">
        <v>93</v>
      </c>
      <c r="J1249" t="s">
        <v>1438</v>
      </c>
      <c r="K1249" s="10">
        <f t="shared" si="19"/>
        <v>5.9880239520958083E-4</v>
      </c>
    </row>
    <row r="1250" spans="1:11" x14ac:dyDescent="0.25">
      <c r="A1250" t="s">
        <v>1101</v>
      </c>
      <c r="B1250" t="s">
        <v>29</v>
      </c>
      <c r="C1250">
        <v>40</v>
      </c>
      <c r="D1250">
        <v>2006</v>
      </c>
      <c r="E1250" s="2">
        <v>0.75</v>
      </c>
      <c r="F1250" t="s">
        <v>9</v>
      </c>
      <c r="G1250">
        <v>3</v>
      </c>
      <c r="H1250" t="s">
        <v>35</v>
      </c>
      <c r="I1250" t="s">
        <v>30</v>
      </c>
      <c r="J1250" t="s">
        <v>1438</v>
      </c>
      <c r="K1250" s="10">
        <f t="shared" si="19"/>
        <v>5.9880239520958083E-4</v>
      </c>
    </row>
    <row r="1251" spans="1:11" x14ac:dyDescent="0.25">
      <c r="A1251" t="s">
        <v>1101</v>
      </c>
      <c r="B1251" t="s">
        <v>1112</v>
      </c>
      <c r="C1251">
        <v>93</v>
      </c>
      <c r="D1251">
        <v>2006</v>
      </c>
      <c r="E1251" s="2">
        <v>0.8</v>
      </c>
      <c r="F1251" t="s">
        <v>9</v>
      </c>
      <c r="G1251">
        <v>4</v>
      </c>
      <c r="H1251" t="s">
        <v>71</v>
      </c>
      <c r="I1251" t="s">
        <v>28</v>
      </c>
      <c r="J1251" t="s">
        <v>1440</v>
      </c>
      <c r="K1251" s="10">
        <f t="shared" si="19"/>
        <v>5.9880239520958083E-4</v>
      </c>
    </row>
    <row r="1252" spans="1:11" x14ac:dyDescent="0.25">
      <c r="A1252" t="s">
        <v>1101</v>
      </c>
      <c r="B1252" t="s">
        <v>20</v>
      </c>
      <c r="C1252">
        <v>99</v>
      </c>
      <c r="D1252">
        <v>2006</v>
      </c>
      <c r="E1252" s="2">
        <v>0.75</v>
      </c>
      <c r="F1252" t="s">
        <v>9</v>
      </c>
      <c r="G1252">
        <v>3</v>
      </c>
      <c r="H1252" t="s">
        <v>35</v>
      </c>
      <c r="I1252" t="s">
        <v>20</v>
      </c>
      <c r="J1252" t="s">
        <v>1438</v>
      </c>
      <c r="K1252" s="10">
        <f t="shared" si="19"/>
        <v>5.9880239520958083E-4</v>
      </c>
    </row>
    <row r="1253" spans="1:11" x14ac:dyDescent="0.25">
      <c r="A1253" t="s">
        <v>1113</v>
      </c>
      <c r="B1253" t="s">
        <v>1114</v>
      </c>
      <c r="C1253">
        <v>1872</v>
      </c>
      <c r="D1253">
        <v>2016</v>
      </c>
      <c r="E1253" s="2">
        <v>0.77</v>
      </c>
      <c r="F1253" t="s">
        <v>147</v>
      </c>
      <c r="G1253">
        <v>3</v>
      </c>
      <c r="H1253" t="s">
        <v>1435</v>
      </c>
      <c r="I1253" t="s">
        <v>28</v>
      </c>
      <c r="J1253" t="s">
        <v>1438</v>
      </c>
      <c r="K1253" s="10">
        <f t="shared" si="19"/>
        <v>5.9880239520958083E-4</v>
      </c>
    </row>
    <row r="1254" spans="1:11" x14ac:dyDescent="0.25">
      <c r="A1254" t="s">
        <v>1113</v>
      </c>
      <c r="B1254" t="s">
        <v>1115</v>
      </c>
      <c r="C1254">
        <v>1502</v>
      </c>
      <c r="D1254">
        <v>2015</v>
      </c>
      <c r="E1254" s="2">
        <v>0.7</v>
      </c>
      <c r="F1254" t="s">
        <v>147</v>
      </c>
      <c r="G1254">
        <v>3</v>
      </c>
      <c r="H1254" t="s">
        <v>35</v>
      </c>
      <c r="I1254" t="s">
        <v>108</v>
      </c>
      <c r="J1254" t="s">
        <v>1438</v>
      </c>
      <c r="K1254" s="10">
        <f t="shared" si="19"/>
        <v>5.9880239520958083E-4</v>
      </c>
    </row>
    <row r="1255" spans="1:11" x14ac:dyDescent="0.25">
      <c r="A1255" t="s">
        <v>1113</v>
      </c>
      <c r="B1255" t="s">
        <v>1116</v>
      </c>
      <c r="C1255">
        <v>1530</v>
      </c>
      <c r="D1255">
        <v>2015</v>
      </c>
      <c r="E1255" s="2">
        <v>0.74</v>
      </c>
      <c r="F1255" t="s">
        <v>147</v>
      </c>
      <c r="G1255">
        <v>3</v>
      </c>
      <c r="H1255" t="s">
        <v>18</v>
      </c>
      <c r="I1255" t="s">
        <v>25</v>
      </c>
      <c r="J1255" t="s">
        <v>1438</v>
      </c>
      <c r="K1255" s="10">
        <f t="shared" si="19"/>
        <v>5.9880239520958083E-4</v>
      </c>
    </row>
    <row r="1256" spans="1:11" x14ac:dyDescent="0.25">
      <c r="A1256" t="s">
        <v>1113</v>
      </c>
      <c r="B1256" t="s">
        <v>131</v>
      </c>
      <c r="C1256">
        <v>1688</v>
      </c>
      <c r="D1256">
        <v>2015</v>
      </c>
      <c r="E1256" s="2">
        <v>0.8</v>
      </c>
      <c r="F1256" t="s">
        <v>147</v>
      </c>
      <c r="G1256">
        <v>3</v>
      </c>
      <c r="H1256" t="s">
        <v>1435</v>
      </c>
      <c r="I1256" t="s">
        <v>131</v>
      </c>
      <c r="J1256" t="s">
        <v>1438</v>
      </c>
      <c r="K1256" s="10">
        <f t="shared" si="19"/>
        <v>5.9880239520958083E-4</v>
      </c>
    </row>
    <row r="1257" spans="1:11" x14ac:dyDescent="0.25">
      <c r="A1257" t="s">
        <v>1113</v>
      </c>
      <c r="B1257" t="s">
        <v>1117</v>
      </c>
      <c r="C1257">
        <v>1223</v>
      </c>
      <c r="D1257">
        <v>2014</v>
      </c>
      <c r="E1257" s="2">
        <v>0.75</v>
      </c>
      <c r="F1257" t="s">
        <v>147</v>
      </c>
      <c r="G1257">
        <v>3</v>
      </c>
      <c r="H1257" t="s">
        <v>35</v>
      </c>
      <c r="I1257" t="s">
        <v>19</v>
      </c>
      <c r="J1257" t="s">
        <v>1438</v>
      </c>
      <c r="K1257" s="10">
        <f t="shared" si="19"/>
        <v>5.9880239520958083E-4</v>
      </c>
    </row>
    <row r="1258" spans="1:11" x14ac:dyDescent="0.25">
      <c r="A1258" t="s">
        <v>1113</v>
      </c>
      <c r="B1258" t="s">
        <v>1118</v>
      </c>
      <c r="C1258">
        <v>1223</v>
      </c>
      <c r="D1258">
        <v>2014</v>
      </c>
      <c r="E1258" s="2">
        <v>0.75</v>
      </c>
      <c r="F1258" t="s">
        <v>147</v>
      </c>
      <c r="G1258">
        <v>3</v>
      </c>
      <c r="H1258" t="s">
        <v>69</v>
      </c>
      <c r="I1258" t="s">
        <v>28</v>
      </c>
      <c r="J1258" t="s">
        <v>1438</v>
      </c>
      <c r="K1258" s="10">
        <f t="shared" si="19"/>
        <v>5.9880239520958083E-4</v>
      </c>
    </row>
    <row r="1259" spans="1:11" x14ac:dyDescent="0.25">
      <c r="A1259" t="s">
        <v>1113</v>
      </c>
      <c r="B1259" t="s">
        <v>1119</v>
      </c>
      <c r="C1259">
        <v>1223</v>
      </c>
      <c r="D1259">
        <v>2014</v>
      </c>
      <c r="E1259" s="2">
        <v>0.72</v>
      </c>
      <c r="F1259" t="s">
        <v>147</v>
      </c>
      <c r="G1259">
        <v>3</v>
      </c>
      <c r="H1259" t="s">
        <v>35</v>
      </c>
      <c r="I1259" t="s">
        <v>25</v>
      </c>
      <c r="J1259" t="s">
        <v>1438</v>
      </c>
      <c r="K1259" s="10">
        <f t="shared" si="19"/>
        <v>5.9880239520958083E-4</v>
      </c>
    </row>
    <row r="1260" spans="1:11" x14ac:dyDescent="0.25">
      <c r="A1260" t="s">
        <v>1113</v>
      </c>
      <c r="B1260" t="s">
        <v>1118</v>
      </c>
      <c r="C1260">
        <v>1227</v>
      </c>
      <c r="D1260">
        <v>2014</v>
      </c>
      <c r="E1260" s="2">
        <v>0.85</v>
      </c>
      <c r="F1260" t="s">
        <v>147</v>
      </c>
      <c r="G1260">
        <v>3</v>
      </c>
      <c r="H1260" t="s">
        <v>69</v>
      </c>
      <c r="I1260" t="s">
        <v>28</v>
      </c>
      <c r="J1260" t="s">
        <v>1438</v>
      </c>
      <c r="K1260" s="10">
        <f t="shared" si="19"/>
        <v>5.9880239520958083E-4</v>
      </c>
    </row>
    <row r="1261" spans="1:11" x14ac:dyDescent="0.25">
      <c r="A1261" t="s">
        <v>1120</v>
      </c>
      <c r="B1261" t="s">
        <v>19</v>
      </c>
      <c r="C1261">
        <v>931</v>
      </c>
      <c r="D1261">
        <v>2012</v>
      </c>
      <c r="E1261" s="2">
        <v>0.73</v>
      </c>
      <c r="F1261" t="s">
        <v>103</v>
      </c>
      <c r="G1261">
        <v>3</v>
      </c>
      <c r="H1261" t="s">
        <v>1435</v>
      </c>
      <c r="I1261" t="s">
        <v>19</v>
      </c>
      <c r="J1261" t="s">
        <v>1438</v>
      </c>
      <c r="K1261" s="10">
        <f t="shared" si="19"/>
        <v>5.9880239520958083E-4</v>
      </c>
    </row>
    <row r="1262" spans="1:11" x14ac:dyDescent="0.25">
      <c r="A1262" t="s">
        <v>1121</v>
      </c>
      <c r="B1262" t="s">
        <v>26</v>
      </c>
      <c r="C1262">
        <v>1057</v>
      </c>
      <c r="D1262">
        <v>2013</v>
      </c>
      <c r="E1262" s="2">
        <v>0.75</v>
      </c>
      <c r="F1262" t="s">
        <v>26</v>
      </c>
      <c r="G1262">
        <v>3</v>
      </c>
      <c r="H1262" t="s">
        <v>1435</v>
      </c>
      <c r="I1262" t="s">
        <v>26</v>
      </c>
      <c r="J1262" t="s">
        <v>1438</v>
      </c>
      <c r="K1262" s="10">
        <f t="shared" si="19"/>
        <v>5.9880239520958083E-4</v>
      </c>
    </row>
    <row r="1263" spans="1:11" x14ac:dyDescent="0.25">
      <c r="A1263" t="s">
        <v>1121</v>
      </c>
      <c r="B1263" t="s">
        <v>26</v>
      </c>
      <c r="C1263">
        <v>1057</v>
      </c>
      <c r="D1263">
        <v>2013</v>
      </c>
      <c r="E1263" s="2">
        <v>0.85</v>
      </c>
      <c r="F1263" t="s">
        <v>26</v>
      </c>
      <c r="G1263">
        <v>3</v>
      </c>
      <c r="H1263" t="s">
        <v>1435</v>
      </c>
      <c r="I1263" t="s">
        <v>26</v>
      </c>
      <c r="J1263" t="s">
        <v>1438</v>
      </c>
      <c r="K1263" s="10">
        <f t="shared" si="19"/>
        <v>5.9880239520958083E-4</v>
      </c>
    </row>
    <row r="1264" spans="1:11" x14ac:dyDescent="0.25">
      <c r="A1264" t="s">
        <v>1121</v>
      </c>
      <c r="B1264" t="s">
        <v>26</v>
      </c>
      <c r="C1264">
        <v>1069</v>
      </c>
      <c r="D1264">
        <v>2013</v>
      </c>
      <c r="E1264" s="2">
        <v>0.55000000000000004</v>
      </c>
      <c r="F1264" t="s">
        <v>26</v>
      </c>
      <c r="G1264">
        <v>3</v>
      </c>
      <c r="H1264" t="s">
        <v>1435</v>
      </c>
      <c r="I1264" t="s">
        <v>26</v>
      </c>
      <c r="J1264" t="s">
        <v>1438</v>
      </c>
      <c r="K1264" s="10">
        <f t="shared" si="19"/>
        <v>5.9880239520958083E-4</v>
      </c>
    </row>
    <row r="1265" spans="1:11" x14ac:dyDescent="0.25">
      <c r="A1265" t="s">
        <v>1121</v>
      </c>
      <c r="B1265" t="s">
        <v>26</v>
      </c>
      <c r="C1265">
        <v>1069</v>
      </c>
      <c r="D1265">
        <v>2013</v>
      </c>
      <c r="E1265" s="2">
        <v>0.8</v>
      </c>
      <c r="F1265" t="s">
        <v>26</v>
      </c>
      <c r="G1265">
        <v>3</v>
      </c>
      <c r="H1265" t="s">
        <v>1435</v>
      </c>
      <c r="I1265" t="s">
        <v>26</v>
      </c>
      <c r="J1265" t="s">
        <v>1438</v>
      </c>
      <c r="K1265" s="10">
        <f t="shared" si="19"/>
        <v>5.9880239520958083E-4</v>
      </c>
    </row>
    <row r="1266" spans="1:11" x14ac:dyDescent="0.25">
      <c r="A1266" t="s">
        <v>1121</v>
      </c>
      <c r="B1266" t="s">
        <v>26</v>
      </c>
      <c r="C1266">
        <v>935</v>
      </c>
      <c r="D1266">
        <v>2012</v>
      </c>
      <c r="E1266" s="2">
        <v>0.6</v>
      </c>
      <c r="F1266" t="s">
        <v>26</v>
      </c>
      <c r="G1266">
        <v>3</v>
      </c>
      <c r="H1266" t="s">
        <v>1435</v>
      </c>
      <c r="I1266" t="s">
        <v>26</v>
      </c>
      <c r="J1266" t="s">
        <v>1438</v>
      </c>
      <c r="K1266" s="10">
        <f t="shared" si="19"/>
        <v>5.9880239520958083E-4</v>
      </c>
    </row>
    <row r="1267" spans="1:11" x14ac:dyDescent="0.25">
      <c r="A1267" t="s">
        <v>1121</v>
      </c>
      <c r="B1267" t="s">
        <v>26</v>
      </c>
      <c r="C1267">
        <v>935</v>
      </c>
      <c r="D1267">
        <v>2012</v>
      </c>
      <c r="E1267" s="2">
        <v>0.65</v>
      </c>
      <c r="F1267" t="s">
        <v>26</v>
      </c>
      <c r="G1267">
        <v>3</v>
      </c>
      <c r="H1267" t="s">
        <v>1435</v>
      </c>
      <c r="I1267" t="s">
        <v>26</v>
      </c>
      <c r="J1267" t="s">
        <v>1438</v>
      </c>
      <c r="K1267" s="10">
        <f t="shared" si="19"/>
        <v>5.9880239520958083E-4</v>
      </c>
    </row>
    <row r="1268" spans="1:11" x14ac:dyDescent="0.25">
      <c r="A1268" t="s">
        <v>1122</v>
      </c>
      <c r="B1268" t="s">
        <v>1123</v>
      </c>
      <c r="C1268">
        <v>1796</v>
      </c>
      <c r="D1268">
        <v>2016</v>
      </c>
      <c r="E1268" s="2">
        <v>0.7</v>
      </c>
      <c r="F1268" t="s">
        <v>53</v>
      </c>
      <c r="G1268">
        <v>3</v>
      </c>
      <c r="H1268" t="s">
        <v>18</v>
      </c>
      <c r="I1268" t="s">
        <v>53</v>
      </c>
      <c r="J1268" t="s">
        <v>1438</v>
      </c>
      <c r="K1268" s="10">
        <f t="shared" si="19"/>
        <v>5.9880239520958083E-4</v>
      </c>
    </row>
    <row r="1269" spans="1:11" x14ac:dyDescent="0.25">
      <c r="A1269" t="s">
        <v>1122</v>
      </c>
      <c r="B1269" t="s">
        <v>1124</v>
      </c>
      <c r="C1269">
        <v>1800</v>
      </c>
      <c r="D1269">
        <v>2016</v>
      </c>
      <c r="E1269" s="2">
        <v>0.74</v>
      </c>
      <c r="F1269" t="s">
        <v>53</v>
      </c>
      <c r="G1269">
        <v>3</v>
      </c>
      <c r="H1269" t="s">
        <v>35</v>
      </c>
      <c r="I1269" t="s">
        <v>53</v>
      </c>
      <c r="J1269" t="s">
        <v>1438</v>
      </c>
      <c r="K1269" s="10">
        <f t="shared" si="19"/>
        <v>5.9880239520958083E-4</v>
      </c>
    </row>
    <row r="1270" spans="1:11" x14ac:dyDescent="0.25">
      <c r="A1270" t="s">
        <v>1125</v>
      </c>
      <c r="B1270" t="s">
        <v>1014</v>
      </c>
      <c r="C1270">
        <v>1708</v>
      </c>
      <c r="D1270">
        <v>2015</v>
      </c>
      <c r="E1270" s="2">
        <v>0.75</v>
      </c>
      <c r="F1270" t="s">
        <v>41</v>
      </c>
      <c r="G1270">
        <v>3</v>
      </c>
      <c r="H1270" t="s">
        <v>60</v>
      </c>
      <c r="I1270" t="s">
        <v>155</v>
      </c>
      <c r="J1270" t="s">
        <v>1438</v>
      </c>
      <c r="K1270" s="10">
        <f t="shared" si="19"/>
        <v>5.9880239520958083E-4</v>
      </c>
    </row>
    <row r="1271" spans="1:11" x14ac:dyDescent="0.25">
      <c r="A1271" t="s">
        <v>1125</v>
      </c>
      <c r="B1271" t="s">
        <v>25</v>
      </c>
      <c r="C1271">
        <v>959</v>
      </c>
      <c r="D1271">
        <v>2012</v>
      </c>
      <c r="E1271" s="2">
        <v>0.75</v>
      </c>
      <c r="F1271" t="s">
        <v>41</v>
      </c>
      <c r="G1271">
        <v>3</v>
      </c>
      <c r="H1271" t="s">
        <v>35</v>
      </c>
      <c r="I1271" t="s">
        <v>25</v>
      </c>
      <c r="J1271" t="s">
        <v>1438</v>
      </c>
      <c r="K1271" s="10">
        <f t="shared" si="19"/>
        <v>5.9880239520958083E-4</v>
      </c>
    </row>
    <row r="1272" spans="1:11" x14ac:dyDescent="0.25">
      <c r="A1272" t="s">
        <v>1125</v>
      </c>
      <c r="B1272" t="s">
        <v>224</v>
      </c>
      <c r="C1272">
        <v>785</v>
      </c>
      <c r="D1272">
        <v>2011</v>
      </c>
      <c r="E1272" s="2">
        <v>0.85</v>
      </c>
      <c r="F1272" t="s">
        <v>41</v>
      </c>
      <c r="G1272">
        <v>3</v>
      </c>
      <c r="H1272" t="s">
        <v>1435</v>
      </c>
      <c r="I1272" t="s">
        <v>83</v>
      </c>
      <c r="J1272" t="s">
        <v>1438</v>
      </c>
      <c r="K1272" s="10">
        <f t="shared" si="19"/>
        <v>5.9880239520958083E-4</v>
      </c>
    </row>
    <row r="1273" spans="1:11" x14ac:dyDescent="0.25">
      <c r="A1273" t="s">
        <v>1126</v>
      </c>
      <c r="B1273" t="s">
        <v>1127</v>
      </c>
      <c r="C1273">
        <v>470</v>
      </c>
      <c r="D1273">
        <v>2010</v>
      </c>
      <c r="E1273" s="2">
        <v>0.7</v>
      </c>
      <c r="F1273" t="s">
        <v>128</v>
      </c>
      <c r="G1273">
        <v>3</v>
      </c>
      <c r="H1273" t="s">
        <v>1435</v>
      </c>
      <c r="I1273" t="s">
        <v>128</v>
      </c>
      <c r="J1273" t="s">
        <v>1438</v>
      </c>
      <c r="K1273" s="10">
        <f t="shared" si="19"/>
        <v>5.9880239520958083E-4</v>
      </c>
    </row>
    <row r="1274" spans="1:11" x14ac:dyDescent="0.25">
      <c r="A1274" t="s">
        <v>1128</v>
      </c>
      <c r="B1274" t="s">
        <v>28</v>
      </c>
      <c r="C1274">
        <v>565</v>
      </c>
      <c r="D1274">
        <v>2010</v>
      </c>
      <c r="E1274" s="2">
        <v>0.75</v>
      </c>
      <c r="F1274" t="s">
        <v>1129</v>
      </c>
      <c r="G1274">
        <v>3</v>
      </c>
      <c r="H1274" t="s">
        <v>1130</v>
      </c>
      <c r="I1274" t="s">
        <v>28</v>
      </c>
      <c r="J1274" t="s">
        <v>1438</v>
      </c>
      <c r="K1274" s="10">
        <f t="shared" si="19"/>
        <v>5.9880239520958083E-4</v>
      </c>
    </row>
    <row r="1275" spans="1:11" x14ac:dyDescent="0.25">
      <c r="A1275" t="s">
        <v>1131</v>
      </c>
      <c r="B1275" t="s">
        <v>1132</v>
      </c>
      <c r="C1275">
        <v>1558</v>
      </c>
      <c r="D1275">
        <v>2015</v>
      </c>
      <c r="E1275" s="2">
        <v>0.7</v>
      </c>
      <c r="F1275" t="s">
        <v>41</v>
      </c>
      <c r="G1275">
        <v>2</v>
      </c>
      <c r="H1275" t="s">
        <v>1435</v>
      </c>
      <c r="I1275" t="s">
        <v>16</v>
      </c>
      <c r="J1275" t="s">
        <v>1441</v>
      </c>
      <c r="K1275" s="10">
        <f t="shared" si="19"/>
        <v>5.9880239520958083E-4</v>
      </c>
    </row>
    <row r="1276" spans="1:11" x14ac:dyDescent="0.25">
      <c r="A1276" t="s">
        <v>1131</v>
      </c>
      <c r="B1276" t="s">
        <v>1133</v>
      </c>
      <c r="C1276">
        <v>1562</v>
      </c>
      <c r="D1276">
        <v>2015</v>
      </c>
      <c r="E1276" s="2">
        <v>0.8</v>
      </c>
      <c r="F1276" t="s">
        <v>41</v>
      </c>
      <c r="G1276">
        <v>3</v>
      </c>
      <c r="H1276" t="s">
        <v>1435</v>
      </c>
      <c r="I1276" t="s">
        <v>16</v>
      </c>
      <c r="J1276" t="s">
        <v>1438</v>
      </c>
      <c r="K1276" s="10">
        <f t="shared" si="19"/>
        <v>5.9880239520958083E-4</v>
      </c>
    </row>
    <row r="1277" spans="1:11" x14ac:dyDescent="0.25">
      <c r="A1277" t="s">
        <v>1131</v>
      </c>
      <c r="B1277" t="s">
        <v>1134</v>
      </c>
      <c r="C1277">
        <v>1562</v>
      </c>
      <c r="D1277">
        <v>2015</v>
      </c>
      <c r="E1277" s="2">
        <v>0.73</v>
      </c>
      <c r="F1277" t="s">
        <v>41</v>
      </c>
      <c r="G1277">
        <v>3</v>
      </c>
      <c r="H1277" t="s">
        <v>18</v>
      </c>
      <c r="I1277" t="s">
        <v>16</v>
      </c>
      <c r="J1277" t="s">
        <v>1438</v>
      </c>
      <c r="K1277" s="10">
        <f t="shared" si="19"/>
        <v>5.9880239520958083E-4</v>
      </c>
    </row>
    <row r="1278" spans="1:11" x14ac:dyDescent="0.25">
      <c r="A1278" t="s">
        <v>1135</v>
      </c>
      <c r="B1278" t="s">
        <v>36</v>
      </c>
      <c r="C1278">
        <v>1872</v>
      </c>
      <c r="D1278">
        <v>2016</v>
      </c>
      <c r="E1278" s="2">
        <v>0.75</v>
      </c>
      <c r="F1278" t="s">
        <v>9</v>
      </c>
      <c r="G1278">
        <v>3</v>
      </c>
      <c r="H1278" t="s">
        <v>18</v>
      </c>
      <c r="I1278" t="s">
        <v>16</v>
      </c>
      <c r="J1278" t="s">
        <v>1438</v>
      </c>
      <c r="K1278" s="10">
        <f t="shared" si="19"/>
        <v>5.9880239520958083E-4</v>
      </c>
    </row>
    <row r="1279" spans="1:11" x14ac:dyDescent="0.25">
      <c r="A1279" t="s">
        <v>1136</v>
      </c>
      <c r="B1279" t="s">
        <v>324</v>
      </c>
      <c r="C1279">
        <v>494</v>
      </c>
      <c r="D1279">
        <v>2010</v>
      </c>
      <c r="E1279" s="2">
        <v>0.75</v>
      </c>
      <c r="F1279" t="s">
        <v>28</v>
      </c>
      <c r="G1279">
        <v>3</v>
      </c>
      <c r="H1279" t="s">
        <v>1435</v>
      </c>
      <c r="I1279" t="s">
        <v>28</v>
      </c>
      <c r="J1279" t="s">
        <v>1438</v>
      </c>
      <c r="K1279" s="10">
        <f t="shared" si="19"/>
        <v>5.9880239520958083E-4</v>
      </c>
    </row>
    <row r="1280" spans="1:11" x14ac:dyDescent="0.25">
      <c r="A1280" t="s">
        <v>1136</v>
      </c>
      <c r="B1280" t="s">
        <v>1137</v>
      </c>
      <c r="C1280">
        <v>439</v>
      </c>
      <c r="D1280">
        <v>2009</v>
      </c>
      <c r="E1280" s="2">
        <v>0.75</v>
      </c>
      <c r="F1280" t="s">
        <v>28</v>
      </c>
      <c r="G1280">
        <v>2</v>
      </c>
      <c r="H1280" t="s">
        <v>50</v>
      </c>
      <c r="I1280" t="s">
        <v>28</v>
      </c>
      <c r="J1280" t="s">
        <v>1441</v>
      </c>
      <c r="K1280" s="10">
        <f t="shared" si="19"/>
        <v>5.9880239520958083E-4</v>
      </c>
    </row>
    <row r="1281" spans="1:11" x14ac:dyDescent="0.25">
      <c r="A1281" t="s">
        <v>1136</v>
      </c>
      <c r="B1281" t="s">
        <v>334</v>
      </c>
      <c r="C1281">
        <v>147</v>
      </c>
      <c r="D1281">
        <v>2007</v>
      </c>
      <c r="E1281" s="2">
        <v>0.75</v>
      </c>
      <c r="F1281" t="s">
        <v>28</v>
      </c>
      <c r="G1281">
        <v>3</v>
      </c>
      <c r="H1281" t="s">
        <v>50</v>
      </c>
      <c r="I1281" t="s">
        <v>28</v>
      </c>
      <c r="J1281" t="s">
        <v>1438</v>
      </c>
      <c r="K1281" s="10">
        <f t="shared" si="19"/>
        <v>5.9880239520958083E-4</v>
      </c>
    </row>
    <row r="1282" spans="1:11" x14ac:dyDescent="0.25">
      <c r="A1282" t="s">
        <v>1136</v>
      </c>
      <c r="B1282" t="s">
        <v>1138</v>
      </c>
      <c r="C1282">
        <v>147</v>
      </c>
      <c r="D1282">
        <v>2007</v>
      </c>
      <c r="E1282" s="2">
        <v>0.67</v>
      </c>
      <c r="F1282" t="s">
        <v>28</v>
      </c>
      <c r="G1282">
        <v>3</v>
      </c>
      <c r="H1282" t="s">
        <v>50</v>
      </c>
      <c r="I1282" t="s">
        <v>28</v>
      </c>
      <c r="J1282" t="s">
        <v>1438</v>
      </c>
      <c r="K1282" s="10">
        <f t="shared" si="19"/>
        <v>5.9880239520958083E-4</v>
      </c>
    </row>
    <row r="1283" spans="1:11" x14ac:dyDescent="0.25">
      <c r="A1283" t="s">
        <v>1136</v>
      </c>
      <c r="B1283" t="s">
        <v>335</v>
      </c>
      <c r="C1283">
        <v>170</v>
      </c>
      <c r="D1283">
        <v>2007</v>
      </c>
      <c r="E1283" s="2">
        <v>0.75</v>
      </c>
      <c r="F1283" t="s">
        <v>28</v>
      </c>
      <c r="G1283">
        <v>3.75</v>
      </c>
      <c r="H1283" t="s">
        <v>50</v>
      </c>
      <c r="I1283" t="s">
        <v>28</v>
      </c>
      <c r="J1283" t="s">
        <v>1439</v>
      </c>
      <c r="K1283" s="10">
        <f t="shared" ref="K1283:K1346" si="20">COUNTA(B1283)/SUM(COUNTA($B$2:$B$1671))</f>
        <v>5.9880239520958083E-4</v>
      </c>
    </row>
    <row r="1284" spans="1:11" x14ac:dyDescent="0.25">
      <c r="A1284" t="s">
        <v>1139</v>
      </c>
      <c r="B1284" t="s">
        <v>1140</v>
      </c>
      <c r="C1284">
        <v>1860</v>
      </c>
      <c r="D1284">
        <v>2016</v>
      </c>
      <c r="E1284" s="2">
        <v>0.75</v>
      </c>
      <c r="F1284" t="s">
        <v>41</v>
      </c>
      <c r="G1284">
        <v>3.75</v>
      </c>
      <c r="H1284" t="s">
        <v>1435</v>
      </c>
      <c r="I1284" t="s">
        <v>28</v>
      </c>
      <c r="J1284" t="s">
        <v>1439</v>
      </c>
      <c r="K1284" s="10">
        <f t="shared" si="20"/>
        <v>5.9880239520958083E-4</v>
      </c>
    </row>
    <row r="1285" spans="1:11" x14ac:dyDescent="0.25">
      <c r="A1285" t="s">
        <v>1139</v>
      </c>
      <c r="B1285" t="s">
        <v>413</v>
      </c>
      <c r="C1285">
        <v>1466</v>
      </c>
      <c r="D1285">
        <v>2015</v>
      </c>
      <c r="E1285" s="2">
        <v>0.85</v>
      </c>
      <c r="F1285" t="s">
        <v>41</v>
      </c>
      <c r="G1285">
        <v>3</v>
      </c>
      <c r="H1285" t="s">
        <v>1435</v>
      </c>
      <c r="I1285" t="s">
        <v>28</v>
      </c>
      <c r="J1285" t="s">
        <v>1438</v>
      </c>
      <c r="K1285" s="10">
        <f t="shared" si="20"/>
        <v>5.9880239520958083E-4</v>
      </c>
    </row>
    <row r="1286" spans="1:11" x14ac:dyDescent="0.25">
      <c r="A1286" t="s">
        <v>1139</v>
      </c>
      <c r="B1286" t="s">
        <v>1141</v>
      </c>
      <c r="C1286">
        <v>1089</v>
      </c>
      <c r="D1286">
        <v>2013</v>
      </c>
      <c r="E1286" s="2">
        <v>0.75</v>
      </c>
      <c r="F1286" t="s">
        <v>41</v>
      </c>
      <c r="G1286">
        <v>3.75</v>
      </c>
      <c r="H1286" t="s">
        <v>35</v>
      </c>
      <c r="I1286" t="s">
        <v>99</v>
      </c>
      <c r="J1286" t="s">
        <v>1439</v>
      </c>
      <c r="K1286" s="10">
        <f t="shared" si="20"/>
        <v>5.9880239520958083E-4</v>
      </c>
    </row>
    <row r="1287" spans="1:11" x14ac:dyDescent="0.25">
      <c r="A1287" t="s">
        <v>1139</v>
      </c>
      <c r="B1287" t="s">
        <v>1142</v>
      </c>
      <c r="C1287">
        <v>1181</v>
      </c>
      <c r="D1287">
        <v>2013</v>
      </c>
      <c r="E1287" s="2">
        <v>0.75</v>
      </c>
      <c r="F1287" t="s">
        <v>41</v>
      </c>
      <c r="G1287">
        <v>3</v>
      </c>
      <c r="H1287" t="s">
        <v>69</v>
      </c>
      <c r="I1287" t="s">
        <v>16</v>
      </c>
      <c r="J1287" t="s">
        <v>1438</v>
      </c>
      <c r="K1287" s="10">
        <f t="shared" si="20"/>
        <v>5.9880239520958083E-4</v>
      </c>
    </row>
    <row r="1288" spans="1:11" x14ac:dyDescent="0.25">
      <c r="A1288" t="s">
        <v>1139</v>
      </c>
      <c r="B1288" t="s">
        <v>168</v>
      </c>
      <c r="C1288">
        <v>891</v>
      </c>
      <c r="D1288">
        <v>2012</v>
      </c>
      <c r="E1288" s="2">
        <v>0.75</v>
      </c>
      <c r="F1288" t="s">
        <v>41</v>
      </c>
      <c r="G1288">
        <v>4</v>
      </c>
      <c r="H1288" t="s">
        <v>35</v>
      </c>
      <c r="I1288" t="s">
        <v>25</v>
      </c>
      <c r="J1288" t="s">
        <v>1440</v>
      </c>
      <c r="K1288" s="10">
        <f t="shared" si="20"/>
        <v>5.9880239520958083E-4</v>
      </c>
    </row>
    <row r="1289" spans="1:11" x14ac:dyDescent="0.25">
      <c r="A1289" t="s">
        <v>1139</v>
      </c>
      <c r="B1289" t="s">
        <v>1143</v>
      </c>
      <c r="C1289">
        <v>967</v>
      </c>
      <c r="D1289">
        <v>2012</v>
      </c>
      <c r="E1289" s="2">
        <v>0.75</v>
      </c>
      <c r="F1289" t="s">
        <v>41</v>
      </c>
      <c r="G1289">
        <v>3</v>
      </c>
      <c r="H1289" t="s">
        <v>1144</v>
      </c>
      <c r="I1289" t="s">
        <v>28</v>
      </c>
      <c r="J1289" t="s">
        <v>1438</v>
      </c>
      <c r="K1289" s="10">
        <f t="shared" si="20"/>
        <v>5.9880239520958083E-4</v>
      </c>
    </row>
    <row r="1290" spans="1:11" x14ac:dyDescent="0.25">
      <c r="A1290" t="s">
        <v>1139</v>
      </c>
      <c r="B1290" t="s">
        <v>275</v>
      </c>
      <c r="C1290">
        <v>979</v>
      </c>
      <c r="D1290">
        <v>2012</v>
      </c>
      <c r="E1290" s="2">
        <v>0.75</v>
      </c>
      <c r="F1290" t="s">
        <v>41</v>
      </c>
      <c r="G1290">
        <v>3</v>
      </c>
      <c r="H1290" t="s">
        <v>35</v>
      </c>
      <c r="I1290" t="s">
        <v>63</v>
      </c>
      <c r="J1290" t="s">
        <v>1438</v>
      </c>
      <c r="K1290" s="10">
        <f t="shared" si="20"/>
        <v>5.9880239520958083E-4</v>
      </c>
    </row>
    <row r="1291" spans="1:11" x14ac:dyDescent="0.25">
      <c r="A1291" t="s">
        <v>1139</v>
      </c>
      <c r="B1291" t="s">
        <v>133</v>
      </c>
      <c r="C1291">
        <v>745</v>
      </c>
      <c r="D1291">
        <v>2011</v>
      </c>
      <c r="E1291" s="2">
        <v>0.75</v>
      </c>
      <c r="F1291" t="s">
        <v>41</v>
      </c>
      <c r="G1291">
        <v>3</v>
      </c>
      <c r="H1291" t="s">
        <v>1435</v>
      </c>
      <c r="I1291" t="s">
        <v>133</v>
      </c>
      <c r="J1291" t="s">
        <v>1438</v>
      </c>
      <c r="K1291" s="10">
        <f t="shared" si="20"/>
        <v>5.9880239520958083E-4</v>
      </c>
    </row>
    <row r="1292" spans="1:11" x14ac:dyDescent="0.25">
      <c r="A1292" t="s">
        <v>1145</v>
      </c>
      <c r="B1292" t="s">
        <v>1146</v>
      </c>
      <c r="C1292">
        <v>1844</v>
      </c>
      <c r="D1292">
        <v>2016</v>
      </c>
      <c r="E1292" s="2">
        <v>0.7</v>
      </c>
      <c r="F1292" t="s">
        <v>372</v>
      </c>
      <c r="G1292">
        <v>3</v>
      </c>
      <c r="H1292" t="s">
        <v>1435</v>
      </c>
      <c r="I1292" t="s">
        <v>133</v>
      </c>
      <c r="J1292" t="s">
        <v>1438</v>
      </c>
      <c r="K1292" s="10">
        <f t="shared" si="20"/>
        <v>5.9880239520958083E-4</v>
      </c>
    </row>
    <row r="1293" spans="1:11" x14ac:dyDescent="0.25">
      <c r="A1293" t="s">
        <v>1145</v>
      </c>
      <c r="B1293" t="s">
        <v>1147</v>
      </c>
      <c r="C1293">
        <v>1844</v>
      </c>
      <c r="D1293">
        <v>2016</v>
      </c>
      <c r="E1293" s="2">
        <v>0.7</v>
      </c>
      <c r="F1293" t="s">
        <v>372</v>
      </c>
      <c r="G1293">
        <v>3</v>
      </c>
      <c r="H1293" t="s">
        <v>1435</v>
      </c>
      <c r="I1293" t="s">
        <v>133</v>
      </c>
      <c r="J1293" t="s">
        <v>1438</v>
      </c>
      <c r="K1293" s="10">
        <f t="shared" si="20"/>
        <v>5.9880239520958083E-4</v>
      </c>
    </row>
    <row r="1294" spans="1:11" x14ac:dyDescent="0.25">
      <c r="A1294" t="s">
        <v>1145</v>
      </c>
      <c r="B1294" t="s">
        <v>1148</v>
      </c>
      <c r="C1294">
        <v>1844</v>
      </c>
      <c r="D1294">
        <v>2016</v>
      </c>
      <c r="E1294" s="2">
        <v>0.7</v>
      </c>
      <c r="F1294" t="s">
        <v>372</v>
      </c>
      <c r="G1294">
        <v>3</v>
      </c>
      <c r="H1294" t="s">
        <v>1435</v>
      </c>
      <c r="I1294" t="s">
        <v>133</v>
      </c>
      <c r="J1294" t="s">
        <v>1438</v>
      </c>
      <c r="K1294" s="10">
        <f t="shared" si="20"/>
        <v>5.9880239520958083E-4</v>
      </c>
    </row>
    <row r="1295" spans="1:11" x14ac:dyDescent="0.25">
      <c r="A1295" t="s">
        <v>1149</v>
      </c>
      <c r="B1295" t="s">
        <v>25</v>
      </c>
      <c r="C1295">
        <v>1061</v>
      </c>
      <c r="D1295">
        <v>2013</v>
      </c>
      <c r="E1295" s="2">
        <v>0.75</v>
      </c>
      <c r="F1295" t="s">
        <v>25</v>
      </c>
      <c r="G1295">
        <v>3</v>
      </c>
      <c r="H1295" t="s">
        <v>35</v>
      </c>
      <c r="I1295" t="s">
        <v>25</v>
      </c>
      <c r="J1295" t="s">
        <v>1438</v>
      </c>
      <c r="K1295" s="10">
        <f t="shared" si="20"/>
        <v>5.9880239520958083E-4</v>
      </c>
    </row>
    <row r="1296" spans="1:11" x14ac:dyDescent="0.25">
      <c r="A1296" t="s">
        <v>1149</v>
      </c>
      <c r="B1296" t="s">
        <v>1150</v>
      </c>
      <c r="C1296">
        <v>1061</v>
      </c>
      <c r="D1296">
        <v>2013</v>
      </c>
      <c r="E1296" s="2">
        <v>0.68</v>
      </c>
      <c r="F1296" t="s">
        <v>25</v>
      </c>
      <c r="G1296">
        <v>3</v>
      </c>
      <c r="H1296" t="s">
        <v>35</v>
      </c>
      <c r="I1296" t="s">
        <v>25</v>
      </c>
      <c r="J1296" t="s">
        <v>1438</v>
      </c>
      <c r="K1296" s="10">
        <f t="shared" si="20"/>
        <v>5.9880239520958083E-4</v>
      </c>
    </row>
    <row r="1297" spans="1:11" x14ac:dyDescent="0.25">
      <c r="A1297" t="s">
        <v>1151</v>
      </c>
      <c r="B1297" t="s">
        <v>1152</v>
      </c>
      <c r="C1297">
        <v>923</v>
      </c>
      <c r="D1297">
        <v>2012</v>
      </c>
      <c r="E1297" s="2">
        <v>0.66</v>
      </c>
      <c r="F1297" t="s">
        <v>147</v>
      </c>
      <c r="G1297">
        <v>3</v>
      </c>
      <c r="H1297" t="s">
        <v>35</v>
      </c>
      <c r="I1297" t="s">
        <v>108</v>
      </c>
      <c r="J1297" t="s">
        <v>1438</v>
      </c>
      <c r="K1297" s="10">
        <f t="shared" si="20"/>
        <v>5.9880239520958083E-4</v>
      </c>
    </row>
    <row r="1298" spans="1:11" x14ac:dyDescent="0.25">
      <c r="A1298" t="s">
        <v>1153</v>
      </c>
      <c r="B1298" t="s">
        <v>1154</v>
      </c>
      <c r="C1298">
        <v>1748</v>
      </c>
      <c r="D1298">
        <v>2016</v>
      </c>
      <c r="E1298" s="2">
        <v>0.75</v>
      </c>
      <c r="F1298" t="s">
        <v>41</v>
      </c>
      <c r="G1298">
        <v>3.75</v>
      </c>
      <c r="H1298" t="s">
        <v>1435</v>
      </c>
      <c r="I1298" t="s">
        <v>131</v>
      </c>
      <c r="J1298" t="s">
        <v>1439</v>
      </c>
      <c r="K1298" s="10">
        <f t="shared" si="20"/>
        <v>5.9880239520958083E-4</v>
      </c>
    </row>
    <row r="1299" spans="1:11" x14ac:dyDescent="0.25">
      <c r="A1299" t="s">
        <v>1153</v>
      </c>
      <c r="B1299" t="s">
        <v>1155</v>
      </c>
      <c r="C1299">
        <v>1446</v>
      </c>
      <c r="D1299">
        <v>2015</v>
      </c>
      <c r="E1299" s="2">
        <v>0.7</v>
      </c>
      <c r="F1299" t="s">
        <v>41</v>
      </c>
      <c r="G1299">
        <v>3.75</v>
      </c>
      <c r="H1299" t="s">
        <v>1435</v>
      </c>
      <c r="I1299" t="s">
        <v>19</v>
      </c>
      <c r="J1299" t="s">
        <v>1439</v>
      </c>
      <c r="K1299" s="10">
        <f t="shared" si="20"/>
        <v>5.9880239520958083E-4</v>
      </c>
    </row>
    <row r="1300" spans="1:11" x14ac:dyDescent="0.25">
      <c r="A1300" t="s">
        <v>1153</v>
      </c>
      <c r="B1300" t="s">
        <v>1156</v>
      </c>
      <c r="C1300">
        <v>1566</v>
      </c>
      <c r="D1300">
        <v>2015</v>
      </c>
      <c r="E1300" s="2">
        <v>0.75</v>
      </c>
      <c r="F1300" t="s">
        <v>41</v>
      </c>
      <c r="G1300">
        <v>3</v>
      </c>
      <c r="H1300" t="s">
        <v>1435</v>
      </c>
      <c r="I1300" t="s">
        <v>38</v>
      </c>
      <c r="J1300" t="s">
        <v>1438</v>
      </c>
      <c r="K1300" s="10">
        <f t="shared" si="20"/>
        <v>5.9880239520958083E-4</v>
      </c>
    </row>
    <row r="1301" spans="1:11" x14ac:dyDescent="0.25">
      <c r="A1301" t="s">
        <v>1153</v>
      </c>
      <c r="B1301" t="s">
        <v>104</v>
      </c>
      <c r="C1301">
        <v>1209</v>
      </c>
      <c r="D1301">
        <v>2014</v>
      </c>
      <c r="E1301" s="2">
        <v>0.8</v>
      </c>
      <c r="F1301" t="s">
        <v>41</v>
      </c>
      <c r="G1301">
        <v>3.75</v>
      </c>
      <c r="H1301" t="s">
        <v>18</v>
      </c>
      <c r="I1301" t="s">
        <v>19</v>
      </c>
      <c r="J1301" t="s">
        <v>1439</v>
      </c>
      <c r="K1301" s="10">
        <f t="shared" si="20"/>
        <v>5.9880239520958083E-4</v>
      </c>
    </row>
    <row r="1302" spans="1:11" x14ac:dyDescent="0.25">
      <c r="A1302" t="s">
        <v>1153</v>
      </c>
      <c r="B1302" t="s">
        <v>1157</v>
      </c>
      <c r="C1302">
        <v>1038</v>
      </c>
      <c r="D1302">
        <v>2013</v>
      </c>
      <c r="E1302" s="2">
        <v>0.7</v>
      </c>
      <c r="F1302" t="s">
        <v>41</v>
      </c>
      <c r="G1302">
        <v>3</v>
      </c>
      <c r="H1302" t="s">
        <v>35</v>
      </c>
      <c r="I1302" t="s">
        <v>25</v>
      </c>
      <c r="J1302" t="s">
        <v>1438</v>
      </c>
      <c r="K1302" s="10">
        <f t="shared" si="20"/>
        <v>5.9880239520958083E-4</v>
      </c>
    </row>
    <row r="1303" spans="1:11" x14ac:dyDescent="0.25">
      <c r="A1303" t="s">
        <v>1153</v>
      </c>
      <c r="B1303" t="s">
        <v>1158</v>
      </c>
      <c r="C1303">
        <v>1081</v>
      </c>
      <c r="D1303">
        <v>2013</v>
      </c>
      <c r="E1303" s="2">
        <v>0.7</v>
      </c>
      <c r="F1303" t="s">
        <v>41</v>
      </c>
      <c r="G1303">
        <v>3</v>
      </c>
      <c r="H1303" t="s">
        <v>1435</v>
      </c>
      <c r="I1303" t="s">
        <v>83</v>
      </c>
      <c r="J1303" t="s">
        <v>1438</v>
      </c>
      <c r="K1303" s="10">
        <f t="shared" si="20"/>
        <v>5.9880239520958083E-4</v>
      </c>
    </row>
    <row r="1304" spans="1:11" x14ac:dyDescent="0.25">
      <c r="A1304" t="s">
        <v>1153</v>
      </c>
      <c r="B1304" t="s">
        <v>1159</v>
      </c>
      <c r="C1304">
        <v>1081</v>
      </c>
      <c r="D1304">
        <v>2013</v>
      </c>
      <c r="E1304" s="2">
        <v>0.75</v>
      </c>
      <c r="F1304" t="s">
        <v>41</v>
      </c>
      <c r="G1304">
        <v>4</v>
      </c>
      <c r="H1304" t="s">
        <v>1435</v>
      </c>
      <c r="I1304" t="s">
        <v>38</v>
      </c>
      <c r="J1304" t="s">
        <v>1440</v>
      </c>
      <c r="K1304" s="10">
        <f t="shared" si="20"/>
        <v>5.9880239520958083E-4</v>
      </c>
    </row>
    <row r="1305" spans="1:11" x14ac:dyDescent="0.25">
      <c r="A1305" t="s">
        <v>1153</v>
      </c>
      <c r="B1305" t="s">
        <v>1160</v>
      </c>
      <c r="C1305">
        <v>1193</v>
      </c>
      <c r="D1305">
        <v>2013</v>
      </c>
      <c r="E1305" s="2">
        <v>0.75</v>
      </c>
      <c r="F1305" t="s">
        <v>41</v>
      </c>
      <c r="G1305">
        <v>3.75</v>
      </c>
      <c r="H1305" t="s">
        <v>35</v>
      </c>
      <c r="I1305" t="s">
        <v>107</v>
      </c>
      <c r="J1305" t="s">
        <v>1439</v>
      </c>
      <c r="K1305" s="10">
        <f t="shared" si="20"/>
        <v>5.9880239520958083E-4</v>
      </c>
    </row>
    <row r="1306" spans="1:11" x14ac:dyDescent="0.25">
      <c r="A1306" t="s">
        <v>1153</v>
      </c>
      <c r="B1306" t="s">
        <v>587</v>
      </c>
      <c r="C1306">
        <v>979</v>
      </c>
      <c r="D1306">
        <v>2012</v>
      </c>
      <c r="E1306" s="2">
        <v>0.75</v>
      </c>
      <c r="F1306" t="s">
        <v>41</v>
      </c>
      <c r="G1306">
        <v>3.75</v>
      </c>
      <c r="H1306" t="s">
        <v>1144</v>
      </c>
      <c r="I1306" t="s">
        <v>28</v>
      </c>
      <c r="J1306" t="s">
        <v>1439</v>
      </c>
      <c r="K1306" s="10">
        <f t="shared" si="20"/>
        <v>5.9880239520958083E-4</v>
      </c>
    </row>
    <row r="1307" spans="1:11" x14ac:dyDescent="0.25">
      <c r="A1307" t="s">
        <v>1153</v>
      </c>
      <c r="B1307" t="s">
        <v>1161</v>
      </c>
      <c r="C1307">
        <v>793</v>
      </c>
      <c r="D1307">
        <v>2011</v>
      </c>
      <c r="E1307" s="2">
        <v>0.75</v>
      </c>
      <c r="F1307" t="s">
        <v>41</v>
      </c>
      <c r="G1307">
        <v>3</v>
      </c>
      <c r="H1307" t="s">
        <v>18</v>
      </c>
      <c r="I1307" t="s">
        <v>38</v>
      </c>
      <c r="J1307" t="s">
        <v>1438</v>
      </c>
      <c r="K1307" s="10">
        <f t="shared" si="20"/>
        <v>5.9880239520958083E-4</v>
      </c>
    </row>
    <row r="1308" spans="1:11" x14ac:dyDescent="0.25">
      <c r="A1308" t="s">
        <v>1153</v>
      </c>
      <c r="B1308" t="s">
        <v>36</v>
      </c>
      <c r="C1308">
        <v>565</v>
      </c>
      <c r="D1308">
        <v>2010</v>
      </c>
      <c r="E1308" s="2">
        <v>0.75</v>
      </c>
      <c r="F1308" t="s">
        <v>41</v>
      </c>
      <c r="G1308">
        <v>3.75</v>
      </c>
      <c r="H1308" t="s">
        <v>1435</v>
      </c>
      <c r="I1308" t="s">
        <v>16</v>
      </c>
      <c r="J1308" t="s">
        <v>1439</v>
      </c>
      <c r="K1308" s="10">
        <f t="shared" si="20"/>
        <v>5.9880239520958083E-4</v>
      </c>
    </row>
    <row r="1309" spans="1:11" x14ac:dyDescent="0.25">
      <c r="A1309" t="s">
        <v>1153</v>
      </c>
      <c r="B1309" t="s">
        <v>294</v>
      </c>
      <c r="C1309">
        <v>327</v>
      </c>
      <c r="D1309">
        <v>2009</v>
      </c>
      <c r="E1309" s="2">
        <v>0.7</v>
      </c>
      <c r="F1309" t="s">
        <v>41</v>
      </c>
      <c r="G1309">
        <v>3</v>
      </c>
      <c r="H1309" t="s">
        <v>35</v>
      </c>
      <c r="I1309" t="s">
        <v>19</v>
      </c>
      <c r="J1309" t="s">
        <v>1438</v>
      </c>
      <c r="K1309" s="10">
        <f t="shared" si="20"/>
        <v>5.9880239520958083E-4</v>
      </c>
    </row>
    <row r="1310" spans="1:11" x14ac:dyDescent="0.25">
      <c r="A1310" t="s">
        <v>1153</v>
      </c>
      <c r="B1310" t="s">
        <v>1162</v>
      </c>
      <c r="C1310">
        <v>213</v>
      </c>
      <c r="D1310">
        <v>2008</v>
      </c>
      <c r="E1310" s="2">
        <v>0.7</v>
      </c>
      <c r="F1310" t="s">
        <v>41</v>
      </c>
      <c r="G1310">
        <v>3</v>
      </c>
      <c r="H1310" t="s">
        <v>1435</v>
      </c>
      <c r="I1310" t="s">
        <v>83</v>
      </c>
      <c r="J1310" t="s">
        <v>1438</v>
      </c>
      <c r="K1310" s="10">
        <f t="shared" si="20"/>
        <v>5.9880239520958083E-4</v>
      </c>
    </row>
    <row r="1311" spans="1:11" x14ac:dyDescent="0.25">
      <c r="A1311" t="s">
        <v>1153</v>
      </c>
      <c r="B1311" t="s">
        <v>107</v>
      </c>
      <c r="C1311">
        <v>213</v>
      </c>
      <c r="D1311">
        <v>2008</v>
      </c>
      <c r="E1311" s="2">
        <v>0.7</v>
      </c>
      <c r="F1311" t="s">
        <v>41</v>
      </c>
      <c r="G1311">
        <v>3</v>
      </c>
      <c r="H1311" t="s">
        <v>35</v>
      </c>
      <c r="I1311" t="s">
        <v>107</v>
      </c>
      <c r="J1311" t="s">
        <v>1438</v>
      </c>
      <c r="K1311" s="10">
        <f t="shared" si="20"/>
        <v>5.9880239520958083E-4</v>
      </c>
    </row>
    <row r="1312" spans="1:11" x14ac:dyDescent="0.25">
      <c r="A1312" t="s">
        <v>1153</v>
      </c>
      <c r="B1312" t="s">
        <v>1163</v>
      </c>
      <c r="C1312">
        <v>213</v>
      </c>
      <c r="D1312">
        <v>2008</v>
      </c>
      <c r="E1312" s="2">
        <v>0.7</v>
      </c>
      <c r="F1312" t="s">
        <v>41</v>
      </c>
      <c r="G1312">
        <v>3</v>
      </c>
      <c r="H1312" t="s">
        <v>35</v>
      </c>
      <c r="I1312" t="s">
        <v>25</v>
      </c>
      <c r="J1312" t="s">
        <v>1438</v>
      </c>
      <c r="K1312" s="10">
        <f t="shared" si="20"/>
        <v>5.9880239520958083E-4</v>
      </c>
    </row>
    <row r="1313" spans="1:11" x14ac:dyDescent="0.25">
      <c r="A1313" t="s">
        <v>1153</v>
      </c>
      <c r="B1313" t="s">
        <v>63</v>
      </c>
      <c r="C1313">
        <v>213</v>
      </c>
      <c r="D1313">
        <v>2008</v>
      </c>
      <c r="E1313" s="2">
        <v>0.7</v>
      </c>
      <c r="F1313" t="s">
        <v>41</v>
      </c>
      <c r="G1313">
        <v>3</v>
      </c>
      <c r="H1313" t="s">
        <v>35</v>
      </c>
      <c r="I1313" t="s">
        <v>63</v>
      </c>
      <c r="J1313" t="s">
        <v>1438</v>
      </c>
      <c r="K1313" s="10">
        <f t="shared" si="20"/>
        <v>5.9880239520958083E-4</v>
      </c>
    </row>
    <row r="1314" spans="1:11" x14ac:dyDescent="0.25">
      <c r="A1314" t="s">
        <v>1164</v>
      </c>
      <c r="B1314" t="s">
        <v>21</v>
      </c>
      <c r="C1314">
        <v>809</v>
      </c>
      <c r="D1314">
        <v>2012</v>
      </c>
      <c r="E1314" s="2">
        <v>0.84</v>
      </c>
      <c r="F1314" t="s">
        <v>1165</v>
      </c>
      <c r="G1314">
        <v>2</v>
      </c>
      <c r="H1314" t="s">
        <v>1435</v>
      </c>
      <c r="I1314" t="s">
        <v>19</v>
      </c>
      <c r="J1314" t="s">
        <v>1441</v>
      </c>
      <c r="K1314" s="10">
        <f t="shared" si="20"/>
        <v>5.9880239520958083E-4</v>
      </c>
    </row>
    <row r="1315" spans="1:11" x14ac:dyDescent="0.25">
      <c r="A1315" t="s">
        <v>1164</v>
      </c>
      <c r="B1315" t="s">
        <v>1166</v>
      </c>
      <c r="C1315">
        <v>871</v>
      </c>
      <c r="D1315">
        <v>2012</v>
      </c>
      <c r="E1315" s="2">
        <v>0.76</v>
      </c>
      <c r="F1315" t="s">
        <v>1165</v>
      </c>
      <c r="G1315">
        <v>2</v>
      </c>
      <c r="H1315" t="s">
        <v>35</v>
      </c>
      <c r="I1315" t="s">
        <v>19</v>
      </c>
      <c r="J1315" t="s">
        <v>1441</v>
      </c>
      <c r="K1315" s="10">
        <f t="shared" si="20"/>
        <v>5.9880239520958083E-4</v>
      </c>
    </row>
    <row r="1316" spans="1:11" x14ac:dyDescent="0.25">
      <c r="A1316" t="s">
        <v>1164</v>
      </c>
      <c r="B1316" t="s">
        <v>1167</v>
      </c>
      <c r="C1316">
        <v>871</v>
      </c>
      <c r="D1316">
        <v>2012</v>
      </c>
      <c r="E1316" s="2">
        <v>0.72</v>
      </c>
      <c r="F1316" t="s">
        <v>1165</v>
      </c>
      <c r="G1316">
        <v>2</v>
      </c>
      <c r="H1316" t="s">
        <v>35</v>
      </c>
      <c r="I1316" t="s">
        <v>25</v>
      </c>
      <c r="J1316" t="s">
        <v>1441</v>
      </c>
      <c r="K1316" s="10">
        <f t="shared" si="20"/>
        <v>5.9880239520958083E-4</v>
      </c>
    </row>
    <row r="1317" spans="1:11" x14ac:dyDescent="0.25">
      <c r="A1317" t="s">
        <v>1164</v>
      </c>
      <c r="B1317" t="s">
        <v>225</v>
      </c>
      <c r="C1317">
        <v>713</v>
      </c>
      <c r="D1317">
        <v>2011</v>
      </c>
      <c r="E1317" s="2">
        <v>0.73</v>
      </c>
      <c r="F1317" t="s">
        <v>1165</v>
      </c>
      <c r="G1317">
        <v>3</v>
      </c>
      <c r="H1317" t="s">
        <v>18</v>
      </c>
      <c r="I1317" t="s">
        <v>19</v>
      </c>
      <c r="J1317" t="s">
        <v>1438</v>
      </c>
      <c r="K1317" s="10">
        <f t="shared" si="20"/>
        <v>5.9880239520958083E-4</v>
      </c>
    </row>
    <row r="1318" spans="1:11" x14ac:dyDescent="0.25">
      <c r="A1318" t="s">
        <v>1164</v>
      </c>
      <c r="B1318" t="s">
        <v>104</v>
      </c>
      <c r="C1318">
        <v>717</v>
      </c>
      <c r="D1318">
        <v>2011</v>
      </c>
      <c r="E1318" s="2">
        <v>0.71</v>
      </c>
      <c r="F1318" t="s">
        <v>1165</v>
      </c>
      <c r="G1318">
        <v>2</v>
      </c>
      <c r="H1318" t="s">
        <v>1435</v>
      </c>
      <c r="I1318" t="s">
        <v>19</v>
      </c>
      <c r="J1318" t="s">
        <v>1441</v>
      </c>
      <c r="K1318" s="10">
        <f t="shared" si="20"/>
        <v>5.9880239520958083E-4</v>
      </c>
    </row>
    <row r="1319" spans="1:11" x14ac:dyDescent="0.25">
      <c r="A1319" t="s">
        <v>1164</v>
      </c>
      <c r="B1319" t="s">
        <v>1168</v>
      </c>
      <c r="C1319">
        <v>717</v>
      </c>
      <c r="D1319">
        <v>2011</v>
      </c>
      <c r="E1319" s="2">
        <v>0.7</v>
      </c>
      <c r="F1319" t="s">
        <v>1165</v>
      </c>
      <c r="G1319">
        <v>3</v>
      </c>
      <c r="H1319" t="s">
        <v>1435</v>
      </c>
      <c r="I1319" t="s">
        <v>19</v>
      </c>
      <c r="J1319" t="s">
        <v>1438</v>
      </c>
      <c r="K1319" s="10">
        <f t="shared" si="20"/>
        <v>5.9880239520958083E-4</v>
      </c>
    </row>
    <row r="1320" spans="1:11" x14ac:dyDescent="0.25">
      <c r="A1320" t="s">
        <v>1164</v>
      </c>
      <c r="B1320" t="s">
        <v>411</v>
      </c>
      <c r="C1320">
        <v>765</v>
      </c>
      <c r="D1320">
        <v>2011</v>
      </c>
      <c r="E1320" s="2">
        <v>0.77</v>
      </c>
      <c r="F1320" t="s">
        <v>1165</v>
      </c>
      <c r="G1320">
        <v>3</v>
      </c>
      <c r="H1320" t="s">
        <v>60</v>
      </c>
      <c r="I1320" t="s">
        <v>411</v>
      </c>
      <c r="J1320" t="s">
        <v>1438</v>
      </c>
      <c r="K1320" s="10">
        <f t="shared" si="20"/>
        <v>5.9880239520958083E-4</v>
      </c>
    </row>
    <row r="1321" spans="1:11" x14ac:dyDescent="0.25">
      <c r="A1321" t="s">
        <v>1169</v>
      </c>
      <c r="B1321" t="s">
        <v>1170</v>
      </c>
      <c r="C1321">
        <v>607</v>
      </c>
      <c r="D1321">
        <v>2010</v>
      </c>
      <c r="E1321" s="2">
        <v>0.64</v>
      </c>
      <c r="F1321" t="s">
        <v>103</v>
      </c>
      <c r="G1321">
        <v>3</v>
      </c>
      <c r="H1321" t="s">
        <v>35</v>
      </c>
      <c r="I1321" t="s">
        <v>25</v>
      </c>
      <c r="J1321" t="s">
        <v>1438</v>
      </c>
      <c r="K1321" s="10">
        <f t="shared" si="20"/>
        <v>5.9880239520958083E-4</v>
      </c>
    </row>
    <row r="1322" spans="1:11" x14ac:dyDescent="0.25">
      <c r="A1322" t="s">
        <v>1169</v>
      </c>
      <c r="B1322" t="s">
        <v>1171</v>
      </c>
      <c r="C1322">
        <v>615</v>
      </c>
      <c r="D1322">
        <v>2010</v>
      </c>
      <c r="E1322" s="2">
        <v>0.7</v>
      </c>
      <c r="F1322" t="s">
        <v>103</v>
      </c>
      <c r="G1322">
        <v>3</v>
      </c>
      <c r="H1322" t="s">
        <v>1435</v>
      </c>
      <c r="I1322" t="s">
        <v>83</v>
      </c>
      <c r="J1322" t="s">
        <v>1438</v>
      </c>
      <c r="K1322" s="10">
        <f t="shared" si="20"/>
        <v>5.9880239520958083E-4</v>
      </c>
    </row>
    <row r="1323" spans="1:11" x14ac:dyDescent="0.25">
      <c r="A1323" t="s">
        <v>1169</v>
      </c>
      <c r="B1323" t="s">
        <v>1172</v>
      </c>
      <c r="C1323">
        <v>615</v>
      </c>
      <c r="D1323">
        <v>2010</v>
      </c>
      <c r="E1323" s="2">
        <v>0.72</v>
      </c>
      <c r="F1323" t="s">
        <v>103</v>
      </c>
      <c r="G1323">
        <v>3</v>
      </c>
      <c r="H1323" t="s">
        <v>1435</v>
      </c>
      <c r="I1323" t="s">
        <v>251</v>
      </c>
      <c r="J1323" t="s">
        <v>1438</v>
      </c>
      <c r="K1323" s="10">
        <f t="shared" si="20"/>
        <v>5.9880239520958083E-4</v>
      </c>
    </row>
    <row r="1324" spans="1:11" x14ac:dyDescent="0.25">
      <c r="A1324" t="s">
        <v>1173</v>
      </c>
      <c r="B1324" t="s">
        <v>1174</v>
      </c>
      <c r="C1324">
        <v>813</v>
      </c>
      <c r="D1324">
        <v>2012</v>
      </c>
      <c r="E1324" s="2">
        <v>0.83</v>
      </c>
      <c r="F1324" t="s">
        <v>41</v>
      </c>
      <c r="G1324">
        <v>3</v>
      </c>
      <c r="H1324" t="s">
        <v>1435</v>
      </c>
      <c r="I1324" t="s">
        <v>1175</v>
      </c>
      <c r="J1324" t="s">
        <v>1438</v>
      </c>
      <c r="K1324" s="10">
        <f t="shared" si="20"/>
        <v>5.9880239520958083E-4</v>
      </c>
    </row>
    <row r="1325" spans="1:11" x14ac:dyDescent="0.25">
      <c r="A1325" t="s">
        <v>1173</v>
      </c>
      <c r="B1325" t="s">
        <v>1176</v>
      </c>
      <c r="C1325">
        <v>813</v>
      </c>
      <c r="D1325">
        <v>2012</v>
      </c>
      <c r="E1325" s="2">
        <v>0.69</v>
      </c>
      <c r="F1325" t="s">
        <v>41</v>
      </c>
      <c r="G1325">
        <v>3</v>
      </c>
      <c r="H1325" t="s">
        <v>1435</v>
      </c>
      <c r="I1325" t="s">
        <v>1175</v>
      </c>
      <c r="J1325" t="s">
        <v>1438</v>
      </c>
      <c r="K1325" s="10">
        <f t="shared" si="20"/>
        <v>5.9880239520958083E-4</v>
      </c>
    </row>
    <row r="1326" spans="1:11" x14ac:dyDescent="0.25">
      <c r="A1326" t="s">
        <v>1177</v>
      </c>
      <c r="B1326" t="s">
        <v>1178</v>
      </c>
      <c r="C1326">
        <v>288</v>
      </c>
      <c r="D1326">
        <v>2008</v>
      </c>
      <c r="E1326" s="2">
        <v>0.7</v>
      </c>
      <c r="F1326" t="s">
        <v>416</v>
      </c>
      <c r="G1326">
        <v>3</v>
      </c>
      <c r="H1326" t="s">
        <v>60</v>
      </c>
      <c r="I1326" t="s">
        <v>26</v>
      </c>
      <c r="J1326" t="s">
        <v>1438</v>
      </c>
      <c r="K1326" s="10">
        <f t="shared" si="20"/>
        <v>5.9880239520958083E-4</v>
      </c>
    </row>
    <row r="1327" spans="1:11" x14ac:dyDescent="0.25">
      <c r="A1327" t="s">
        <v>1177</v>
      </c>
      <c r="B1327" t="s">
        <v>324</v>
      </c>
      <c r="C1327">
        <v>288</v>
      </c>
      <c r="D1327">
        <v>2008</v>
      </c>
      <c r="E1327" s="2">
        <v>0.7</v>
      </c>
      <c r="F1327" t="s">
        <v>416</v>
      </c>
      <c r="G1327">
        <v>3</v>
      </c>
      <c r="H1327" t="s">
        <v>69</v>
      </c>
      <c r="I1327" t="s">
        <v>28</v>
      </c>
      <c r="J1327" t="s">
        <v>1438</v>
      </c>
      <c r="K1327" s="10">
        <f t="shared" si="20"/>
        <v>5.9880239520958083E-4</v>
      </c>
    </row>
    <row r="1328" spans="1:11" x14ac:dyDescent="0.25">
      <c r="A1328" t="s">
        <v>1177</v>
      </c>
      <c r="B1328" t="s">
        <v>225</v>
      </c>
      <c r="C1328">
        <v>288</v>
      </c>
      <c r="D1328">
        <v>2008</v>
      </c>
      <c r="E1328" s="2">
        <v>0.7</v>
      </c>
      <c r="F1328" t="s">
        <v>416</v>
      </c>
      <c r="G1328">
        <v>3</v>
      </c>
      <c r="H1328" t="s">
        <v>35</v>
      </c>
      <c r="I1328" t="s">
        <v>19</v>
      </c>
      <c r="J1328" t="s">
        <v>1438</v>
      </c>
      <c r="K1328" s="10">
        <f t="shared" si="20"/>
        <v>5.9880239520958083E-4</v>
      </c>
    </row>
    <row r="1329" spans="1:11" x14ac:dyDescent="0.25">
      <c r="A1329" t="s">
        <v>1177</v>
      </c>
      <c r="B1329" t="s">
        <v>1179</v>
      </c>
      <c r="C1329">
        <v>292</v>
      </c>
      <c r="D1329">
        <v>2008</v>
      </c>
      <c r="E1329" s="2">
        <v>0.7</v>
      </c>
      <c r="F1329" t="s">
        <v>416</v>
      </c>
      <c r="G1329">
        <v>3</v>
      </c>
      <c r="H1329" t="s">
        <v>1180</v>
      </c>
      <c r="I1329" t="s">
        <v>28</v>
      </c>
      <c r="J1329" t="s">
        <v>1438</v>
      </c>
      <c r="K1329" s="10">
        <f t="shared" si="20"/>
        <v>5.9880239520958083E-4</v>
      </c>
    </row>
    <row r="1330" spans="1:11" x14ac:dyDescent="0.25">
      <c r="A1330" t="s">
        <v>1181</v>
      </c>
      <c r="B1330" t="s">
        <v>1182</v>
      </c>
      <c r="C1330">
        <v>404</v>
      </c>
      <c r="D1330">
        <v>2009</v>
      </c>
      <c r="E1330" s="2">
        <v>0.75</v>
      </c>
      <c r="F1330" t="s">
        <v>30</v>
      </c>
      <c r="G1330">
        <v>3</v>
      </c>
      <c r="H1330" t="s">
        <v>69</v>
      </c>
      <c r="I1330" t="s">
        <v>30</v>
      </c>
      <c r="J1330" t="s">
        <v>1438</v>
      </c>
      <c r="K1330" s="10">
        <f t="shared" si="20"/>
        <v>5.9880239520958083E-4</v>
      </c>
    </row>
    <row r="1331" spans="1:11" x14ac:dyDescent="0.25">
      <c r="A1331" t="s">
        <v>1181</v>
      </c>
      <c r="B1331" t="s">
        <v>1183</v>
      </c>
      <c r="C1331">
        <v>414</v>
      </c>
      <c r="D1331">
        <v>2009</v>
      </c>
      <c r="E1331" s="2">
        <v>0.7</v>
      </c>
      <c r="F1331" t="s">
        <v>30</v>
      </c>
      <c r="G1331">
        <v>3</v>
      </c>
      <c r="H1331" t="s">
        <v>69</v>
      </c>
      <c r="I1331" t="s">
        <v>30</v>
      </c>
      <c r="J1331" t="s">
        <v>1438</v>
      </c>
      <c r="K1331" s="10">
        <f t="shared" si="20"/>
        <v>5.9880239520958083E-4</v>
      </c>
    </row>
    <row r="1332" spans="1:11" x14ac:dyDescent="0.25">
      <c r="A1332" t="s">
        <v>1181</v>
      </c>
      <c r="B1332" t="s">
        <v>1184</v>
      </c>
      <c r="C1332">
        <v>32</v>
      </c>
      <c r="D1332">
        <v>2006</v>
      </c>
      <c r="E1332" s="2">
        <v>0.53</v>
      </c>
      <c r="F1332" t="s">
        <v>30</v>
      </c>
      <c r="G1332">
        <v>2</v>
      </c>
      <c r="H1332" t="s">
        <v>69</v>
      </c>
      <c r="I1332" t="s">
        <v>30</v>
      </c>
      <c r="J1332" t="s">
        <v>1441</v>
      </c>
      <c r="K1332" s="10">
        <f t="shared" si="20"/>
        <v>5.9880239520958083E-4</v>
      </c>
    </row>
    <row r="1333" spans="1:11" x14ac:dyDescent="0.25">
      <c r="A1333" t="s">
        <v>1181</v>
      </c>
      <c r="B1333" t="s">
        <v>461</v>
      </c>
      <c r="C1333">
        <v>32</v>
      </c>
      <c r="D1333">
        <v>2006</v>
      </c>
      <c r="E1333" s="2">
        <v>0.65</v>
      </c>
      <c r="F1333" t="s">
        <v>30</v>
      </c>
      <c r="G1333">
        <v>3</v>
      </c>
      <c r="H1333" t="s">
        <v>69</v>
      </c>
      <c r="I1333" t="s">
        <v>30</v>
      </c>
      <c r="J1333" t="s">
        <v>1438</v>
      </c>
      <c r="K1333" s="10">
        <f t="shared" si="20"/>
        <v>5.9880239520958083E-4</v>
      </c>
    </row>
    <row r="1334" spans="1:11" x14ac:dyDescent="0.25">
      <c r="A1334" t="s">
        <v>1181</v>
      </c>
      <c r="B1334" t="s">
        <v>1185</v>
      </c>
      <c r="C1334">
        <v>32</v>
      </c>
      <c r="D1334">
        <v>2006</v>
      </c>
      <c r="E1334" s="2">
        <v>0.7</v>
      </c>
      <c r="F1334" t="s">
        <v>30</v>
      </c>
      <c r="G1334">
        <v>4</v>
      </c>
      <c r="H1334" t="s">
        <v>69</v>
      </c>
      <c r="I1334" t="s">
        <v>30</v>
      </c>
      <c r="J1334" t="s">
        <v>1440</v>
      </c>
      <c r="K1334" s="10">
        <f t="shared" si="20"/>
        <v>5.9880239520958083E-4</v>
      </c>
    </row>
    <row r="1335" spans="1:11" x14ac:dyDescent="0.25">
      <c r="A1335" t="s">
        <v>1186</v>
      </c>
      <c r="B1335" t="s">
        <v>10</v>
      </c>
      <c r="C1335">
        <v>761</v>
      </c>
      <c r="D1335">
        <v>2011</v>
      </c>
      <c r="E1335" s="2">
        <v>0.7</v>
      </c>
      <c r="F1335" t="s">
        <v>9</v>
      </c>
      <c r="G1335">
        <v>3</v>
      </c>
      <c r="H1335" t="s">
        <v>60</v>
      </c>
      <c r="I1335" t="s">
        <v>10</v>
      </c>
      <c r="J1335" t="s">
        <v>1438</v>
      </c>
      <c r="K1335" s="10">
        <f t="shared" si="20"/>
        <v>5.9880239520958083E-4</v>
      </c>
    </row>
    <row r="1336" spans="1:11" x14ac:dyDescent="0.25">
      <c r="A1336" t="s">
        <v>1187</v>
      </c>
      <c r="B1336" t="s">
        <v>1188</v>
      </c>
      <c r="C1336">
        <v>959</v>
      </c>
      <c r="D1336">
        <v>2012</v>
      </c>
      <c r="E1336" s="2">
        <v>0.78</v>
      </c>
      <c r="F1336" t="s">
        <v>41</v>
      </c>
      <c r="G1336">
        <v>4</v>
      </c>
      <c r="H1336" t="s">
        <v>1435</v>
      </c>
      <c r="I1336" t="s">
        <v>16</v>
      </c>
      <c r="J1336" t="s">
        <v>1440</v>
      </c>
      <c r="K1336" s="10">
        <f t="shared" si="20"/>
        <v>5.9880239520958083E-4</v>
      </c>
    </row>
    <row r="1337" spans="1:11" x14ac:dyDescent="0.25">
      <c r="A1337" t="s">
        <v>1187</v>
      </c>
      <c r="B1337" t="s">
        <v>877</v>
      </c>
      <c r="C1337">
        <v>781</v>
      </c>
      <c r="D1337">
        <v>2011</v>
      </c>
      <c r="E1337" s="2">
        <v>0.68</v>
      </c>
      <c r="F1337" t="s">
        <v>41</v>
      </c>
      <c r="G1337">
        <v>3.75</v>
      </c>
      <c r="H1337" t="s">
        <v>1435</v>
      </c>
      <c r="I1337" t="s">
        <v>33</v>
      </c>
      <c r="J1337" t="s">
        <v>1439</v>
      </c>
      <c r="K1337" s="10">
        <f t="shared" si="20"/>
        <v>5.9880239520958083E-4</v>
      </c>
    </row>
    <row r="1338" spans="1:11" x14ac:dyDescent="0.25">
      <c r="A1338" t="s">
        <v>1187</v>
      </c>
      <c r="B1338" t="s">
        <v>1189</v>
      </c>
      <c r="C1338">
        <v>464</v>
      </c>
      <c r="D1338">
        <v>2010</v>
      </c>
      <c r="E1338" s="2">
        <v>0.68</v>
      </c>
      <c r="F1338" t="s">
        <v>41</v>
      </c>
      <c r="G1338">
        <v>3</v>
      </c>
      <c r="H1338" t="s">
        <v>35</v>
      </c>
      <c r="I1338" t="s">
        <v>108</v>
      </c>
      <c r="J1338" t="s">
        <v>1438</v>
      </c>
      <c r="K1338" s="10">
        <f t="shared" si="20"/>
        <v>5.9880239520958083E-4</v>
      </c>
    </row>
    <row r="1339" spans="1:11" x14ac:dyDescent="0.25">
      <c r="A1339" t="s">
        <v>1187</v>
      </c>
      <c r="B1339" t="s">
        <v>1190</v>
      </c>
      <c r="C1339">
        <v>464</v>
      </c>
      <c r="D1339">
        <v>2010</v>
      </c>
      <c r="E1339" s="2">
        <v>0.65</v>
      </c>
      <c r="F1339" t="s">
        <v>41</v>
      </c>
      <c r="G1339">
        <v>3.75</v>
      </c>
      <c r="H1339" t="s">
        <v>291</v>
      </c>
      <c r="I1339" t="s">
        <v>25</v>
      </c>
      <c r="J1339" t="s">
        <v>1439</v>
      </c>
      <c r="K1339" s="10">
        <f t="shared" si="20"/>
        <v>5.9880239520958083E-4</v>
      </c>
    </row>
    <row r="1340" spans="1:11" x14ac:dyDescent="0.25">
      <c r="A1340" t="s">
        <v>1187</v>
      </c>
      <c r="B1340" t="s">
        <v>1191</v>
      </c>
      <c r="C1340">
        <v>336</v>
      </c>
      <c r="D1340">
        <v>2009</v>
      </c>
      <c r="E1340" s="2">
        <v>0.68</v>
      </c>
      <c r="F1340" t="s">
        <v>41</v>
      </c>
      <c r="G1340">
        <v>3.75</v>
      </c>
      <c r="H1340" t="s">
        <v>1435</v>
      </c>
      <c r="I1340" t="s">
        <v>26</v>
      </c>
      <c r="J1340" t="s">
        <v>1439</v>
      </c>
      <c r="K1340" s="10">
        <f t="shared" si="20"/>
        <v>5.9880239520958083E-4</v>
      </c>
    </row>
    <row r="1341" spans="1:11" x14ac:dyDescent="0.25">
      <c r="A1341" t="s">
        <v>1187</v>
      </c>
      <c r="B1341" t="s">
        <v>1192</v>
      </c>
      <c r="C1341">
        <v>336</v>
      </c>
      <c r="D1341">
        <v>2009</v>
      </c>
      <c r="E1341" s="2">
        <v>0.65</v>
      </c>
      <c r="F1341" t="s">
        <v>41</v>
      </c>
      <c r="G1341">
        <v>4</v>
      </c>
      <c r="H1341" t="s">
        <v>60</v>
      </c>
      <c r="I1341" t="s">
        <v>93</v>
      </c>
      <c r="J1341" t="s">
        <v>1440</v>
      </c>
      <c r="K1341" s="10">
        <f t="shared" si="20"/>
        <v>5.9880239520958083E-4</v>
      </c>
    </row>
    <row r="1342" spans="1:11" x14ac:dyDescent="0.25">
      <c r="A1342" t="s">
        <v>1187</v>
      </c>
      <c r="B1342" t="s">
        <v>562</v>
      </c>
      <c r="C1342">
        <v>445</v>
      </c>
      <c r="D1342">
        <v>2009</v>
      </c>
      <c r="E1342" s="2">
        <v>0.72</v>
      </c>
      <c r="F1342" t="s">
        <v>41</v>
      </c>
      <c r="G1342">
        <v>3.75</v>
      </c>
      <c r="H1342" t="s">
        <v>35</v>
      </c>
      <c r="I1342" t="s">
        <v>64</v>
      </c>
      <c r="J1342" t="s">
        <v>1439</v>
      </c>
      <c r="K1342" s="10">
        <f t="shared" si="20"/>
        <v>5.9880239520958083E-4</v>
      </c>
    </row>
    <row r="1343" spans="1:11" x14ac:dyDescent="0.25">
      <c r="A1343" t="s">
        <v>1187</v>
      </c>
      <c r="B1343" t="s">
        <v>90</v>
      </c>
      <c r="C1343">
        <v>135</v>
      </c>
      <c r="D1343">
        <v>2007</v>
      </c>
      <c r="E1343" s="2">
        <v>0.75</v>
      </c>
      <c r="F1343" t="s">
        <v>41</v>
      </c>
      <c r="G1343">
        <v>3.75</v>
      </c>
      <c r="H1343" t="s">
        <v>1435</v>
      </c>
      <c r="I1343" t="s">
        <v>19</v>
      </c>
      <c r="J1343" t="s">
        <v>1439</v>
      </c>
      <c r="K1343" s="10">
        <f t="shared" si="20"/>
        <v>5.9880239520958083E-4</v>
      </c>
    </row>
    <row r="1344" spans="1:11" x14ac:dyDescent="0.25">
      <c r="A1344" t="s">
        <v>1187</v>
      </c>
      <c r="B1344" t="s">
        <v>1193</v>
      </c>
      <c r="C1344">
        <v>188</v>
      </c>
      <c r="D1344">
        <v>2007</v>
      </c>
      <c r="E1344" s="2">
        <v>0.75</v>
      </c>
      <c r="F1344" t="s">
        <v>41</v>
      </c>
      <c r="G1344">
        <v>3</v>
      </c>
      <c r="H1344" t="s">
        <v>106</v>
      </c>
      <c r="I1344" t="s">
        <v>251</v>
      </c>
      <c r="J1344" t="s">
        <v>1438</v>
      </c>
      <c r="K1344" s="10">
        <f t="shared" si="20"/>
        <v>5.9880239520958083E-4</v>
      </c>
    </row>
    <row r="1345" spans="1:11" x14ac:dyDescent="0.25">
      <c r="A1345" t="s">
        <v>1187</v>
      </c>
      <c r="B1345" t="s">
        <v>1194</v>
      </c>
      <c r="C1345">
        <v>56</v>
      </c>
      <c r="D1345">
        <v>2006</v>
      </c>
      <c r="E1345" s="2">
        <v>0.7</v>
      </c>
      <c r="F1345" t="s">
        <v>41</v>
      </c>
      <c r="G1345">
        <v>2</v>
      </c>
      <c r="H1345" t="s">
        <v>35</v>
      </c>
      <c r="I1345" t="s">
        <v>107</v>
      </c>
      <c r="J1345" t="s">
        <v>1441</v>
      </c>
      <c r="K1345" s="10">
        <f t="shared" si="20"/>
        <v>5.9880239520958083E-4</v>
      </c>
    </row>
    <row r="1346" spans="1:11" x14ac:dyDescent="0.25">
      <c r="A1346" t="s">
        <v>1195</v>
      </c>
      <c r="B1346" t="s">
        <v>83</v>
      </c>
      <c r="C1346">
        <v>1658</v>
      </c>
      <c r="D1346">
        <v>2015</v>
      </c>
      <c r="E1346" s="2">
        <v>0.7</v>
      </c>
      <c r="F1346" t="s">
        <v>147</v>
      </c>
      <c r="G1346">
        <v>3</v>
      </c>
      <c r="H1346" t="s">
        <v>1435</v>
      </c>
      <c r="I1346" t="s">
        <v>83</v>
      </c>
      <c r="J1346" t="s">
        <v>1438</v>
      </c>
      <c r="K1346" s="10">
        <f t="shared" si="20"/>
        <v>5.9880239520958083E-4</v>
      </c>
    </row>
    <row r="1347" spans="1:11" x14ac:dyDescent="0.25">
      <c r="A1347" t="s">
        <v>1195</v>
      </c>
      <c r="B1347" t="s">
        <v>108</v>
      </c>
      <c r="C1347">
        <v>1658</v>
      </c>
      <c r="D1347">
        <v>2015</v>
      </c>
      <c r="E1347" s="2">
        <v>0.7</v>
      </c>
      <c r="F1347" t="s">
        <v>147</v>
      </c>
      <c r="G1347">
        <v>3</v>
      </c>
      <c r="H1347" t="s">
        <v>1435</v>
      </c>
      <c r="I1347" t="s">
        <v>108</v>
      </c>
      <c r="J1347" t="s">
        <v>1438</v>
      </c>
      <c r="K1347" s="10">
        <f t="shared" ref="K1347:K1410" si="21">COUNTA(B1347)/SUM(COUNTA($B$2:$B$1671))</f>
        <v>5.9880239520958083E-4</v>
      </c>
    </row>
    <row r="1348" spans="1:11" x14ac:dyDescent="0.25">
      <c r="A1348" t="s">
        <v>1196</v>
      </c>
      <c r="B1348" t="s">
        <v>107</v>
      </c>
      <c r="C1348">
        <v>1450</v>
      </c>
      <c r="D1348">
        <v>2015</v>
      </c>
      <c r="E1348" s="2">
        <v>0.72</v>
      </c>
      <c r="F1348" t="s">
        <v>41</v>
      </c>
      <c r="G1348">
        <v>3</v>
      </c>
      <c r="H1348" t="s">
        <v>35</v>
      </c>
      <c r="I1348" t="s">
        <v>107</v>
      </c>
      <c r="J1348" t="s">
        <v>1438</v>
      </c>
      <c r="K1348" s="10">
        <f t="shared" si="21"/>
        <v>5.9880239520958083E-4</v>
      </c>
    </row>
    <row r="1349" spans="1:11" x14ac:dyDescent="0.25">
      <c r="A1349" t="s">
        <v>1196</v>
      </c>
      <c r="B1349" t="s">
        <v>33</v>
      </c>
      <c r="C1349">
        <v>1450</v>
      </c>
      <c r="D1349">
        <v>2015</v>
      </c>
      <c r="E1349" s="2">
        <v>0.73</v>
      </c>
      <c r="F1349" t="s">
        <v>41</v>
      </c>
      <c r="G1349">
        <v>3</v>
      </c>
      <c r="H1349" t="s">
        <v>60</v>
      </c>
      <c r="I1349" t="s">
        <v>33</v>
      </c>
      <c r="J1349" t="s">
        <v>1438</v>
      </c>
      <c r="K1349" s="10">
        <f t="shared" si="21"/>
        <v>5.9880239520958083E-4</v>
      </c>
    </row>
    <row r="1350" spans="1:11" x14ac:dyDescent="0.25">
      <c r="A1350" t="s">
        <v>1196</v>
      </c>
      <c r="B1350" t="s">
        <v>90</v>
      </c>
      <c r="C1350">
        <v>1466</v>
      </c>
      <c r="D1350">
        <v>2015</v>
      </c>
      <c r="E1350" s="2">
        <v>0.77</v>
      </c>
      <c r="F1350" t="s">
        <v>41</v>
      </c>
      <c r="G1350">
        <v>3</v>
      </c>
      <c r="H1350" t="s">
        <v>18</v>
      </c>
      <c r="I1350" t="s">
        <v>19</v>
      </c>
      <c r="J1350" t="s">
        <v>1438</v>
      </c>
      <c r="K1350" s="10">
        <f t="shared" si="21"/>
        <v>5.9880239520958083E-4</v>
      </c>
    </row>
    <row r="1351" spans="1:11" x14ac:dyDescent="0.25">
      <c r="A1351" t="s">
        <v>1196</v>
      </c>
      <c r="B1351" t="s">
        <v>786</v>
      </c>
      <c r="C1351">
        <v>1466</v>
      </c>
      <c r="D1351">
        <v>2015</v>
      </c>
      <c r="E1351" s="2">
        <v>0.74</v>
      </c>
      <c r="F1351" t="s">
        <v>41</v>
      </c>
      <c r="G1351">
        <v>3</v>
      </c>
      <c r="H1351" t="s">
        <v>71</v>
      </c>
      <c r="I1351" t="s">
        <v>83</v>
      </c>
      <c r="J1351" t="s">
        <v>1438</v>
      </c>
      <c r="K1351" s="10">
        <f t="shared" si="21"/>
        <v>5.9880239520958083E-4</v>
      </c>
    </row>
    <row r="1352" spans="1:11" x14ac:dyDescent="0.25">
      <c r="A1352" t="s">
        <v>1196</v>
      </c>
      <c r="B1352" t="s">
        <v>28</v>
      </c>
      <c r="C1352">
        <v>1335</v>
      </c>
      <c r="D1352">
        <v>2014</v>
      </c>
      <c r="E1352" s="2">
        <v>0.75</v>
      </c>
      <c r="F1352" t="s">
        <v>41</v>
      </c>
      <c r="G1352">
        <v>3</v>
      </c>
      <c r="H1352" t="s">
        <v>35</v>
      </c>
      <c r="I1352" t="s">
        <v>28</v>
      </c>
      <c r="J1352" t="s">
        <v>1438</v>
      </c>
      <c r="K1352" s="10">
        <f t="shared" si="21"/>
        <v>5.9880239520958083E-4</v>
      </c>
    </row>
    <row r="1353" spans="1:11" x14ac:dyDescent="0.25">
      <c r="A1353" t="s">
        <v>1196</v>
      </c>
      <c r="B1353" t="s">
        <v>1197</v>
      </c>
      <c r="C1353">
        <v>1335</v>
      </c>
      <c r="D1353">
        <v>2014</v>
      </c>
      <c r="E1353" s="2">
        <v>0.72</v>
      </c>
      <c r="F1353" t="s">
        <v>41</v>
      </c>
      <c r="G1353">
        <v>3</v>
      </c>
      <c r="H1353" t="s">
        <v>71</v>
      </c>
      <c r="I1353" t="s">
        <v>99</v>
      </c>
      <c r="J1353" t="s">
        <v>1438</v>
      </c>
      <c r="K1353" s="10">
        <f t="shared" si="21"/>
        <v>5.9880239520958083E-4</v>
      </c>
    </row>
    <row r="1354" spans="1:11" x14ac:dyDescent="0.25">
      <c r="A1354" t="s">
        <v>1198</v>
      </c>
      <c r="B1354" t="s">
        <v>1199</v>
      </c>
      <c r="C1354">
        <v>713</v>
      </c>
      <c r="D1354">
        <v>2011</v>
      </c>
      <c r="E1354" s="2">
        <v>0.73</v>
      </c>
      <c r="F1354" t="s">
        <v>41</v>
      </c>
      <c r="G1354">
        <v>2</v>
      </c>
      <c r="H1354" t="s">
        <v>1435</v>
      </c>
      <c r="I1354" t="s">
        <v>497</v>
      </c>
      <c r="J1354" t="s">
        <v>1441</v>
      </c>
      <c r="K1354" s="10">
        <f t="shared" si="21"/>
        <v>5.9880239520958083E-4</v>
      </c>
    </row>
    <row r="1355" spans="1:11" x14ac:dyDescent="0.25">
      <c r="A1355" t="s">
        <v>1198</v>
      </c>
      <c r="B1355" t="s">
        <v>1200</v>
      </c>
      <c r="C1355">
        <v>721</v>
      </c>
      <c r="D1355">
        <v>2011</v>
      </c>
      <c r="E1355" s="2">
        <v>0.73</v>
      </c>
      <c r="F1355" t="s">
        <v>41</v>
      </c>
      <c r="G1355">
        <v>2</v>
      </c>
      <c r="H1355" t="s">
        <v>1435</v>
      </c>
      <c r="I1355" t="s">
        <v>497</v>
      </c>
      <c r="J1355" t="s">
        <v>1441</v>
      </c>
      <c r="K1355" s="10">
        <f t="shared" si="21"/>
        <v>5.9880239520958083E-4</v>
      </c>
    </row>
    <row r="1356" spans="1:11" x14ac:dyDescent="0.25">
      <c r="A1356" t="s">
        <v>1201</v>
      </c>
      <c r="B1356" t="s">
        <v>1202</v>
      </c>
      <c r="C1356">
        <v>1884</v>
      </c>
      <c r="D1356">
        <v>2016</v>
      </c>
      <c r="E1356" s="2">
        <v>0.7</v>
      </c>
      <c r="F1356" t="s">
        <v>16</v>
      </c>
      <c r="G1356">
        <v>3</v>
      </c>
      <c r="H1356" t="s">
        <v>1435</v>
      </c>
      <c r="I1356" t="s">
        <v>16</v>
      </c>
      <c r="J1356" t="s">
        <v>1438</v>
      </c>
      <c r="K1356" s="10">
        <f t="shared" si="21"/>
        <v>5.9880239520958083E-4</v>
      </c>
    </row>
    <row r="1357" spans="1:11" x14ac:dyDescent="0.25">
      <c r="A1357" t="s">
        <v>1203</v>
      </c>
      <c r="B1357" t="s">
        <v>104</v>
      </c>
      <c r="C1357">
        <v>757</v>
      </c>
      <c r="D1357">
        <v>2011</v>
      </c>
      <c r="E1357" s="2">
        <v>0.75</v>
      </c>
      <c r="F1357" t="s">
        <v>16</v>
      </c>
      <c r="G1357">
        <v>3</v>
      </c>
      <c r="H1357" t="s">
        <v>18</v>
      </c>
      <c r="I1357" t="s">
        <v>16</v>
      </c>
      <c r="J1357" t="s">
        <v>1438</v>
      </c>
      <c r="K1357" s="10">
        <f t="shared" si="21"/>
        <v>5.9880239520958083E-4</v>
      </c>
    </row>
    <row r="1358" spans="1:11" x14ac:dyDescent="0.25">
      <c r="A1358" t="s">
        <v>1204</v>
      </c>
      <c r="B1358" t="s">
        <v>1205</v>
      </c>
      <c r="C1358">
        <v>1586</v>
      </c>
      <c r="D1358">
        <v>2015</v>
      </c>
      <c r="E1358" s="2">
        <v>0.82</v>
      </c>
      <c r="F1358" t="s">
        <v>133</v>
      </c>
      <c r="G1358">
        <v>3</v>
      </c>
      <c r="H1358" t="s">
        <v>1435</v>
      </c>
      <c r="I1358" t="s">
        <v>133</v>
      </c>
      <c r="J1358" t="s">
        <v>1438</v>
      </c>
      <c r="K1358" s="10">
        <f t="shared" si="21"/>
        <v>5.9880239520958083E-4</v>
      </c>
    </row>
    <row r="1359" spans="1:11" x14ac:dyDescent="0.25">
      <c r="A1359" t="s">
        <v>1204</v>
      </c>
      <c r="B1359" t="s">
        <v>967</v>
      </c>
      <c r="C1359">
        <v>1586</v>
      </c>
      <c r="D1359">
        <v>2015</v>
      </c>
      <c r="E1359" s="2">
        <v>0.7</v>
      </c>
      <c r="F1359" t="s">
        <v>133</v>
      </c>
      <c r="G1359">
        <v>3</v>
      </c>
      <c r="H1359" t="s">
        <v>1435</v>
      </c>
      <c r="I1359" t="s">
        <v>133</v>
      </c>
      <c r="J1359" t="s">
        <v>1438</v>
      </c>
      <c r="K1359" s="10">
        <f t="shared" si="21"/>
        <v>5.9880239520958083E-4</v>
      </c>
    </row>
    <row r="1360" spans="1:11" x14ac:dyDescent="0.25">
      <c r="A1360" t="s">
        <v>1206</v>
      </c>
      <c r="B1360" t="s">
        <v>16</v>
      </c>
      <c r="C1360">
        <v>911</v>
      </c>
      <c r="D1360">
        <v>2012</v>
      </c>
      <c r="E1360" s="2">
        <v>0.7</v>
      </c>
      <c r="F1360" t="s">
        <v>41</v>
      </c>
      <c r="G1360">
        <v>2</v>
      </c>
      <c r="H1360" t="s">
        <v>1435</v>
      </c>
      <c r="I1360" t="s">
        <v>16</v>
      </c>
      <c r="J1360" t="s">
        <v>1441</v>
      </c>
      <c r="K1360" s="10">
        <f t="shared" si="21"/>
        <v>5.9880239520958083E-4</v>
      </c>
    </row>
    <row r="1361" spans="1:11" x14ac:dyDescent="0.25">
      <c r="A1361" t="s">
        <v>1207</v>
      </c>
      <c r="B1361" t="s">
        <v>1208</v>
      </c>
      <c r="C1361">
        <v>717</v>
      </c>
      <c r="D1361">
        <v>2011</v>
      </c>
      <c r="E1361" s="2">
        <v>0.67</v>
      </c>
      <c r="F1361" t="s">
        <v>103</v>
      </c>
      <c r="G1361">
        <v>3</v>
      </c>
      <c r="H1361" t="s">
        <v>18</v>
      </c>
      <c r="I1361" t="s">
        <v>99</v>
      </c>
      <c r="J1361" t="s">
        <v>1438</v>
      </c>
      <c r="K1361" s="10">
        <f t="shared" si="21"/>
        <v>5.9880239520958083E-4</v>
      </c>
    </row>
    <row r="1362" spans="1:11" x14ac:dyDescent="0.25">
      <c r="A1362" t="s">
        <v>1207</v>
      </c>
      <c r="B1362" t="s">
        <v>1209</v>
      </c>
      <c r="C1362">
        <v>725</v>
      </c>
      <c r="D1362">
        <v>2011</v>
      </c>
      <c r="E1362" s="2">
        <v>0.65</v>
      </c>
      <c r="F1362" t="s">
        <v>103</v>
      </c>
      <c r="G1362">
        <v>3</v>
      </c>
      <c r="H1362" t="s">
        <v>60</v>
      </c>
      <c r="I1362" t="s">
        <v>10</v>
      </c>
      <c r="J1362" t="s">
        <v>1438</v>
      </c>
      <c r="K1362" s="10">
        <f t="shared" si="21"/>
        <v>5.9880239520958083E-4</v>
      </c>
    </row>
    <row r="1363" spans="1:11" x14ac:dyDescent="0.25">
      <c r="A1363" t="s">
        <v>1207</v>
      </c>
      <c r="B1363" t="s">
        <v>1210</v>
      </c>
      <c r="C1363">
        <v>729</v>
      </c>
      <c r="D1363">
        <v>2011</v>
      </c>
      <c r="E1363" s="2">
        <v>0.6</v>
      </c>
      <c r="F1363" t="s">
        <v>103</v>
      </c>
      <c r="G1363">
        <v>3</v>
      </c>
      <c r="H1363" t="s">
        <v>35</v>
      </c>
      <c r="I1363" t="s">
        <v>26</v>
      </c>
      <c r="J1363" t="s">
        <v>1438</v>
      </c>
      <c r="K1363" s="10">
        <f t="shared" si="21"/>
        <v>5.9880239520958083E-4</v>
      </c>
    </row>
    <row r="1364" spans="1:11" x14ac:dyDescent="0.25">
      <c r="A1364" t="s">
        <v>1207</v>
      </c>
      <c r="B1364" t="s">
        <v>1211</v>
      </c>
      <c r="C1364">
        <v>741</v>
      </c>
      <c r="D1364">
        <v>2011</v>
      </c>
      <c r="E1364" s="2">
        <v>0.68</v>
      </c>
      <c r="F1364" t="s">
        <v>103</v>
      </c>
      <c r="G1364">
        <v>3</v>
      </c>
      <c r="H1364" t="s">
        <v>71</v>
      </c>
      <c r="I1364" t="s">
        <v>30</v>
      </c>
      <c r="J1364" t="s">
        <v>1438</v>
      </c>
      <c r="K1364" s="10">
        <f t="shared" si="21"/>
        <v>5.9880239520958083E-4</v>
      </c>
    </row>
    <row r="1365" spans="1:11" x14ac:dyDescent="0.25">
      <c r="A1365" t="s">
        <v>1212</v>
      </c>
      <c r="B1365" t="s">
        <v>1213</v>
      </c>
      <c r="C1365">
        <v>1788</v>
      </c>
      <c r="D1365">
        <v>2016</v>
      </c>
      <c r="E1365" s="2">
        <v>0.73</v>
      </c>
      <c r="F1365" t="s">
        <v>100</v>
      </c>
      <c r="G1365">
        <v>3</v>
      </c>
      <c r="H1365" t="s">
        <v>1435</v>
      </c>
      <c r="I1365" t="s">
        <v>38</v>
      </c>
      <c r="J1365" t="s">
        <v>1438</v>
      </c>
      <c r="K1365" s="10">
        <f t="shared" si="21"/>
        <v>5.9880239520958083E-4</v>
      </c>
    </row>
    <row r="1366" spans="1:11" x14ac:dyDescent="0.25">
      <c r="A1366" t="s">
        <v>1212</v>
      </c>
      <c r="B1366" t="s">
        <v>1214</v>
      </c>
      <c r="C1366">
        <v>1856</v>
      </c>
      <c r="D1366">
        <v>2016</v>
      </c>
      <c r="E1366" s="2">
        <v>0.73</v>
      </c>
      <c r="F1366" t="s">
        <v>100</v>
      </c>
      <c r="G1366">
        <v>3</v>
      </c>
      <c r="H1366" t="s">
        <v>1435</v>
      </c>
      <c r="I1366" t="s">
        <v>75</v>
      </c>
      <c r="J1366" t="s">
        <v>1438</v>
      </c>
      <c r="K1366" s="10">
        <f t="shared" si="21"/>
        <v>5.9880239520958083E-4</v>
      </c>
    </row>
    <row r="1367" spans="1:11" x14ac:dyDescent="0.25">
      <c r="A1367" t="s">
        <v>1212</v>
      </c>
      <c r="B1367" t="s">
        <v>1215</v>
      </c>
      <c r="C1367">
        <v>1860</v>
      </c>
      <c r="D1367">
        <v>2016</v>
      </c>
      <c r="E1367" s="2">
        <v>0.73</v>
      </c>
      <c r="F1367" t="s">
        <v>100</v>
      </c>
      <c r="G1367">
        <v>3.75</v>
      </c>
      <c r="H1367" t="s">
        <v>1435</v>
      </c>
      <c r="I1367" t="s">
        <v>28</v>
      </c>
      <c r="J1367" t="s">
        <v>1439</v>
      </c>
      <c r="K1367" s="10">
        <f t="shared" si="21"/>
        <v>5.9880239520958083E-4</v>
      </c>
    </row>
    <row r="1368" spans="1:11" x14ac:dyDescent="0.25">
      <c r="A1368" t="s">
        <v>1212</v>
      </c>
      <c r="B1368" t="s">
        <v>1216</v>
      </c>
      <c r="C1368">
        <v>1502</v>
      </c>
      <c r="D1368">
        <v>2015</v>
      </c>
      <c r="E1368" s="2">
        <v>1</v>
      </c>
      <c r="F1368" t="s">
        <v>100</v>
      </c>
      <c r="G1368">
        <v>3</v>
      </c>
      <c r="H1368" t="s">
        <v>35</v>
      </c>
      <c r="I1368" t="s">
        <v>25</v>
      </c>
      <c r="J1368" t="s">
        <v>1438</v>
      </c>
      <c r="K1368" s="10">
        <f t="shared" si="21"/>
        <v>5.9880239520958083E-4</v>
      </c>
    </row>
    <row r="1369" spans="1:11" x14ac:dyDescent="0.25">
      <c r="A1369" t="s">
        <v>1212</v>
      </c>
      <c r="B1369" t="s">
        <v>1217</v>
      </c>
      <c r="C1369">
        <v>1506</v>
      </c>
      <c r="D1369">
        <v>2015</v>
      </c>
      <c r="E1369" s="2">
        <v>1</v>
      </c>
      <c r="F1369" t="s">
        <v>100</v>
      </c>
      <c r="G1369">
        <v>3</v>
      </c>
      <c r="H1369" t="s">
        <v>1435</v>
      </c>
      <c r="I1369" t="s">
        <v>28</v>
      </c>
      <c r="J1369" t="s">
        <v>1438</v>
      </c>
      <c r="K1369" s="10">
        <f t="shared" si="21"/>
        <v>5.9880239520958083E-4</v>
      </c>
    </row>
    <row r="1370" spans="1:11" x14ac:dyDescent="0.25">
      <c r="A1370" t="s">
        <v>1212</v>
      </c>
      <c r="B1370" t="s">
        <v>1218</v>
      </c>
      <c r="C1370">
        <v>1614</v>
      </c>
      <c r="D1370">
        <v>2015</v>
      </c>
      <c r="E1370" s="2">
        <v>0.73</v>
      </c>
      <c r="F1370" t="s">
        <v>100</v>
      </c>
      <c r="G1370">
        <v>3</v>
      </c>
      <c r="H1370" t="s">
        <v>1435</v>
      </c>
      <c r="I1370" t="s">
        <v>128</v>
      </c>
      <c r="J1370" t="s">
        <v>1438</v>
      </c>
      <c r="K1370" s="10">
        <f t="shared" si="21"/>
        <v>5.9880239520958083E-4</v>
      </c>
    </row>
    <row r="1371" spans="1:11" x14ac:dyDescent="0.25">
      <c r="A1371" t="s">
        <v>1212</v>
      </c>
      <c r="B1371" t="s">
        <v>1219</v>
      </c>
      <c r="C1371">
        <v>1614</v>
      </c>
      <c r="D1371">
        <v>2015</v>
      </c>
      <c r="E1371" s="2">
        <v>0.73</v>
      </c>
      <c r="F1371" t="s">
        <v>100</v>
      </c>
      <c r="G1371">
        <v>3</v>
      </c>
      <c r="H1371" t="s">
        <v>1435</v>
      </c>
      <c r="I1371" t="s">
        <v>128</v>
      </c>
      <c r="J1371" t="s">
        <v>1438</v>
      </c>
      <c r="K1371" s="10">
        <f t="shared" si="21"/>
        <v>5.9880239520958083E-4</v>
      </c>
    </row>
    <row r="1372" spans="1:11" x14ac:dyDescent="0.25">
      <c r="A1372" t="s">
        <v>1212</v>
      </c>
      <c r="B1372" t="s">
        <v>914</v>
      </c>
      <c r="C1372">
        <v>1650</v>
      </c>
      <c r="D1372">
        <v>2015</v>
      </c>
      <c r="E1372" s="2">
        <v>0.73</v>
      </c>
      <c r="F1372" t="s">
        <v>100</v>
      </c>
      <c r="G1372">
        <v>3</v>
      </c>
      <c r="H1372" t="s">
        <v>1435</v>
      </c>
      <c r="I1372" t="s">
        <v>149</v>
      </c>
      <c r="J1372" t="s">
        <v>1438</v>
      </c>
      <c r="K1372" s="10">
        <f t="shared" si="21"/>
        <v>5.9880239520958083E-4</v>
      </c>
    </row>
    <row r="1373" spans="1:11" x14ac:dyDescent="0.25">
      <c r="A1373" t="s">
        <v>1212</v>
      </c>
      <c r="B1373" t="s">
        <v>1216</v>
      </c>
      <c r="C1373">
        <v>1339</v>
      </c>
      <c r="D1373">
        <v>2014</v>
      </c>
      <c r="E1373" s="2">
        <v>0.67</v>
      </c>
      <c r="F1373" t="s">
        <v>100</v>
      </c>
      <c r="G1373">
        <v>3.75</v>
      </c>
      <c r="H1373" t="s">
        <v>35</v>
      </c>
      <c r="I1373" t="s">
        <v>25</v>
      </c>
      <c r="J1373" t="s">
        <v>1439</v>
      </c>
      <c r="K1373" s="10">
        <f t="shared" si="21"/>
        <v>5.9880239520958083E-4</v>
      </c>
    </row>
    <row r="1374" spans="1:11" x14ac:dyDescent="0.25">
      <c r="A1374" t="s">
        <v>1212</v>
      </c>
      <c r="B1374" t="s">
        <v>1216</v>
      </c>
      <c r="C1374">
        <v>1339</v>
      </c>
      <c r="D1374">
        <v>2014</v>
      </c>
      <c r="E1374" s="2">
        <v>0.73</v>
      </c>
      <c r="F1374" t="s">
        <v>100</v>
      </c>
      <c r="G1374">
        <v>3.75</v>
      </c>
      <c r="H1374" t="s">
        <v>35</v>
      </c>
      <c r="I1374" t="s">
        <v>25</v>
      </c>
      <c r="J1374" t="s">
        <v>1439</v>
      </c>
      <c r="K1374" s="10">
        <f t="shared" si="21"/>
        <v>5.9880239520958083E-4</v>
      </c>
    </row>
    <row r="1375" spans="1:11" x14ac:dyDescent="0.25">
      <c r="A1375" t="s">
        <v>1212</v>
      </c>
      <c r="B1375" t="s">
        <v>587</v>
      </c>
      <c r="C1375">
        <v>1343</v>
      </c>
      <c r="D1375">
        <v>2014</v>
      </c>
      <c r="E1375" s="2">
        <v>0.73</v>
      </c>
      <c r="F1375" t="s">
        <v>100</v>
      </c>
      <c r="G1375">
        <v>3.75</v>
      </c>
      <c r="H1375" t="s">
        <v>1435</v>
      </c>
      <c r="I1375" t="s">
        <v>28</v>
      </c>
      <c r="J1375" t="s">
        <v>1439</v>
      </c>
      <c r="K1375" s="10">
        <f t="shared" si="21"/>
        <v>5.9880239520958083E-4</v>
      </c>
    </row>
    <row r="1376" spans="1:11" x14ac:dyDescent="0.25">
      <c r="A1376" t="s">
        <v>1220</v>
      </c>
      <c r="B1376" t="s">
        <v>93</v>
      </c>
      <c r="C1376">
        <v>1454</v>
      </c>
      <c r="D1376">
        <v>2015</v>
      </c>
      <c r="E1376" s="2">
        <v>0.7</v>
      </c>
      <c r="F1376" t="s">
        <v>41</v>
      </c>
      <c r="G1376">
        <v>3</v>
      </c>
      <c r="H1376" t="s">
        <v>60</v>
      </c>
      <c r="I1376" t="s">
        <v>93</v>
      </c>
      <c r="J1376" t="s">
        <v>1438</v>
      </c>
      <c r="K1376" s="10">
        <f t="shared" si="21"/>
        <v>5.9880239520958083E-4</v>
      </c>
    </row>
    <row r="1377" spans="1:11" x14ac:dyDescent="0.25">
      <c r="A1377" t="s">
        <v>1220</v>
      </c>
      <c r="B1377" t="s">
        <v>72</v>
      </c>
      <c r="C1377">
        <v>1462</v>
      </c>
      <c r="D1377">
        <v>2015</v>
      </c>
      <c r="E1377" s="2">
        <v>0.72</v>
      </c>
      <c r="F1377" t="s">
        <v>41</v>
      </c>
      <c r="G1377">
        <v>3</v>
      </c>
      <c r="H1377" t="s">
        <v>1435</v>
      </c>
      <c r="I1377" t="s">
        <v>72</v>
      </c>
      <c r="J1377" t="s">
        <v>1438</v>
      </c>
      <c r="K1377" s="10">
        <f t="shared" si="21"/>
        <v>5.9880239520958083E-4</v>
      </c>
    </row>
    <row r="1378" spans="1:11" x14ac:dyDescent="0.25">
      <c r="A1378" t="s">
        <v>1221</v>
      </c>
      <c r="B1378" t="s">
        <v>1222</v>
      </c>
      <c r="C1378">
        <v>1940</v>
      </c>
      <c r="D1378">
        <v>2017</v>
      </c>
      <c r="E1378" s="2">
        <v>0.7</v>
      </c>
      <c r="F1378" t="s">
        <v>167</v>
      </c>
      <c r="G1378">
        <v>3</v>
      </c>
      <c r="H1378" t="s">
        <v>1435</v>
      </c>
      <c r="I1378" t="s">
        <v>83</v>
      </c>
      <c r="J1378" t="s">
        <v>1438</v>
      </c>
      <c r="K1378" s="10">
        <f t="shared" si="21"/>
        <v>5.9880239520958083E-4</v>
      </c>
    </row>
    <row r="1379" spans="1:11" x14ac:dyDescent="0.25">
      <c r="A1379" t="s">
        <v>1221</v>
      </c>
      <c r="B1379" t="s">
        <v>1223</v>
      </c>
      <c r="C1379">
        <v>1740</v>
      </c>
      <c r="D1379">
        <v>2016</v>
      </c>
      <c r="E1379" s="2">
        <v>0.7</v>
      </c>
      <c r="F1379" t="s">
        <v>167</v>
      </c>
      <c r="G1379">
        <v>3.75</v>
      </c>
      <c r="H1379" t="s">
        <v>18</v>
      </c>
      <c r="I1379" t="s">
        <v>19</v>
      </c>
      <c r="J1379" t="s">
        <v>1439</v>
      </c>
      <c r="K1379" s="10">
        <f t="shared" si="21"/>
        <v>5.9880239520958083E-4</v>
      </c>
    </row>
    <row r="1380" spans="1:11" x14ac:dyDescent="0.25">
      <c r="A1380" t="s">
        <v>1221</v>
      </c>
      <c r="B1380" t="s">
        <v>1224</v>
      </c>
      <c r="C1380">
        <v>1740</v>
      </c>
      <c r="D1380">
        <v>2016</v>
      </c>
      <c r="E1380" s="2">
        <v>0.7</v>
      </c>
      <c r="F1380" t="s">
        <v>167</v>
      </c>
      <c r="G1380">
        <v>4</v>
      </c>
      <c r="H1380" t="s">
        <v>18</v>
      </c>
      <c r="I1380" t="s">
        <v>28</v>
      </c>
      <c r="J1380" t="s">
        <v>1440</v>
      </c>
      <c r="K1380" s="10">
        <f t="shared" si="21"/>
        <v>5.9880239520958083E-4</v>
      </c>
    </row>
    <row r="1381" spans="1:11" x14ac:dyDescent="0.25">
      <c r="A1381" t="s">
        <v>1221</v>
      </c>
      <c r="B1381" t="s">
        <v>1225</v>
      </c>
      <c r="C1381">
        <v>1756</v>
      </c>
      <c r="D1381">
        <v>2016</v>
      </c>
      <c r="E1381" s="2">
        <v>0.7</v>
      </c>
      <c r="F1381" t="s">
        <v>167</v>
      </c>
      <c r="G1381">
        <v>3.75</v>
      </c>
      <c r="H1381" t="s">
        <v>1435</v>
      </c>
      <c r="I1381" t="s">
        <v>99</v>
      </c>
      <c r="J1381" t="s">
        <v>1439</v>
      </c>
      <c r="K1381" s="10">
        <f t="shared" si="21"/>
        <v>5.9880239520958083E-4</v>
      </c>
    </row>
    <row r="1382" spans="1:11" x14ac:dyDescent="0.25">
      <c r="A1382" t="s">
        <v>1221</v>
      </c>
      <c r="B1382" t="s">
        <v>73</v>
      </c>
      <c r="C1382">
        <v>1864</v>
      </c>
      <c r="D1382">
        <v>2016</v>
      </c>
      <c r="E1382" s="2">
        <v>0.7</v>
      </c>
      <c r="F1382" t="s">
        <v>167</v>
      </c>
      <c r="G1382">
        <v>3</v>
      </c>
      <c r="H1382" t="s">
        <v>35</v>
      </c>
      <c r="I1382" t="s">
        <v>64</v>
      </c>
      <c r="J1382" t="s">
        <v>1438</v>
      </c>
      <c r="K1382" s="10">
        <f t="shared" si="21"/>
        <v>5.9880239520958083E-4</v>
      </c>
    </row>
    <row r="1383" spans="1:11" x14ac:dyDescent="0.25">
      <c r="A1383" t="s">
        <v>1221</v>
      </c>
      <c r="B1383" t="s">
        <v>167</v>
      </c>
      <c r="C1383">
        <v>1864</v>
      </c>
      <c r="D1383">
        <v>2016</v>
      </c>
      <c r="E1383" s="2">
        <v>0.67</v>
      </c>
      <c r="F1383" t="s">
        <v>167</v>
      </c>
      <c r="G1383">
        <v>3.75</v>
      </c>
      <c r="H1383" t="s">
        <v>1435</v>
      </c>
      <c r="I1383" t="s">
        <v>167</v>
      </c>
      <c r="J1383" t="s">
        <v>1439</v>
      </c>
      <c r="K1383" s="10">
        <f t="shared" si="21"/>
        <v>5.9880239520958083E-4</v>
      </c>
    </row>
    <row r="1384" spans="1:11" x14ac:dyDescent="0.25">
      <c r="A1384" t="s">
        <v>1221</v>
      </c>
      <c r="B1384" t="s">
        <v>1226</v>
      </c>
      <c r="C1384">
        <v>1908</v>
      </c>
      <c r="D1384">
        <v>2016</v>
      </c>
      <c r="E1384" s="2">
        <v>0.7</v>
      </c>
      <c r="F1384" t="s">
        <v>167</v>
      </c>
      <c r="G1384">
        <v>3</v>
      </c>
      <c r="H1384" t="s">
        <v>1435</v>
      </c>
      <c r="I1384" t="s">
        <v>128</v>
      </c>
      <c r="J1384" t="s">
        <v>1438</v>
      </c>
      <c r="K1384" s="10">
        <f t="shared" si="21"/>
        <v>5.9880239520958083E-4</v>
      </c>
    </row>
    <row r="1385" spans="1:11" x14ac:dyDescent="0.25">
      <c r="A1385" t="s">
        <v>1221</v>
      </c>
      <c r="B1385" t="s">
        <v>709</v>
      </c>
      <c r="C1385">
        <v>1618</v>
      </c>
      <c r="D1385">
        <v>2015</v>
      </c>
      <c r="E1385" s="2">
        <v>0.65</v>
      </c>
      <c r="F1385" t="s">
        <v>167</v>
      </c>
      <c r="G1385">
        <v>3</v>
      </c>
      <c r="H1385" t="s">
        <v>35</v>
      </c>
      <c r="I1385" t="s">
        <v>25</v>
      </c>
      <c r="J1385" t="s">
        <v>1438</v>
      </c>
      <c r="K1385" s="10">
        <f t="shared" si="21"/>
        <v>5.9880239520958083E-4</v>
      </c>
    </row>
    <row r="1386" spans="1:11" x14ac:dyDescent="0.25">
      <c r="A1386" t="s">
        <v>1221</v>
      </c>
      <c r="B1386" t="s">
        <v>709</v>
      </c>
      <c r="C1386">
        <v>1622</v>
      </c>
      <c r="D1386">
        <v>2015</v>
      </c>
      <c r="E1386" s="2">
        <v>0.7</v>
      </c>
      <c r="F1386" t="s">
        <v>167</v>
      </c>
      <c r="G1386">
        <v>3</v>
      </c>
      <c r="H1386" t="s">
        <v>35</v>
      </c>
      <c r="I1386" t="s">
        <v>25</v>
      </c>
      <c r="J1386" t="s">
        <v>1438</v>
      </c>
      <c r="K1386" s="10">
        <f t="shared" si="21"/>
        <v>5.9880239520958083E-4</v>
      </c>
    </row>
    <row r="1387" spans="1:11" x14ac:dyDescent="0.25">
      <c r="A1387" t="s">
        <v>1221</v>
      </c>
      <c r="B1387" t="s">
        <v>124</v>
      </c>
      <c r="C1387">
        <v>1622</v>
      </c>
      <c r="D1387">
        <v>2015</v>
      </c>
      <c r="E1387" s="2">
        <v>0.67</v>
      </c>
      <c r="F1387" t="s">
        <v>167</v>
      </c>
      <c r="G1387">
        <v>3.75</v>
      </c>
      <c r="H1387" t="s">
        <v>1435</v>
      </c>
      <c r="I1387" t="s">
        <v>75</v>
      </c>
      <c r="J1387" t="s">
        <v>1439</v>
      </c>
      <c r="K1387" s="10">
        <f t="shared" si="21"/>
        <v>5.9880239520958083E-4</v>
      </c>
    </row>
    <row r="1388" spans="1:11" x14ac:dyDescent="0.25">
      <c r="A1388" t="s">
        <v>1221</v>
      </c>
      <c r="B1388" t="s">
        <v>950</v>
      </c>
      <c r="C1388">
        <v>1622</v>
      </c>
      <c r="D1388">
        <v>2015</v>
      </c>
      <c r="E1388" s="2">
        <v>0.7</v>
      </c>
      <c r="F1388" t="s">
        <v>167</v>
      </c>
      <c r="G1388">
        <v>3.75</v>
      </c>
      <c r="H1388" t="s">
        <v>35</v>
      </c>
      <c r="I1388" t="s">
        <v>63</v>
      </c>
      <c r="J1388" t="s">
        <v>1439</v>
      </c>
      <c r="K1388" s="10">
        <f t="shared" si="21"/>
        <v>5.9880239520958083E-4</v>
      </c>
    </row>
    <row r="1389" spans="1:11" x14ac:dyDescent="0.25">
      <c r="A1389" t="s">
        <v>1221</v>
      </c>
      <c r="B1389" t="s">
        <v>144</v>
      </c>
      <c r="C1389">
        <v>1622</v>
      </c>
      <c r="D1389">
        <v>2015</v>
      </c>
      <c r="E1389" s="2">
        <v>0.72</v>
      </c>
      <c r="F1389" t="s">
        <v>167</v>
      </c>
      <c r="G1389">
        <v>4</v>
      </c>
      <c r="H1389" t="s">
        <v>1435</v>
      </c>
      <c r="I1389" t="s">
        <v>28</v>
      </c>
      <c r="J1389" t="s">
        <v>1440</v>
      </c>
      <c r="K1389" s="10">
        <f t="shared" si="21"/>
        <v>5.9880239520958083E-4</v>
      </c>
    </row>
    <row r="1390" spans="1:11" x14ac:dyDescent="0.25">
      <c r="A1390" t="s">
        <v>1221</v>
      </c>
      <c r="B1390" t="s">
        <v>38</v>
      </c>
      <c r="C1390">
        <v>1626</v>
      </c>
      <c r="D1390">
        <v>2015</v>
      </c>
      <c r="E1390" s="2">
        <v>0.72</v>
      </c>
      <c r="F1390" t="s">
        <v>167</v>
      </c>
      <c r="G1390">
        <v>3</v>
      </c>
      <c r="H1390" t="s">
        <v>1435</v>
      </c>
      <c r="I1390" t="s">
        <v>38</v>
      </c>
      <c r="J1390" t="s">
        <v>1438</v>
      </c>
      <c r="K1390" s="10">
        <f t="shared" si="21"/>
        <v>5.9880239520958083E-4</v>
      </c>
    </row>
    <row r="1391" spans="1:11" x14ac:dyDescent="0.25">
      <c r="A1391" t="s">
        <v>1221</v>
      </c>
      <c r="B1391" t="s">
        <v>1227</v>
      </c>
      <c r="C1391">
        <v>1662</v>
      </c>
      <c r="D1391">
        <v>2015</v>
      </c>
      <c r="E1391" s="2">
        <v>0.65</v>
      </c>
      <c r="F1391" t="s">
        <v>167</v>
      </c>
      <c r="G1391">
        <v>3</v>
      </c>
      <c r="H1391" t="s">
        <v>1435</v>
      </c>
      <c r="I1391" t="s">
        <v>33</v>
      </c>
      <c r="J1391" t="s">
        <v>1438</v>
      </c>
      <c r="K1391" s="10">
        <f t="shared" si="21"/>
        <v>5.9880239520958083E-4</v>
      </c>
    </row>
    <row r="1392" spans="1:11" x14ac:dyDescent="0.25">
      <c r="A1392" t="s">
        <v>1221</v>
      </c>
      <c r="B1392" t="s">
        <v>1228</v>
      </c>
      <c r="C1392">
        <v>1666</v>
      </c>
      <c r="D1392">
        <v>2015</v>
      </c>
      <c r="E1392" s="2">
        <v>0.67</v>
      </c>
      <c r="F1392" t="s">
        <v>167</v>
      </c>
      <c r="G1392">
        <v>3</v>
      </c>
      <c r="H1392" t="s">
        <v>69</v>
      </c>
      <c r="I1392" t="s">
        <v>16</v>
      </c>
      <c r="J1392" t="s">
        <v>1438</v>
      </c>
      <c r="K1392" s="10">
        <f t="shared" si="21"/>
        <v>5.9880239520958083E-4</v>
      </c>
    </row>
    <row r="1393" spans="1:11" x14ac:dyDescent="0.25">
      <c r="A1393" t="s">
        <v>1221</v>
      </c>
      <c r="B1393" t="s">
        <v>1229</v>
      </c>
      <c r="C1393">
        <v>1666</v>
      </c>
      <c r="D1393">
        <v>2015</v>
      </c>
      <c r="E1393" s="2">
        <v>0.7</v>
      </c>
      <c r="F1393" t="s">
        <v>167</v>
      </c>
      <c r="G1393">
        <v>3.75</v>
      </c>
      <c r="H1393" t="s">
        <v>35</v>
      </c>
      <c r="I1393" t="s">
        <v>19</v>
      </c>
      <c r="J1393" t="s">
        <v>1439</v>
      </c>
      <c r="K1393" s="10">
        <f t="shared" si="21"/>
        <v>5.9880239520958083E-4</v>
      </c>
    </row>
    <row r="1394" spans="1:11" x14ac:dyDescent="0.25">
      <c r="A1394" t="s">
        <v>1230</v>
      </c>
      <c r="B1394" t="s">
        <v>93</v>
      </c>
      <c r="C1394">
        <v>693</v>
      </c>
      <c r="D1394">
        <v>2011</v>
      </c>
      <c r="E1394" s="2">
        <v>0.67</v>
      </c>
      <c r="F1394" t="s">
        <v>41</v>
      </c>
      <c r="G1394">
        <v>1</v>
      </c>
      <c r="H1394" t="s">
        <v>60</v>
      </c>
      <c r="I1394" t="s">
        <v>93</v>
      </c>
      <c r="J1394" t="s">
        <v>1437</v>
      </c>
      <c r="K1394" s="10">
        <f t="shared" si="21"/>
        <v>5.9880239520958083E-4</v>
      </c>
    </row>
    <row r="1395" spans="1:11" x14ac:dyDescent="0.25">
      <c r="A1395" t="s">
        <v>1230</v>
      </c>
      <c r="B1395" t="s">
        <v>25</v>
      </c>
      <c r="C1395">
        <v>502</v>
      </c>
      <c r="D1395">
        <v>2010</v>
      </c>
      <c r="E1395" s="2">
        <v>0.68</v>
      </c>
      <c r="F1395" t="s">
        <v>41</v>
      </c>
      <c r="G1395">
        <v>3</v>
      </c>
      <c r="H1395" t="s">
        <v>35</v>
      </c>
      <c r="I1395" t="s">
        <v>25</v>
      </c>
      <c r="J1395" t="s">
        <v>1438</v>
      </c>
      <c r="K1395" s="10">
        <f t="shared" si="21"/>
        <v>5.9880239520958083E-4</v>
      </c>
    </row>
    <row r="1396" spans="1:11" x14ac:dyDescent="0.25">
      <c r="A1396" t="s">
        <v>1230</v>
      </c>
      <c r="B1396" t="s">
        <v>28</v>
      </c>
      <c r="C1396">
        <v>502</v>
      </c>
      <c r="D1396">
        <v>2010</v>
      </c>
      <c r="E1396" s="2">
        <v>0.68</v>
      </c>
      <c r="F1396" t="s">
        <v>41</v>
      </c>
      <c r="G1396">
        <v>3</v>
      </c>
      <c r="H1396" t="s">
        <v>1435</v>
      </c>
      <c r="I1396" t="s">
        <v>28</v>
      </c>
      <c r="J1396" t="s">
        <v>1438</v>
      </c>
      <c r="K1396" s="10">
        <f t="shared" si="21"/>
        <v>5.9880239520958083E-4</v>
      </c>
    </row>
    <row r="1397" spans="1:11" x14ac:dyDescent="0.25">
      <c r="A1397" t="s">
        <v>1231</v>
      </c>
      <c r="B1397" t="s">
        <v>1232</v>
      </c>
      <c r="C1397">
        <v>1812</v>
      </c>
      <c r="D1397">
        <v>2016</v>
      </c>
      <c r="E1397" s="2">
        <v>0.7</v>
      </c>
      <c r="F1397" t="s">
        <v>41</v>
      </c>
      <c r="G1397">
        <v>3</v>
      </c>
      <c r="H1397" t="s">
        <v>1435</v>
      </c>
      <c r="I1397" t="s">
        <v>28</v>
      </c>
      <c r="J1397" t="s">
        <v>1438</v>
      </c>
      <c r="K1397" s="10">
        <f t="shared" si="21"/>
        <v>5.9880239520958083E-4</v>
      </c>
    </row>
    <row r="1398" spans="1:11" x14ac:dyDescent="0.25">
      <c r="A1398" t="s">
        <v>1231</v>
      </c>
      <c r="B1398" t="s">
        <v>25</v>
      </c>
      <c r="C1398">
        <v>1518</v>
      </c>
      <c r="D1398">
        <v>2015</v>
      </c>
      <c r="E1398" s="2">
        <v>0.72</v>
      </c>
      <c r="F1398" t="s">
        <v>41</v>
      </c>
      <c r="G1398">
        <v>3</v>
      </c>
      <c r="H1398" t="s">
        <v>35</v>
      </c>
      <c r="I1398" t="s">
        <v>25</v>
      </c>
      <c r="J1398" t="s">
        <v>1438</v>
      </c>
      <c r="K1398" s="10">
        <f t="shared" si="21"/>
        <v>5.9880239520958083E-4</v>
      </c>
    </row>
    <row r="1399" spans="1:11" x14ac:dyDescent="0.25">
      <c r="A1399" t="s">
        <v>1233</v>
      </c>
      <c r="B1399" t="s">
        <v>789</v>
      </c>
      <c r="C1399">
        <v>1840</v>
      </c>
      <c r="D1399">
        <v>2016</v>
      </c>
      <c r="E1399" s="2">
        <v>0.68</v>
      </c>
      <c r="F1399" t="s">
        <v>147</v>
      </c>
      <c r="G1399">
        <v>3</v>
      </c>
      <c r="H1399" t="s">
        <v>69</v>
      </c>
      <c r="I1399" t="s">
        <v>16</v>
      </c>
      <c r="J1399" t="s">
        <v>1438</v>
      </c>
      <c r="K1399" s="10">
        <f t="shared" si="21"/>
        <v>5.9880239520958083E-4</v>
      </c>
    </row>
    <row r="1400" spans="1:11" x14ac:dyDescent="0.25">
      <c r="A1400" t="s">
        <v>1233</v>
      </c>
      <c r="B1400" t="s">
        <v>1234</v>
      </c>
      <c r="C1400">
        <v>1840</v>
      </c>
      <c r="D1400">
        <v>2016</v>
      </c>
      <c r="E1400" s="2">
        <v>0.85</v>
      </c>
      <c r="F1400" t="s">
        <v>147</v>
      </c>
      <c r="G1400">
        <v>3</v>
      </c>
      <c r="H1400" t="s">
        <v>1435</v>
      </c>
      <c r="I1400" t="s">
        <v>83</v>
      </c>
      <c r="J1400" t="s">
        <v>1438</v>
      </c>
      <c r="K1400" s="10">
        <f t="shared" si="21"/>
        <v>5.9880239520958083E-4</v>
      </c>
    </row>
    <row r="1401" spans="1:11" x14ac:dyDescent="0.25">
      <c r="A1401" t="s">
        <v>1235</v>
      </c>
      <c r="B1401" t="s">
        <v>1236</v>
      </c>
      <c r="C1401">
        <v>1792</v>
      </c>
      <c r="D1401">
        <v>2016</v>
      </c>
      <c r="E1401" s="2">
        <v>0.7</v>
      </c>
      <c r="F1401" t="s">
        <v>338</v>
      </c>
      <c r="G1401">
        <v>3</v>
      </c>
      <c r="H1401" t="s">
        <v>1435</v>
      </c>
      <c r="I1401" t="s">
        <v>854</v>
      </c>
      <c r="J1401" t="s">
        <v>1438</v>
      </c>
      <c r="K1401" s="10">
        <f t="shared" si="21"/>
        <v>5.9880239520958083E-4</v>
      </c>
    </row>
    <row r="1402" spans="1:11" x14ac:dyDescent="0.25">
      <c r="A1402" t="s">
        <v>1235</v>
      </c>
      <c r="B1402" t="s">
        <v>1237</v>
      </c>
      <c r="C1402">
        <v>1796</v>
      </c>
      <c r="D1402">
        <v>2016</v>
      </c>
      <c r="E1402" s="2">
        <v>0.75</v>
      </c>
      <c r="F1402" t="s">
        <v>338</v>
      </c>
      <c r="G1402">
        <v>3</v>
      </c>
      <c r="H1402" t="s">
        <v>1435</v>
      </c>
      <c r="I1402" t="s">
        <v>854</v>
      </c>
      <c r="J1402" t="s">
        <v>1438</v>
      </c>
      <c r="K1402" s="10">
        <f t="shared" si="21"/>
        <v>5.9880239520958083E-4</v>
      </c>
    </row>
    <row r="1403" spans="1:11" x14ac:dyDescent="0.25">
      <c r="A1403" t="s">
        <v>1238</v>
      </c>
      <c r="B1403" t="s">
        <v>1239</v>
      </c>
      <c r="C1403">
        <v>1335</v>
      </c>
      <c r="D1403">
        <v>2014</v>
      </c>
      <c r="E1403" s="2">
        <v>0.7</v>
      </c>
      <c r="F1403" t="s">
        <v>41</v>
      </c>
      <c r="G1403">
        <v>3</v>
      </c>
      <c r="H1403" t="s">
        <v>1240</v>
      </c>
      <c r="I1403" t="s">
        <v>360</v>
      </c>
      <c r="J1403" t="s">
        <v>1438</v>
      </c>
      <c r="K1403" s="10">
        <f t="shared" si="21"/>
        <v>5.9880239520958083E-4</v>
      </c>
    </row>
    <row r="1404" spans="1:11" x14ac:dyDescent="0.25">
      <c r="A1404" t="s">
        <v>1238</v>
      </c>
      <c r="B1404" t="s">
        <v>168</v>
      </c>
      <c r="C1404">
        <v>1157</v>
      </c>
      <c r="D1404">
        <v>2013</v>
      </c>
      <c r="E1404" s="2">
        <v>0.7</v>
      </c>
      <c r="F1404" t="s">
        <v>41</v>
      </c>
      <c r="G1404">
        <v>3</v>
      </c>
      <c r="H1404" t="s">
        <v>35</v>
      </c>
      <c r="I1404" t="s">
        <v>25</v>
      </c>
      <c r="J1404" t="s">
        <v>1438</v>
      </c>
      <c r="K1404" s="10">
        <f t="shared" si="21"/>
        <v>5.9880239520958083E-4</v>
      </c>
    </row>
    <row r="1405" spans="1:11" x14ac:dyDescent="0.25">
      <c r="A1405" t="s">
        <v>1238</v>
      </c>
      <c r="B1405" t="s">
        <v>674</v>
      </c>
      <c r="C1405">
        <v>1157</v>
      </c>
      <c r="D1405">
        <v>2013</v>
      </c>
      <c r="E1405" s="2">
        <v>0.7</v>
      </c>
      <c r="F1405" t="s">
        <v>41</v>
      </c>
      <c r="G1405">
        <v>3</v>
      </c>
      <c r="H1405" t="s">
        <v>1435</v>
      </c>
      <c r="I1405" t="s">
        <v>19</v>
      </c>
      <c r="J1405" t="s">
        <v>1438</v>
      </c>
      <c r="K1405" s="10">
        <f t="shared" si="21"/>
        <v>5.9880239520958083E-4</v>
      </c>
    </row>
    <row r="1406" spans="1:11" x14ac:dyDescent="0.25">
      <c r="A1406" t="s">
        <v>1238</v>
      </c>
      <c r="B1406" t="s">
        <v>38</v>
      </c>
      <c r="C1406">
        <v>1161</v>
      </c>
      <c r="D1406">
        <v>2013</v>
      </c>
      <c r="E1406" s="2">
        <v>0.7</v>
      </c>
      <c r="F1406" t="s">
        <v>41</v>
      </c>
      <c r="G1406">
        <v>3</v>
      </c>
      <c r="H1406" t="s">
        <v>1435</v>
      </c>
      <c r="I1406" t="s">
        <v>38</v>
      </c>
      <c r="J1406" t="s">
        <v>1438</v>
      </c>
      <c r="K1406" s="10">
        <f t="shared" si="21"/>
        <v>5.9880239520958083E-4</v>
      </c>
    </row>
    <row r="1407" spans="1:11" x14ac:dyDescent="0.25">
      <c r="A1407" t="s">
        <v>1238</v>
      </c>
      <c r="B1407" t="s">
        <v>354</v>
      </c>
      <c r="C1407">
        <v>1161</v>
      </c>
      <c r="D1407">
        <v>2013</v>
      </c>
      <c r="E1407" s="2">
        <v>0.7</v>
      </c>
      <c r="F1407" t="s">
        <v>41</v>
      </c>
      <c r="G1407">
        <v>3</v>
      </c>
      <c r="H1407" t="s">
        <v>1435</v>
      </c>
      <c r="I1407" t="s">
        <v>16</v>
      </c>
      <c r="J1407" t="s">
        <v>1438</v>
      </c>
      <c r="K1407" s="10">
        <f t="shared" si="21"/>
        <v>5.9880239520958083E-4</v>
      </c>
    </row>
    <row r="1408" spans="1:11" x14ac:dyDescent="0.25">
      <c r="A1408" t="s">
        <v>1241</v>
      </c>
      <c r="B1408" t="s">
        <v>1242</v>
      </c>
      <c r="C1408">
        <v>1820</v>
      </c>
      <c r="D1408">
        <v>2016</v>
      </c>
      <c r="E1408" s="2">
        <v>0.62</v>
      </c>
      <c r="F1408" t="s">
        <v>100</v>
      </c>
      <c r="G1408">
        <v>3</v>
      </c>
      <c r="H1408" t="s">
        <v>1435</v>
      </c>
      <c r="I1408" t="s">
        <v>83</v>
      </c>
      <c r="J1408" t="s">
        <v>1438</v>
      </c>
      <c r="K1408" s="10">
        <f t="shared" si="21"/>
        <v>5.9880239520958083E-4</v>
      </c>
    </row>
    <row r="1409" spans="1:11" x14ac:dyDescent="0.25">
      <c r="A1409" t="s">
        <v>1241</v>
      </c>
      <c r="B1409" t="s">
        <v>1243</v>
      </c>
      <c r="C1409">
        <v>1820</v>
      </c>
      <c r="D1409">
        <v>2016</v>
      </c>
      <c r="E1409" s="2">
        <v>0.7</v>
      </c>
      <c r="F1409" t="s">
        <v>100</v>
      </c>
      <c r="G1409">
        <v>3</v>
      </c>
      <c r="H1409" t="s">
        <v>35</v>
      </c>
      <c r="I1409" t="s">
        <v>25</v>
      </c>
      <c r="J1409" t="s">
        <v>1438</v>
      </c>
      <c r="K1409" s="10">
        <f t="shared" si="21"/>
        <v>5.9880239520958083E-4</v>
      </c>
    </row>
    <row r="1410" spans="1:11" x14ac:dyDescent="0.25">
      <c r="A1410" t="s">
        <v>1241</v>
      </c>
      <c r="B1410" t="s">
        <v>1244</v>
      </c>
      <c r="C1410">
        <v>1828</v>
      </c>
      <c r="D1410">
        <v>2016</v>
      </c>
      <c r="E1410" s="2">
        <v>0.7</v>
      </c>
      <c r="F1410" t="s">
        <v>100</v>
      </c>
      <c r="G1410">
        <v>3</v>
      </c>
      <c r="H1410" t="s">
        <v>114</v>
      </c>
      <c r="I1410" t="s">
        <v>26</v>
      </c>
      <c r="J1410" t="s">
        <v>1438</v>
      </c>
      <c r="K1410" s="10">
        <f t="shared" si="21"/>
        <v>5.9880239520958083E-4</v>
      </c>
    </row>
    <row r="1411" spans="1:11" x14ac:dyDescent="0.25">
      <c r="A1411" t="s">
        <v>1241</v>
      </c>
      <c r="B1411" t="s">
        <v>1245</v>
      </c>
      <c r="C1411">
        <v>1828</v>
      </c>
      <c r="D1411">
        <v>2016</v>
      </c>
      <c r="E1411" s="2">
        <v>0.7</v>
      </c>
      <c r="F1411" t="s">
        <v>100</v>
      </c>
      <c r="G1411">
        <v>3.75</v>
      </c>
      <c r="H1411" t="s">
        <v>35</v>
      </c>
      <c r="I1411" t="s">
        <v>72</v>
      </c>
      <c r="J1411" t="s">
        <v>1439</v>
      </c>
      <c r="K1411" s="10">
        <f t="shared" ref="K1411:K1474" si="22">COUNTA(B1411)/SUM(COUNTA($B$2:$B$1671))</f>
        <v>5.9880239520958083E-4</v>
      </c>
    </row>
    <row r="1412" spans="1:11" x14ac:dyDescent="0.25">
      <c r="A1412" t="s">
        <v>1241</v>
      </c>
      <c r="B1412" t="s">
        <v>1246</v>
      </c>
      <c r="C1412">
        <v>1828</v>
      </c>
      <c r="D1412">
        <v>2016</v>
      </c>
      <c r="E1412" s="2">
        <v>0.7</v>
      </c>
      <c r="F1412" t="s">
        <v>100</v>
      </c>
      <c r="G1412">
        <v>4</v>
      </c>
      <c r="H1412" t="s">
        <v>35</v>
      </c>
      <c r="I1412" t="s">
        <v>64</v>
      </c>
      <c r="J1412" t="s">
        <v>1440</v>
      </c>
      <c r="K1412" s="10">
        <f t="shared" si="22"/>
        <v>5.9880239520958083E-4</v>
      </c>
    </row>
    <row r="1413" spans="1:11" x14ac:dyDescent="0.25">
      <c r="A1413" t="s">
        <v>1241</v>
      </c>
      <c r="B1413" t="s">
        <v>1247</v>
      </c>
      <c r="C1413">
        <v>1832</v>
      </c>
      <c r="D1413">
        <v>2016</v>
      </c>
      <c r="E1413" s="2">
        <v>0.7</v>
      </c>
      <c r="F1413" t="s">
        <v>100</v>
      </c>
      <c r="G1413">
        <v>3</v>
      </c>
      <c r="H1413" t="s">
        <v>1435</v>
      </c>
      <c r="I1413" t="s">
        <v>28</v>
      </c>
      <c r="J1413" t="s">
        <v>1438</v>
      </c>
      <c r="K1413" s="10">
        <f t="shared" si="22"/>
        <v>5.9880239520958083E-4</v>
      </c>
    </row>
    <row r="1414" spans="1:11" x14ac:dyDescent="0.25">
      <c r="A1414" t="s">
        <v>1241</v>
      </c>
      <c r="B1414" t="s">
        <v>1248</v>
      </c>
      <c r="C1414">
        <v>1594</v>
      </c>
      <c r="D1414">
        <v>2015</v>
      </c>
      <c r="E1414" s="2">
        <v>0.7</v>
      </c>
      <c r="F1414" t="s">
        <v>100</v>
      </c>
      <c r="G1414">
        <v>3</v>
      </c>
      <c r="H1414" t="s">
        <v>18</v>
      </c>
      <c r="I1414" t="s">
        <v>19</v>
      </c>
      <c r="J1414" t="s">
        <v>1438</v>
      </c>
      <c r="K1414" s="10">
        <f t="shared" si="22"/>
        <v>5.9880239520958083E-4</v>
      </c>
    </row>
    <row r="1415" spans="1:11" x14ac:dyDescent="0.25">
      <c r="A1415" t="s">
        <v>1241</v>
      </c>
      <c r="B1415" t="s">
        <v>104</v>
      </c>
      <c r="C1415">
        <v>1594</v>
      </c>
      <c r="D1415">
        <v>2015</v>
      </c>
      <c r="E1415" s="2">
        <v>0.75</v>
      </c>
      <c r="F1415" t="s">
        <v>100</v>
      </c>
      <c r="G1415">
        <v>4</v>
      </c>
      <c r="H1415" t="s">
        <v>1435</v>
      </c>
      <c r="I1415" t="s">
        <v>19</v>
      </c>
      <c r="J1415" t="s">
        <v>1440</v>
      </c>
      <c r="K1415" s="10">
        <f t="shared" si="22"/>
        <v>5.9880239520958083E-4</v>
      </c>
    </row>
    <row r="1416" spans="1:11" x14ac:dyDescent="0.25">
      <c r="A1416" t="s">
        <v>1241</v>
      </c>
      <c r="B1416" t="s">
        <v>935</v>
      </c>
      <c r="C1416">
        <v>1227</v>
      </c>
      <c r="D1416">
        <v>2014</v>
      </c>
      <c r="E1416" s="2">
        <v>0.7</v>
      </c>
      <c r="F1416" t="s">
        <v>100</v>
      </c>
      <c r="G1416">
        <v>3</v>
      </c>
      <c r="H1416" t="s">
        <v>1435</v>
      </c>
      <c r="I1416" t="s">
        <v>72</v>
      </c>
      <c r="J1416" t="s">
        <v>1438</v>
      </c>
      <c r="K1416" s="10">
        <f t="shared" si="22"/>
        <v>5.9880239520958083E-4</v>
      </c>
    </row>
    <row r="1417" spans="1:11" x14ac:dyDescent="0.25">
      <c r="A1417" t="s">
        <v>1241</v>
      </c>
      <c r="B1417" t="s">
        <v>174</v>
      </c>
      <c r="C1417">
        <v>1259</v>
      </c>
      <c r="D1417">
        <v>2014</v>
      </c>
      <c r="E1417" s="2">
        <v>0.7</v>
      </c>
      <c r="F1417" t="s">
        <v>100</v>
      </c>
      <c r="G1417">
        <v>3.75</v>
      </c>
      <c r="H1417" t="s">
        <v>69</v>
      </c>
      <c r="I1417" t="s">
        <v>16</v>
      </c>
      <c r="J1417" t="s">
        <v>1439</v>
      </c>
      <c r="K1417" s="10">
        <f t="shared" si="22"/>
        <v>5.9880239520958083E-4</v>
      </c>
    </row>
    <row r="1418" spans="1:11" x14ac:dyDescent="0.25">
      <c r="A1418" t="s">
        <v>1241</v>
      </c>
      <c r="B1418" t="s">
        <v>631</v>
      </c>
      <c r="C1418">
        <v>1307</v>
      </c>
      <c r="D1418">
        <v>2014</v>
      </c>
      <c r="E1418" s="2">
        <v>0.7</v>
      </c>
      <c r="F1418" t="s">
        <v>100</v>
      </c>
      <c r="G1418">
        <v>3</v>
      </c>
      <c r="H1418" t="s">
        <v>35</v>
      </c>
      <c r="I1418" t="s">
        <v>72</v>
      </c>
      <c r="J1418" t="s">
        <v>1438</v>
      </c>
      <c r="K1418" s="10">
        <f t="shared" si="22"/>
        <v>5.9880239520958083E-4</v>
      </c>
    </row>
    <row r="1419" spans="1:11" x14ac:dyDescent="0.25">
      <c r="A1419" t="s">
        <v>1241</v>
      </c>
      <c r="B1419" t="s">
        <v>587</v>
      </c>
      <c r="C1419">
        <v>1307</v>
      </c>
      <c r="D1419">
        <v>2014</v>
      </c>
      <c r="E1419" s="2">
        <v>0.8</v>
      </c>
      <c r="F1419" t="s">
        <v>100</v>
      </c>
      <c r="G1419">
        <v>3</v>
      </c>
      <c r="H1419" t="s">
        <v>69</v>
      </c>
      <c r="I1419" t="s">
        <v>28</v>
      </c>
      <c r="J1419" t="s">
        <v>1438</v>
      </c>
      <c r="K1419" s="10">
        <f t="shared" si="22"/>
        <v>5.9880239520958083E-4</v>
      </c>
    </row>
    <row r="1420" spans="1:11" x14ac:dyDescent="0.25">
      <c r="A1420" t="s">
        <v>1241</v>
      </c>
      <c r="B1420" t="s">
        <v>1249</v>
      </c>
      <c r="C1420">
        <v>1307</v>
      </c>
      <c r="D1420">
        <v>2014</v>
      </c>
      <c r="E1420" s="2">
        <v>0.7</v>
      </c>
      <c r="F1420" t="s">
        <v>100</v>
      </c>
      <c r="G1420">
        <v>3.75</v>
      </c>
      <c r="H1420" t="s">
        <v>1250</v>
      </c>
      <c r="I1420" t="s">
        <v>436</v>
      </c>
      <c r="J1420" t="s">
        <v>1439</v>
      </c>
      <c r="K1420" s="10">
        <f t="shared" si="22"/>
        <v>5.9880239520958083E-4</v>
      </c>
    </row>
    <row r="1421" spans="1:11" x14ac:dyDescent="0.25">
      <c r="A1421" t="s">
        <v>1241</v>
      </c>
      <c r="B1421" t="s">
        <v>768</v>
      </c>
      <c r="C1421">
        <v>1019</v>
      </c>
      <c r="D1421">
        <v>2013</v>
      </c>
      <c r="E1421" s="2">
        <v>0.77</v>
      </c>
      <c r="F1421" t="s">
        <v>100</v>
      </c>
      <c r="G1421">
        <v>3.75</v>
      </c>
      <c r="H1421" t="s">
        <v>35</v>
      </c>
      <c r="I1421" t="s">
        <v>83</v>
      </c>
      <c r="J1421" t="s">
        <v>1439</v>
      </c>
      <c r="K1421" s="10">
        <f t="shared" si="22"/>
        <v>5.9880239520958083E-4</v>
      </c>
    </row>
    <row r="1422" spans="1:11" x14ac:dyDescent="0.25">
      <c r="A1422" t="s">
        <v>1241</v>
      </c>
      <c r="B1422" t="s">
        <v>153</v>
      </c>
      <c r="C1422">
        <v>1030</v>
      </c>
      <c r="D1422">
        <v>2013</v>
      </c>
      <c r="E1422" s="2">
        <v>0.7</v>
      </c>
      <c r="F1422" t="s">
        <v>100</v>
      </c>
      <c r="G1422">
        <v>3</v>
      </c>
      <c r="H1422" t="s">
        <v>18</v>
      </c>
      <c r="I1422" t="s">
        <v>57</v>
      </c>
      <c r="J1422" t="s">
        <v>1438</v>
      </c>
      <c r="K1422" s="10">
        <f t="shared" si="22"/>
        <v>5.9880239520958083E-4</v>
      </c>
    </row>
    <row r="1423" spans="1:11" x14ac:dyDescent="0.25">
      <c r="A1423" t="s">
        <v>1241</v>
      </c>
      <c r="B1423" t="s">
        <v>1251</v>
      </c>
      <c r="C1423">
        <v>1073</v>
      </c>
      <c r="D1423">
        <v>2013</v>
      </c>
      <c r="E1423" s="2">
        <v>0.7</v>
      </c>
      <c r="F1423" t="s">
        <v>100</v>
      </c>
      <c r="G1423">
        <v>3</v>
      </c>
      <c r="H1423" t="s">
        <v>18</v>
      </c>
      <c r="I1423" t="s">
        <v>16</v>
      </c>
      <c r="J1423" t="s">
        <v>1438</v>
      </c>
      <c r="K1423" s="10">
        <f t="shared" si="22"/>
        <v>5.9880239520958083E-4</v>
      </c>
    </row>
    <row r="1424" spans="1:11" x14ac:dyDescent="0.25">
      <c r="A1424" t="s">
        <v>1241</v>
      </c>
      <c r="B1424" t="s">
        <v>1252</v>
      </c>
      <c r="C1424">
        <v>1073</v>
      </c>
      <c r="D1424">
        <v>2013</v>
      </c>
      <c r="E1424" s="2">
        <v>0.7</v>
      </c>
      <c r="F1424" t="s">
        <v>100</v>
      </c>
      <c r="G1424">
        <v>3.75</v>
      </c>
      <c r="H1424" t="s">
        <v>35</v>
      </c>
      <c r="I1424" t="s">
        <v>63</v>
      </c>
      <c r="J1424" t="s">
        <v>1439</v>
      </c>
      <c r="K1424" s="10">
        <f t="shared" si="22"/>
        <v>5.9880239520958083E-4</v>
      </c>
    </row>
    <row r="1425" spans="1:11" x14ac:dyDescent="0.25">
      <c r="A1425" t="s">
        <v>1241</v>
      </c>
      <c r="B1425" t="s">
        <v>288</v>
      </c>
      <c r="C1425">
        <v>1077</v>
      </c>
      <c r="D1425">
        <v>2013</v>
      </c>
      <c r="E1425" s="2">
        <v>0.7</v>
      </c>
      <c r="F1425" t="s">
        <v>100</v>
      </c>
      <c r="G1425">
        <v>3.75</v>
      </c>
      <c r="H1425" t="s">
        <v>18</v>
      </c>
      <c r="I1425" t="s">
        <v>19</v>
      </c>
      <c r="J1425" t="s">
        <v>1439</v>
      </c>
      <c r="K1425" s="10">
        <f t="shared" si="22"/>
        <v>5.9880239520958083E-4</v>
      </c>
    </row>
    <row r="1426" spans="1:11" x14ac:dyDescent="0.25">
      <c r="A1426" t="s">
        <v>1241</v>
      </c>
      <c r="B1426" t="s">
        <v>1253</v>
      </c>
      <c r="C1426">
        <v>1077</v>
      </c>
      <c r="D1426">
        <v>2013</v>
      </c>
      <c r="E1426" s="2">
        <v>0.7</v>
      </c>
      <c r="F1426" t="s">
        <v>100</v>
      </c>
      <c r="G1426">
        <v>4</v>
      </c>
      <c r="H1426" t="s">
        <v>18</v>
      </c>
      <c r="I1426" t="s">
        <v>19</v>
      </c>
      <c r="J1426" t="s">
        <v>1440</v>
      </c>
      <c r="K1426" s="10">
        <f t="shared" si="22"/>
        <v>5.9880239520958083E-4</v>
      </c>
    </row>
    <row r="1427" spans="1:11" x14ac:dyDescent="0.25">
      <c r="A1427" t="s">
        <v>1241</v>
      </c>
      <c r="B1427" t="s">
        <v>807</v>
      </c>
      <c r="C1427">
        <v>1173</v>
      </c>
      <c r="D1427">
        <v>2013</v>
      </c>
      <c r="E1427" s="2">
        <v>0.7</v>
      </c>
      <c r="F1427" t="s">
        <v>100</v>
      </c>
      <c r="G1427">
        <v>3</v>
      </c>
      <c r="H1427" t="s">
        <v>60</v>
      </c>
      <c r="I1427" t="s">
        <v>19</v>
      </c>
      <c r="J1427" t="s">
        <v>1438</v>
      </c>
      <c r="K1427" s="10">
        <f t="shared" si="22"/>
        <v>5.9880239520958083E-4</v>
      </c>
    </row>
    <row r="1428" spans="1:11" x14ac:dyDescent="0.25">
      <c r="A1428" t="s">
        <v>1241</v>
      </c>
      <c r="B1428" t="s">
        <v>1160</v>
      </c>
      <c r="C1428">
        <v>1177</v>
      </c>
      <c r="D1428">
        <v>2013</v>
      </c>
      <c r="E1428" s="2">
        <v>0.7</v>
      </c>
      <c r="F1428" t="s">
        <v>100</v>
      </c>
      <c r="G1428">
        <v>4</v>
      </c>
      <c r="H1428" t="s">
        <v>35</v>
      </c>
      <c r="I1428" t="s">
        <v>107</v>
      </c>
      <c r="J1428" t="s">
        <v>1440</v>
      </c>
      <c r="K1428" s="10">
        <f t="shared" si="22"/>
        <v>5.9880239520958083E-4</v>
      </c>
    </row>
    <row r="1429" spans="1:11" x14ac:dyDescent="0.25">
      <c r="A1429" t="s">
        <v>1241</v>
      </c>
      <c r="B1429" t="s">
        <v>1254</v>
      </c>
      <c r="C1429">
        <v>817</v>
      </c>
      <c r="D1429">
        <v>2012</v>
      </c>
      <c r="E1429" s="2">
        <v>0.7</v>
      </c>
      <c r="F1429" t="s">
        <v>100</v>
      </c>
      <c r="G1429">
        <v>3</v>
      </c>
      <c r="H1429" t="s">
        <v>1435</v>
      </c>
      <c r="I1429" t="s">
        <v>149</v>
      </c>
      <c r="J1429" t="s">
        <v>1438</v>
      </c>
      <c r="K1429" s="10">
        <f t="shared" si="22"/>
        <v>5.9880239520958083E-4</v>
      </c>
    </row>
    <row r="1430" spans="1:11" x14ac:dyDescent="0.25">
      <c r="A1430" t="s">
        <v>1241</v>
      </c>
      <c r="B1430" t="s">
        <v>1255</v>
      </c>
      <c r="C1430">
        <v>833</v>
      </c>
      <c r="D1430">
        <v>2012</v>
      </c>
      <c r="E1430" s="2">
        <v>0.7</v>
      </c>
      <c r="F1430" t="s">
        <v>100</v>
      </c>
      <c r="G1430">
        <v>3.75</v>
      </c>
      <c r="H1430" t="s">
        <v>1435</v>
      </c>
      <c r="I1430" t="s">
        <v>497</v>
      </c>
      <c r="J1430" t="s">
        <v>1439</v>
      </c>
      <c r="K1430" s="10">
        <f t="shared" si="22"/>
        <v>5.9880239520958083E-4</v>
      </c>
    </row>
    <row r="1431" spans="1:11" x14ac:dyDescent="0.25">
      <c r="A1431" t="s">
        <v>1241</v>
      </c>
      <c r="B1431" t="s">
        <v>1256</v>
      </c>
      <c r="C1431">
        <v>951</v>
      </c>
      <c r="D1431">
        <v>2012</v>
      </c>
      <c r="E1431" s="2">
        <v>0.7</v>
      </c>
      <c r="F1431" t="s">
        <v>100</v>
      </c>
      <c r="G1431">
        <v>3</v>
      </c>
      <c r="H1431" t="s">
        <v>35</v>
      </c>
      <c r="I1431" t="s">
        <v>128</v>
      </c>
      <c r="J1431" t="s">
        <v>1438</v>
      </c>
      <c r="K1431" s="10">
        <f t="shared" si="22"/>
        <v>5.9880239520958083E-4</v>
      </c>
    </row>
    <row r="1432" spans="1:11" x14ac:dyDescent="0.25">
      <c r="A1432" t="s">
        <v>1241</v>
      </c>
      <c r="B1432" t="s">
        <v>225</v>
      </c>
      <c r="C1432">
        <v>951</v>
      </c>
      <c r="D1432">
        <v>2012</v>
      </c>
      <c r="E1432" s="2">
        <v>0.7</v>
      </c>
      <c r="F1432" t="s">
        <v>100</v>
      </c>
      <c r="G1432">
        <v>3.75</v>
      </c>
      <c r="H1432" t="s">
        <v>35</v>
      </c>
      <c r="I1432" t="s">
        <v>19</v>
      </c>
      <c r="J1432" t="s">
        <v>1439</v>
      </c>
      <c r="K1432" s="10">
        <f t="shared" si="22"/>
        <v>5.9880239520958083E-4</v>
      </c>
    </row>
    <row r="1433" spans="1:11" x14ac:dyDescent="0.25">
      <c r="A1433" t="s">
        <v>1241</v>
      </c>
      <c r="B1433" t="s">
        <v>33</v>
      </c>
      <c r="C1433">
        <v>983</v>
      </c>
      <c r="D1433">
        <v>2012</v>
      </c>
      <c r="E1433" s="2">
        <v>0.85</v>
      </c>
      <c r="F1433" t="s">
        <v>100</v>
      </c>
      <c r="G1433">
        <v>3</v>
      </c>
      <c r="H1433" t="s">
        <v>35</v>
      </c>
      <c r="I1433" t="s">
        <v>33</v>
      </c>
      <c r="J1433" t="s">
        <v>1438</v>
      </c>
      <c r="K1433" s="10">
        <f t="shared" si="22"/>
        <v>5.9880239520958083E-4</v>
      </c>
    </row>
    <row r="1434" spans="1:11" x14ac:dyDescent="0.25">
      <c r="A1434" t="s">
        <v>1241</v>
      </c>
      <c r="B1434" t="s">
        <v>1257</v>
      </c>
      <c r="C1434">
        <v>676</v>
      </c>
      <c r="D1434">
        <v>2011</v>
      </c>
      <c r="E1434" s="2">
        <v>0.7</v>
      </c>
      <c r="F1434" t="s">
        <v>100</v>
      </c>
      <c r="G1434">
        <v>3</v>
      </c>
      <c r="H1434" t="s">
        <v>35</v>
      </c>
      <c r="I1434" t="s">
        <v>108</v>
      </c>
      <c r="J1434" t="s">
        <v>1438</v>
      </c>
      <c r="K1434" s="10">
        <f t="shared" si="22"/>
        <v>5.9880239520958083E-4</v>
      </c>
    </row>
    <row r="1435" spans="1:11" x14ac:dyDescent="0.25">
      <c r="A1435" t="s">
        <v>1241</v>
      </c>
      <c r="B1435" t="s">
        <v>1258</v>
      </c>
      <c r="C1435">
        <v>676</v>
      </c>
      <c r="D1435">
        <v>2011</v>
      </c>
      <c r="E1435" s="2">
        <v>0.7</v>
      </c>
      <c r="F1435" t="s">
        <v>100</v>
      </c>
      <c r="G1435">
        <v>3</v>
      </c>
      <c r="H1435" t="s">
        <v>138</v>
      </c>
      <c r="I1435" t="s">
        <v>38</v>
      </c>
      <c r="J1435" t="s">
        <v>1438</v>
      </c>
      <c r="K1435" s="10">
        <f t="shared" si="22"/>
        <v>5.9880239520958083E-4</v>
      </c>
    </row>
    <row r="1436" spans="1:11" x14ac:dyDescent="0.25">
      <c r="A1436" t="s">
        <v>1241</v>
      </c>
      <c r="B1436" t="s">
        <v>1259</v>
      </c>
      <c r="C1436">
        <v>676</v>
      </c>
      <c r="D1436">
        <v>2011</v>
      </c>
      <c r="E1436" s="2">
        <v>0.64</v>
      </c>
      <c r="F1436" t="s">
        <v>100</v>
      </c>
      <c r="G1436">
        <v>4</v>
      </c>
      <c r="H1436" t="s">
        <v>1435</v>
      </c>
      <c r="I1436" t="s">
        <v>16</v>
      </c>
      <c r="J1436" t="s">
        <v>1440</v>
      </c>
      <c r="K1436" s="10">
        <f t="shared" si="22"/>
        <v>5.9880239520958083E-4</v>
      </c>
    </row>
    <row r="1437" spans="1:11" x14ac:dyDescent="0.25">
      <c r="A1437" t="s">
        <v>1241</v>
      </c>
      <c r="B1437" t="s">
        <v>1260</v>
      </c>
      <c r="C1437">
        <v>682</v>
      </c>
      <c r="D1437">
        <v>2011</v>
      </c>
      <c r="E1437" s="2">
        <v>0.7</v>
      </c>
      <c r="F1437" t="s">
        <v>100</v>
      </c>
      <c r="G1437">
        <v>3.75</v>
      </c>
      <c r="H1437" t="s">
        <v>60</v>
      </c>
      <c r="I1437" t="s">
        <v>83</v>
      </c>
      <c r="J1437" t="s">
        <v>1439</v>
      </c>
      <c r="K1437" s="10">
        <f t="shared" si="22"/>
        <v>5.9880239520958083E-4</v>
      </c>
    </row>
    <row r="1438" spans="1:11" x14ac:dyDescent="0.25">
      <c r="A1438" t="s">
        <v>1241</v>
      </c>
      <c r="B1438" t="s">
        <v>34</v>
      </c>
      <c r="C1438">
        <v>688</v>
      </c>
      <c r="D1438">
        <v>2011</v>
      </c>
      <c r="E1438" s="2">
        <v>0.7</v>
      </c>
      <c r="F1438" t="s">
        <v>100</v>
      </c>
      <c r="G1438">
        <v>3</v>
      </c>
      <c r="H1438" t="s">
        <v>18</v>
      </c>
      <c r="I1438" t="s">
        <v>19</v>
      </c>
      <c r="J1438" t="s">
        <v>1438</v>
      </c>
      <c r="K1438" s="10">
        <f t="shared" si="22"/>
        <v>5.9880239520958083E-4</v>
      </c>
    </row>
    <row r="1439" spans="1:11" x14ac:dyDescent="0.25">
      <c r="A1439" t="s">
        <v>1241</v>
      </c>
      <c r="B1439" t="s">
        <v>715</v>
      </c>
      <c r="C1439">
        <v>377</v>
      </c>
      <c r="D1439">
        <v>2009</v>
      </c>
      <c r="E1439" s="2">
        <v>0.7</v>
      </c>
      <c r="F1439" t="s">
        <v>100</v>
      </c>
      <c r="G1439">
        <v>3</v>
      </c>
      <c r="H1439" t="s">
        <v>60</v>
      </c>
      <c r="I1439" t="s">
        <v>83</v>
      </c>
      <c r="J1439" t="s">
        <v>1438</v>
      </c>
      <c r="K1439" s="10">
        <f t="shared" si="22"/>
        <v>5.9880239520958083E-4</v>
      </c>
    </row>
    <row r="1440" spans="1:11" x14ac:dyDescent="0.25">
      <c r="A1440" t="s">
        <v>1241</v>
      </c>
      <c r="B1440" t="s">
        <v>499</v>
      </c>
      <c r="C1440">
        <v>377</v>
      </c>
      <c r="D1440">
        <v>2009</v>
      </c>
      <c r="E1440" s="2">
        <v>0.7</v>
      </c>
      <c r="F1440" t="s">
        <v>100</v>
      </c>
      <c r="G1440">
        <v>3</v>
      </c>
      <c r="H1440" t="s">
        <v>60</v>
      </c>
      <c r="I1440" t="s">
        <v>93</v>
      </c>
      <c r="J1440" t="s">
        <v>1438</v>
      </c>
      <c r="K1440" s="10">
        <f t="shared" si="22"/>
        <v>5.9880239520958083E-4</v>
      </c>
    </row>
    <row r="1441" spans="1:11" x14ac:dyDescent="0.25">
      <c r="A1441" t="s">
        <v>1241</v>
      </c>
      <c r="B1441" t="s">
        <v>82</v>
      </c>
      <c r="C1441">
        <v>387</v>
      </c>
      <c r="D1441">
        <v>2009</v>
      </c>
      <c r="E1441" s="2">
        <v>0.7</v>
      </c>
      <c r="F1441" t="s">
        <v>100</v>
      </c>
      <c r="G1441">
        <v>3</v>
      </c>
      <c r="H1441" t="s">
        <v>35</v>
      </c>
      <c r="I1441" t="s">
        <v>83</v>
      </c>
      <c r="J1441" t="s">
        <v>1438</v>
      </c>
      <c r="K1441" s="10">
        <f t="shared" si="22"/>
        <v>5.9880239520958083E-4</v>
      </c>
    </row>
    <row r="1442" spans="1:11" x14ac:dyDescent="0.25">
      <c r="A1442" t="s">
        <v>1241</v>
      </c>
      <c r="B1442" t="s">
        <v>33</v>
      </c>
      <c r="C1442">
        <v>387</v>
      </c>
      <c r="D1442">
        <v>2009</v>
      </c>
      <c r="E1442" s="2">
        <v>0.7</v>
      </c>
      <c r="F1442" t="s">
        <v>100</v>
      </c>
      <c r="G1442">
        <v>3</v>
      </c>
      <c r="H1442" t="s">
        <v>35</v>
      </c>
      <c r="I1442" t="s">
        <v>33</v>
      </c>
      <c r="J1442" t="s">
        <v>1438</v>
      </c>
      <c r="K1442" s="10">
        <f t="shared" si="22"/>
        <v>5.9880239520958083E-4</v>
      </c>
    </row>
    <row r="1443" spans="1:11" x14ac:dyDescent="0.25">
      <c r="A1443" t="s">
        <v>1241</v>
      </c>
      <c r="B1443" t="s">
        <v>25</v>
      </c>
      <c r="C1443">
        <v>387</v>
      </c>
      <c r="D1443">
        <v>2009</v>
      </c>
      <c r="E1443" s="2">
        <v>0.7</v>
      </c>
      <c r="F1443" t="s">
        <v>100</v>
      </c>
      <c r="G1443">
        <v>3.75</v>
      </c>
      <c r="H1443" t="s">
        <v>18</v>
      </c>
      <c r="I1443" t="s">
        <v>25</v>
      </c>
      <c r="J1443" t="s">
        <v>1439</v>
      </c>
      <c r="K1443" s="10">
        <f t="shared" si="22"/>
        <v>5.9880239520958083E-4</v>
      </c>
    </row>
    <row r="1444" spans="1:11" x14ac:dyDescent="0.25">
      <c r="A1444" t="s">
        <v>1241</v>
      </c>
      <c r="B1444" t="s">
        <v>91</v>
      </c>
      <c r="C1444">
        <v>387</v>
      </c>
      <c r="D1444">
        <v>2009</v>
      </c>
      <c r="E1444" s="2">
        <v>0.7</v>
      </c>
      <c r="F1444" t="s">
        <v>100</v>
      </c>
      <c r="G1444">
        <v>3.75</v>
      </c>
      <c r="H1444" t="s">
        <v>18</v>
      </c>
      <c r="I1444" t="s">
        <v>19</v>
      </c>
      <c r="J1444" t="s">
        <v>1439</v>
      </c>
      <c r="K1444" s="10">
        <f t="shared" si="22"/>
        <v>5.9880239520958083E-4</v>
      </c>
    </row>
    <row r="1445" spans="1:11" x14ac:dyDescent="0.25">
      <c r="A1445" t="s">
        <v>1261</v>
      </c>
      <c r="B1445" t="s">
        <v>72</v>
      </c>
      <c r="C1445">
        <v>1367</v>
      </c>
      <c r="D1445">
        <v>2014</v>
      </c>
      <c r="E1445" s="2">
        <v>0.7</v>
      </c>
      <c r="F1445" t="s">
        <v>41</v>
      </c>
      <c r="G1445">
        <v>3</v>
      </c>
      <c r="H1445" t="s">
        <v>1435</v>
      </c>
      <c r="I1445" t="s">
        <v>72</v>
      </c>
      <c r="J1445" t="s">
        <v>1438</v>
      </c>
      <c r="K1445" s="10">
        <f t="shared" si="22"/>
        <v>5.9880239520958083E-4</v>
      </c>
    </row>
    <row r="1446" spans="1:11" x14ac:dyDescent="0.25">
      <c r="A1446" t="s">
        <v>1261</v>
      </c>
      <c r="B1446" t="s">
        <v>1262</v>
      </c>
      <c r="C1446">
        <v>1395</v>
      </c>
      <c r="D1446">
        <v>2014</v>
      </c>
      <c r="E1446" s="2">
        <v>0.7</v>
      </c>
      <c r="F1446" t="s">
        <v>41</v>
      </c>
      <c r="G1446">
        <v>3</v>
      </c>
      <c r="H1446" t="s">
        <v>1435</v>
      </c>
      <c r="I1446" t="s">
        <v>497</v>
      </c>
      <c r="J1446" t="s">
        <v>1438</v>
      </c>
      <c r="K1446" s="10">
        <f t="shared" si="22"/>
        <v>5.9880239520958083E-4</v>
      </c>
    </row>
    <row r="1447" spans="1:11" x14ac:dyDescent="0.25">
      <c r="A1447" t="s">
        <v>1263</v>
      </c>
      <c r="B1447" t="s">
        <v>83</v>
      </c>
      <c r="C1447">
        <v>1932</v>
      </c>
      <c r="D1447">
        <v>2017</v>
      </c>
      <c r="E1447" s="2">
        <v>0.7</v>
      </c>
      <c r="F1447" t="s">
        <v>100</v>
      </c>
      <c r="G1447">
        <v>3</v>
      </c>
      <c r="H1447" t="s">
        <v>1435</v>
      </c>
      <c r="I1447" t="s">
        <v>83</v>
      </c>
      <c r="J1447" t="s">
        <v>1438</v>
      </c>
      <c r="K1447" s="10">
        <f t="shared" si="22"/>
        <v>5.9880239520958083E-4</v>
      </c>
    </row>
    <row r="1448" spans="1:11" x14ac:dyDescent="0.25">
      <c r="A1448" t="s">
        <v>1263</v>
      </c>
      <c r="B1448" t="s">
        <v>25</v>
      </c>
      <c r="C1448">
        <v>1936</v>
      </c>
      <c r="D1448">
        <v>2017</v>
      </c>
      <c r="E1448" s="2">
        <v>0.7</v>
      </c>
      <c r="F1448" t="s">
        <v>100</v>
      </c>
      <c r="G1448">
        <v>3</v>
      </c>
      <c r="H1448" t="s">
        <v>1435</v>
      </c>
      <c r="I1448" t="s">
        <v>25</v>
      </c>
      <c r="J1448" t="s">
        <v>1438</v>
      </c>
      <c r="K1448" s="10">
        <f t="shared" si="22"/>
        <v>5.9880239520958083E-4</v>
      </c>
    </row>
    <row r="1449" spans="1:11" x14ac:dyDescent="0.25">
      <c r="A1449" t="s">
        <v>1263</v>
      </c>
      <c r="B1449" t="s">
        <v>19</v>
      </c>
      <c r="C1449">
        <v>1936</v>
      </c>
      <c r="D1449">
        <v>2017</v>
      </c>
      <c r="E1449" s="2">
        <v>0.75</v>
      </c>
      <c r="F1449" t="s">
        <v>100</v>
      </c>
      <c r="G1449">
        <v>3</v>
      </c>
      <c r="H1449" t="s">
        <v>1435</v>
      </c>
      <c r="I1449" t="s">
        <v>19</v>
      </c>
      <c r="J1449" t="s">
        <v>1438</v>
      </c>
      <c r="K1449" s="10">
        <f t="shared" si="22"/>
        <v>5.9880239520958083E-4</v>
      </c>
    </row>
    <row r="1450" spans="1:11" x14ac:dyDescent="0.25">
      <c r="A1450" t="s">
        <v>1263</v>
      </c>
      <c r="B1450" t="s">
        <v>28</v>
      </c>
      <c r="C1450">
        <v>1936</v>
      </c>
      <c r="D1450">
        <v>2017</v>
      </c>
      <c r="E1450" s="2">
        <v>0.75</v>
      </c>
      <c r="F1450" t="s">
        <v>100</v>
      </c>
      <c r="G1450">
        <v>3</v>
      </c>
      <c r="H1450" t="s">
        <v>1435</v>
      </c>
      <c r="I1450" t="s">
        <v>28</v>
      </c>
      <c r="J1450" t="s">
        <v>1438</v>
      </c>
      <c r="K1450" s="10">
        <f t="shared" si="22"/>
        <v>5.9880239520958083E-4</v>
      </c>
    </row>
    <row r="1451" spans="1:11" x14ac:dyDescent="0.25">
      <c r="A1451" t="s">
        <v>1263</v>
      </c>
      <c r="B1451" t="s">
        <v>33</v>
      </c>
      <c r="C1451">
        <v>1936</v>
      </c>
      <c r="D1451">
        <v>2017</v>
      </c>
      <c r="E1451" s="2">
        <v>0.77</v>
      </c>
      <c r="F1451" t="s">
        <v>100</v>
      </c>
      <c r="G1451">
        <v>3</v>
      </c>
      <c r="H1451" t="s">
        <v>1435</v>
      </c>
      <c r="I1451" t="s">
        <v>33</v>
      </c>
      <c r="J1451" t="s">
        <v>1438</v>
      </c>
      <c r="K1451" s="10">
        <f t="shared" si="22"/>
        <v>5.9880239520958083E-4</v>
      </c>
    </row>
    <row r="1452" spans="1:11" x14ac:dyDescent="0.25">
      <c r="A1452" t="s">
        <v>1263</v>
      </c>
      <c r="B1452" t="s">
        <v>75</v>
      </c>
      <c r="C1452">
        <v>1940</v>
      </c>
      <c r="D1452">
        <v>2017</v>
      </c>
      <c r="E1452" s="2">
        <v>0.8</v>
      </c>
      <c r="F1452" t="s">
        <v>100</v>
      </c>
      <c r="G1452">
        <v>3</v>
      </c>
      <c r="H1452" t="s">
        <v>1435</v>
      </c>
      <c r="I1452" t="s">
        <v>75</v>
      </c>
      <c r="J1452" t="s">
        <v>1438</v>
      </c>
      <c r="K1452" s="10">
        <f t="shared" si="22"/>
        <v>5.9880239520958083E-4</v>
      </c>
    </row>
    <row r="1453" spans="1:11" x14ac:dyDescent="0.25">
      <c r="A1453" t="s">
        <v>1264</v>
      </c>
      <c r="B1453" t="s">
        <v>1265</v>
      </c>
      <c r="C1453">
        <v>793</v>
      </c>
      <c r="D1453">
        <v>2012</v>
      </c>
      <c r="E1453" s="2">
        <v>0.7</v>
      </c>
      <c r="F1453" t="s">
        <v>41</v>
      </c>
      <c r="G1453">
        <v>3</v>
      </c>
      <c r="H1453" t="s">
        <v>1435</v>
      </c>
      <c r="I1453" t="s">
        <v>83</v>
      </c>
      <c r="J1453" t="s">
        <v>1438</v>
      </c>
      <c r="K1453" s="10">
        <f t="shared" si="22"/>
        <v>5.9880239520958083E-4</v>
      </c>
    </row>
    <row r="1454" spans="1:11" x14ac:dyDescent="0.25">
      <c r="A1454" t="s">
        <v>1264</v>
      </c>
      <c r="B1454" t="s">
        <v>1265</v>
      </c>
      <c r="C1454">
        <v>793</v>
      </c>
      <c r="D1454">
        <v>2012</v>
      </c>
      <c r="E1454" s="2">
        <v>0.8</v>
      </c>
      <c r="F1454" t="s">
        <v>41</v>
      </c>
      <c r="G1454">
        <v>3</v>
      </c>
      <c r="H1454" t="s">
        <v>1435</v>
      </c>
      <c r="I1454" t="s">
        <v>83</v>
      </c>
      <c r="J1454" t="s">
        <v>1438</v>
      </c>
      <c r="K1454" s="10">
        <f t="shared" si="22"/>
        <v>5.9880239520958083E-4</v>
      </c>
    </row>
    <row r="1455" spans="1:11" x14ac:dyDescent="0.25">
      <c r="A1455" t="s">
        <v>1264</v>
      </c>
      <c r="B1455" t="s">
        <v>1265</v>
      </c>
      <c r="C1455">
        <v>793</v>
      </c>
      <c r="D1455">
        <v>2012</v>
      </c>
      <c r="E1455" s="2">
        <v>0.75</v>
      </c>
      <c r="F1455" t="s">
        <v>41</v>
      </c>
      <c r="G1455">
        <v>3</v>
      </c>
      <c r="H1455" t="s">
        <v>1435</v>
      </c>
      <c r="I1455" t="s">
        <v>83</v>
      </c>
      <c r="J1455" t="s">
        <v>1438</v>
      </c>
      <c r="K1455" s="10">
        <f t="shared" si="22"/>
        <v>5.9880239520958083E-4</v>
      </c>
    </row>
    <row r="1456" spans="1:11" x14ac:dyDescent="0.25">
      <c r="A1456" t="s">
        <v>1266</v>
      </c>
      <c r="B1456" t="s">
        <v>83</v>
      </c>
      <c r="C1456">
        <v>1932</v>
      </c>
      <c r="D1456">
        <v>2017</v>
      </c>
      <c r="E1456" s="2">
        <v>0.7</v>
      </c>
      <c r="F1456" t="s">
        <v>41</v>
      </c>
      <c r="G1456">
        <v>3.75</v>
      </c>
      <c r="H1456" t="s">
        <v>1435</v>
      </c>
      <c r="I1456" t="s">
        <v>83</v>
      </c>
      <c r="J1456" t="s">
        <v>1439</v>
      </c>
      <c r="K1456" s="10">
        <f t="shared" si="22"/>
        <v>5.9880239520958083E-4</v>
      </c>
    </row>
    <row r="1457" spans="1:11" x14ac:dyDescent="0.25">
      <c r="A1457" t="s">
        <v>1266</v>
      </c>
      <c r="B1457" t="s">
        <v>28</v>
      </c>
      <c r="C1457">
        <v>1932</v>
      </c>
      <c r="D1457">
        <v>2017</v>
      </c>
      <c r="E1457" s="2">
        <v>0.7</v>
      </c>
      <c r="F1457" t="s">
        <v>41</v>
      </c>
      <c r="G1457">
        <v>3</v>
      </c>
      <c r="H1457" t="s">
        <v>1435</v>
      </c>
      <c r="I1457" t="s">
        <v>28</v>
      </c>
      <c r="J1457" t="s">
        <v>1438</v>
      </c>
      <c r="K1457" s="10">
        <f t="shared" si="22"/>
        <v>5.9880239520958083E-4</v>
      </c>
    </row>
    <row r="1458" spans="1:11" x14ac:dyDescent="0.25">
      <c r="A1458" t="s">
        <v>1266</v>
      </c>
      <c r="B1458" t="s">
        <v>16</v>
      </c>
      <c r="C1458">
        <v>1932</v>
      </c>
      <c r="D1458">
        <v>2017</v>
      </c>
      <c r="E1458" s="2">
        <v>0.7</v>
      </c>
      <c r="F1458" t="s">
        <v>41</v>
      </c>
      <c r="G1458">
        <v>3</v>
      </c>
      <c r="H1458" t="s">
        <v>1435</v>
      </c>
      <c r="I1458" t="s">
        <v>16</v>
      </c>
      <c r="J1458" t="s">
        <v>1438</v>
      </c>
      <c r="K1458" s="10">
        <f t="shared" si="22"/>
        <v>5.9880239520958083E-4</v>
      </c>
    </row>
    <row r="1459" spans="1:11" x14ac:dyDescent="0.25">
      <c r="A1459" t="s">
        <v>1266</v>
      </c>
      <c r="B1459" t="s">
        <v>1267</v>
      </c>
      <c r="C1459">
        <v>1792</v>
      </c>
      <c r="D1459">
        <v>2016</v>
      </c>
      <c r="E1459" s="2">
        <v>0.7</v>
      </c>
      <c r="F1459" t="s">
        <v>167</v>
      </c>
      <c r="G1459">
        <v>3</v>
      </c>
      <c r="H1459" t="s">
        <v>1435</v>
      </c>
      <c r="I1459" t="s">
        <v>83</v>
      </c>
      <c r="J1459" t="s">
        <v>1438</v>
      </c>
      <c r="K1459" s="10">
        <f t="shared" si="22"/>
        <v>5.9880239520958083E-4</v>
      </c>
    </row>
    <row r="1460" spans="1:11" x14ac:dyDescent="0.25">
      <c r="A1460" t="s">
        <v>1266</v>
      </c>
      <c r="B1460" t="s">
        <v>1268</v>
      </c>
      <c r="C1460">
        <v>1792</v>
      </c>
      <c r="D1460">
        <v>2016</v>
      </c>
      <c r="E1460" s="2">
        <v>0.7</v>
      </c>
      <c r="F1460" t="s">
        <v>167</v>
      </c>
      <c r="G1460">
        <v>3.75</v>
      </c>
      <c r="H1460" t="s">
        <v>1435</v>
      </c>
      <c r="I1460" t="s">
        <v>28</v>
      </c>
      <c r="J1460" t="s">
        <v>1439</v>
      </c>
      <c r="K1460" s="10">
        <f t="shared" si="22"/>
        <v>5.9880239520958083E-4</v>
      </c>
    </row>
    <row r="1461" spans="1:11" x14ac:dyDescent="0.25">
      <c r="A1461" t="s">
        <v>1266</v>
      </c>
      <c r="B1461" t="s">
        <v>1269</v>
      </c>
      <c r="C1461">
        <v>1792</v>
      </c>
      <c r="D1461">
        <v>2016</v>
      </c>
      <c r="E1461" s="2">
        <v>0.7</v>
      </c>
      <c r="F1461" t="s">
        <v>167</v>
      </c>
      <c r="G1461">
        <v>3.75</v>
      </c>
      <c r="H1461" t="s">
        <v>1435</v>
      </c>
      <c r="I1461" t="s">
        <v>25</v>
      </c>
      <c r="J1461" t="s">
        <v>1439</v>
      </c>
      <c r="K1461" s="10">
        <f t="shared" si="22"/>
        <v>5.9880239520958083E-4</v>
      </c>
    </row>
    <row r="1462" spans="1:11" x14ac:dyDescent="0.25">
      <c r="A1462" t="s">
        <v>1266</v>
      </c>
      <c r="B1462" t="s">
        <v>1270</v>
      </c>
      <c r="C1462">
        <v>1434</v>
      </c>
      <c r="D1462">
        <v>2014</v>
      </c>
      <c r="E1462" s="2">
        <v>0.72</v>
      </c>
      <c r="F1462" t="s">
        <v>167</v>
      </c>
      <c r="G1462">
        <v>3</v>
      </c>
      <c r="H1462" t="s">
        <v>35</v>
      </c>
      <c r="I1462" t="s">
        <v>436</v>
      </c>
      <c r="J1462" t="s">
        <v>1438</v>
      </c>
      <c r="K1462" s="10">
        <f t="shared" si="22"/>
        <v>5.9880239520958083E-4</v>
      </c>
    </row>
    <row r="1463" spans="1:11" x14ac:dyDescent="0.25">
      <c r="A1463" t="s">
        <v>1271</v>
      </c>
      <c r="B1463" t="s">
        <v>118</v>
      </c>
      <c r="C1463">
        <v>1057</v>
      </c>
      <c r="D1463">
        <v>2013</v>
      </c>
      <c r="E1463" s="2">
        <v>0.7</v>
      </c>
      <c r="F1463" t="s">
        <v>56</v>
      </c>
      <c r="G1463">
        <v>3</v>
      </c>
      <c r="H1463" t="s">
        <v>18</v>
      </c>
      <c r="I1463" t="s">
        <v>38</v>
      </c>
      <c r="J1463" t="s">
        <v>1438</v>
      </c>
      <c r="K1463" s="10">
        <f t="shared" si="22"/>
        <v>5.9880239520958083E-4</v>
      </c>
    </row>
    <row r="1464" spans="1:11" x14ac:dyDescent="0.25">
      <c r="A1464" t="s">
        <v>1272</v>
      </c>
      <c r="B1464" t="s">
        <v>83</v>
      </c>
      <c r="C1464">
        <v>1113</v>
      </c>
      <c r="D1464">
        <v>2013</v>
      </c>
      <c r="E1464" s="2">
        <v>0.7</v>
      </c>
      <c r="F1464" t="s">
        <v>41</v>
      </c>
      <c r="G1464">
        <v>3</v>
      </c>
      <c r="H1464" t="s">
        <v>1435</v>
      </c>
      <c r="I1464" t="s">
        <v>83</v>
      </c>
      <c r="J1464" t="s">
        <v>1438</v>
      </c>
      <c r="K1464" s="10">
        <f t="shared" si="22"/>
        <v>5.9880239520958083E-4</v>
      </c>
    </row>
    <row r="1465" spans="1:11" x14ac:dyDescent="0.25">
      <c r="A1465" t="s">
        <v>1272</v>
      </c>
      <c r="B1465" t="s">
        <v>83</v>
      </c>
      <c r="C1465">
        <v>1121</v>
      </c>
      <c r="D1465">
        <v>2013</v>
      </c>
      <c r="E1465" s="2">
        <v>0.84</v>
      </c>
      <c r="F1465" t="s">
        <v>41</v>
      </c>
      <c r="G1465">
        <v>2</v>
      </c>
      <c r="H1465" t="s">
        <v>1435</v>
      </c>
      <c r="I1465" t="s">
        <v>83</v>
      </c>
      <c r="J1465" t="s">
        <v>1441</v>
      </c>
      <c r="K1465" s="10">
        <f t="shared" si="22"/>
        <v>5.9880239520958083E-4</v>
      </c>
    </row>
    <row r="1466" spans="1:11" x14ac:dyDescent="0.25">
      <c r="A1466" t="s">
        <v>1273</v>
      </c>
      <c r="B1466" t="s">
        <v>1274</v>
      </c>
      <c r="C1466">
        <v>1634</v>
      </c>
      <c r="D1466">
        <v>2015</v>
      </c>
      <c r="E1466" s="2">
        <v>0.7</v>
      </c>
      <c r="F1466" t="s">
        <v>41</v>
      </c>
      <c r="G1466">
        <v>3</v>
      </c>
      <c r="H1466" t="s">
        <v>69</v>
      </c>
      <c r="I1466" t="s">
        <v>28</v>
      </c>
      <c r="J1466" t="s">
        <v>1438</v>
      </c>
      <c r="K1466" s="10">
        <f t="shared" si="22"/>
        <v>5.9880239520958083E-4</v>
      </c>
    </row>
    <row r="1467" spans="1:11" x14ac:dyDescent="0.25">
      <c r="A1467" t="s">
        <v>1273</v>
      </c>
      <c r="B1467" t="s">
        <v>715</v>
      </c>
      <c r="C1467">
        <v>1692</v>
      </c>
      <c r="D1467">
        <v>2015</v>
      </c>
      <c r="E1467" s="2">
        <v>0.7</v>
      </c>
      <c r="F1467" t="s">
        <v>41</v>
      </c>
      <c r="G1467">
        <v>3</v>
      </c>
      <c r="H1467" t="s">
        <v>1435</v>
      </c>
      <c r="I1467" t="s">
        <v>83</v>
      </c>
      <c r="J1467" t="s">
        <v>1438</v>
      </c>
      <c r="K1467" s="10">
        <f t="shared" si="22"/>
        <v>5.9880239520958083E-4</v>
      </c>
    </row>
    <row r="1468" spans="1:11" x14ac:dyDescent="0.25">
      <c r="A1468" t="s">
        <v>1273</v>
      </c>
      <c r="B1468" t="s">
        <v>1275</v>
      </c>
      <c r="C1468">
        <v>1692</v>
      </c>
      <c r="D1468">
        <v>2015</v>
      </c>
      <c r="E1468" s="2">
        <v>0.7</v>
      </c>
      <c r="F1468" t="s">
        <v>41</v>
      </c>
      <c r="G1468">
        <v>3</v>
      </c>
      <c r="H1468" t="s">
        <v>1435</v>
      </c>
      <c r="I1468" t="s">
        <v>128</v>
      </c>
      <c r="J1468" t="s">
        <v>1438</v>
      </c>
      <c r="K1468" s="10">
        <f t="shared" si="22"/>
        <v>5.9880239520958083E-4</v>
      </c>
    </row>
    <row r="1469" spans="1:11" x14ac:dyDescent="0.25">
      <c r="A1469" t="s">
        <v>1273</v>
      </c>
      <c r="B1469" t="s">
        <v>1276</v>
      </c>
      <c r="C1469">
        <v>1692</v>
      </c>
      <c r="D1469">
        <v>2015</v>
      </c>
      <c r="E1469" s="2">
        <v>0.7</v>
      </c>
      <c r="F1469" t="s">
        <v>41</v>
      </c>
      <c r="G1469">
        <v>3</v>
      </c>
      <c r="H1469" t="s">
        <v>1277</v>
      </c>
      <c r="I1469" t="s">
        <v>72</v>
      </c>
      <c r="J1469" t="s">
        <v>1438</v>
      </c>
      <c r="K1469" s="10">
        <f t="shared" si="22"/>
        <v>5.9880239520958083E-4</v>
      </c>
    </row>
    <row r="1470" spans="1:11" x14ac:dyDescent="0.25">
      <c r="A1470" t="s">
        <v>1273</v>
      </c>
      <c r="B1470" t="s">
        <v>785</v>
      </c>
      <c r="C1470">
        <v>1696</v>
      </c>
      <c r="D1470">
        <v>2015</v>
      </c>
      <c r="E1470" s="2">
        <v>0.7</v>
      </c>
      <c r="F1470" t="s">
        <v>41</v>
      </c>
      <c r="G1470">
        <v>3</v>
      </c>
      <c r="H1470" t="s">
        <v>35</v>
      </c>
      <c r="I1470" t="s">
        <v>25</v>
      </c>
      <c r="J1470" t="s">
        <v>1438</v>
      </c>
      <c r="K1470" s="10">
        <f t="shared" si="22"/>
        <v>5.9880239520958083E-4</v>
      </c>
    </row>
    <row r="1471" spans="1:11" x14ac:dyDescent="0.25">
      <c r="A1471" t="s">
        <v>1278</v>
      </c>
      <c r="B1471" t="s">
        <v>1279</v>
      </c>
      <c r="C1471">
        <v>859</v>
      </c>
      <c r="D1471">
        <v>2012</v>
      </c>
      <c r="E1471" s="2">
        <v>0.68</v>
      </c>
      <c r="F1471" t="s">
        <v>56</v>
      </c>
      <c r="G1471">
        <v>3</v>
      </c>
      <c r="H1471" t="s">
        <v>35</v>
      </c>
      <c r="I1471" t="s">
        <v>26</v>
      </c>
      <c r="J1471" t="s">
        <v>1438</v>
      </c>
      <c r="K1471" s="10">
        <f t="shared" si="22"/>
        <v>5.9880239520958083E-4</v>
      </c>
    </row>
    <row r="1472" spans="1:11" x14ac:dyDescent="0.25">
      <c r="A1472" t="s">
        <v>1278</v>
      </c>
      <c r="B1472" t="s">
        <v>750</v>
      </c>
      <c r="C1472">
        <v>729</v>
      </c>
      <c r="D1472">
        <v>2011</v>
      </c>
      <c r="E1472" s="2">
        <v>0.72</v>
      </c>
      <c r="F1472" t="s">
        <v>56</v>
      </c>
      <c r="G1472">
        <v>3</v>
      </c>
      <c r="H1472" t="s">
        <v>1435</v>
      </c>
      <c r="I1472" t="s">
        <v>750</v>
      </c>
      <c r="J1472" t="s">
        <v>1438</v>
      </c>
      <c r="K1472" s="10">
        <f t="shared" si="22"/>
        <v>5.9880239520958083E-4</v>
      </c>
    </row>
    <row r="1473" spans="1:11" x14ac:dyDescent="0.25">
      <c r="A1473" t="s">
        <v>1280</v>
      </c>
      <c r="B1473" t="s">
        <v>1281</v>
      </c>
      <c r="C1473">
        <v>1291</v>
      </c>
      <c r="D1473">
        <v>2014</v>
      </c>
      <c r="E1473" s="2">
        <v>0.84</v>
      </c>
      <c r="F1473" t="s">
        <v>41</v>
      </c>
      <c r="G1473">
        <v>3</v>
      </c>
      <c r="H1473" t="s">
        <v>1435</v>
      </c>
      <c r="I1473" t="s">
        <v>28</v>
      </c>
      <c r="J1473" t="s">
        <v>1438</v>
      </c>
      <c r="K1473" s="10">
        <f t="shared" si="22"/>
        <v>5.9880239520958083E-4</v>
      </c>
    </row>
    <row r="1474" spans="1:11" x14ac:dyDescent="0.25">
      <c r="A1474" t="s">
        <v>1280</v>
      </c>
      <c r="B1474" t="s">
        <v>1282</v>
      </c>
      <c r="C1474">
        <v>1291</v>
      </c>
      <c r="D1474">
        <v>2014</v>
      </c>
      <c r="E1474" s="2">
        <v>0.7</v>
      </c>
      <c r="F1474" t="s">
        <v>41</v>
      </c>
      <c r="G1474">
        <v>3</v>
      </c>
      <c r="H1474" t="s">
        <v>1435</v>
      </c>
      <c r="I1474" t="s">
        <v>28</v>
      </c>
      <c r="J1474" t="s">
        <v>1438</v>
      </c>
      <c r="K1474" s="10">
        <f t="shared" si="22"/>
        <v>5.9880239520958083E-4</v>
      </c>
    </row>
    <row r="1475" spans="1:11" x14ac:dyDescent="0.25">
      <c r="A1475" t="s">
        <v>1283</v>
      </c>
      <c r="B1475" t="s">
        <v>1284</v>
      </c>
      <c r="C1475">
        <v>939</v>
      </c>
      <c r="D1475">
        <v>2012</v>
      </c>
      <c r="E1475" s="2">
        <v>0.65</v>
      </c>
      <c r="F1475" t="s">
        <v>41</v>
      </c>
      <c r="G1475">
        <v>2</v>
      </c>
      <c r="H1475" t="s">
        <v>1435</v>
      </c>
      <c r="I1475" t="s">
        <v>163</v>
      </c>
      <c r="J1475" t="s">
        <v>1441</v>
      </c>
      <c r="K1475" s="10">
        <f t="shared" ref="K1475:K1538" si="23">COUNTA(B1475)/SUM(COUNTA($B$2:$B$1671))</f>
        <v>5.9880239520958083E-4</v>
      </c>
    </row>
    <row r="1476" spans="1:11" x14ac:dyDescent="0.25">
      <c r="A1476" t="s">
        <v>1283</v>
      </c>
      <c r="B1476" t="s">
        <v>1284</v>
      </c>
      <c r="C1476">
        <v>943</v>
      </c>
      <c r="D1476">
        <v>2012</v>
      </c>
      <c r="E1476" s="2">
        <v>0.7</v>
      </c>
      <c r="F1476" t="s">
        <v>41</v>
      </c>
      <c r="G1476">
        <v>2</v>
      </c>
      <c r="H1476" t="s">
        <v>1435</v>
      </c>
      <c r="I1476" t="s">
        <v>163</v>
      </c>
      <c r="J1476" t="s">
        <v>1441</v>
      </c>
      <c r="K1476" s="10">
        <f t="shared" si="23"/>
        <v>5.9880239520958083E-4</v>
      </c>
    </row>
    <row r="1477" spans="1:11" x14ac:dyDescent="0.25">
      <c r="A1477" t="s">
        <v>1283</v>
      </c>
      <c r="B1477" t="s">
        <v>1284</v>
      </c>
      <c r="C1477">
        <v>943</v>
      </c>
      <c r="D1477">
        <v>2012</v>
      </c>
      <c r="E1477" s="2">
        <v>0.75</v>
      </c>
      <c r="F1477" t="s">
        <v>41</v>
      </c>
      <c r="G1477">
        <v>3</v>
      </c>
      <c r="H1477" t="s">
        <v>1435</v>
      </c>
      <c r="I1477" t="s">
        <v>163</v>
      </c>
      <c r="J1477" t="s">
        <v>1438</v>
      </c>
      <c r="K1477" s="10">
        <f t="shared" si="23"/>
        <v>5.9880239520958083E-4</v>
      </c>
    </row>
    <row r="1478" spans="1:11" x14ac:dyDescent="0.25">
      <c r="A1478" t="s">
        <v>1285</v>
      </c>
      <c r="B1478" t="s">
        <v>168</v>
      </c>
      <c r="C1478">
        <v>1157</v>
      </c>
      <c r="D1478">
        <v>2013</v>
      </c>
      <c r="E1478" s="2">
        <v>0.67</v>
      </c>
      <c r="F1478" t="s">
        <v>41</v>
      </c>
      <c r="G1478">
        <v>3</v>
      </c>
      <c r="H1478" t="s">
        <v>35</v>
      </c>
      <c r="I1478" t="s">
        <v>25</v>
      </c>
      <c r="J1478" t="s">
        <v>1438</v>
      </c>
      <c r="K1478" s="10">
        <f t="shared" si="23"/>
        <v>5.9880239520958083E-4</v>
      </c>
    </row>
    <row r="1479" spans="1:11" x14ac:dyDescent="0.25">
      <c r="A1479" t="s">
        <v>1285</v>
      </c>
      <c r="B1479" t="s">
        <v>993</v>
      </c>
      <c r="C1479">
        <v>1157</v>
      </c>
      <c r="D1479">
        <v>2013</v>
      </c>
      <c r="E1479" s="2">
        <v>0.78</v>
      </c>
      <c r="F1479" t="s">
        <v>41</v>
      </c>
      <c r="G1479">
        <v>3</v>
      </c>
      <c r="H1479" t="s">
        <v>35</v>
      </c>
      <c r="I1479" t="s">
        <v>99</v>
      </c>
      <c r="J1479" t="s">
        <v>1438</v>
      </c>
      <c r="K1479" s="10">
        <f t="shared" si="23"/>
        <v>5.9880239520958083E-4</v>
      </c>
    </row>
    <row r="1480" spans="1:11" x14ac:dyDescent="0.25">
      <c r="A1480" t="s">
        <v>1286</v>
      </c>
      <c r="B1480" t="s">
        <v>16</v>
      </c>
      <c r="C1480">
        <v>1800</v>
      </c>
      <c r="D1480">
        <v>2016</v>
      </c>
      <c r="E1480" s="2">
        <v>0.61</v>
      </c>
      <c r="F1480" t="s">
        <v>629</v>
      </c>
      <c r="G1480">
        <v>2</v>
      </c>
      <c r="H1480" t="s">
        <v>71</v>
      </c>
      <c r="I1480" t="s">
        <v>16</v>
      </c>
      <c r="J1480" t="s">
        <v>1441</v>
      </c>
      <c r="K1480" s="10">
        <f t="shared" si="23"/>
        <v>5.9880239520958083E-4</v>
      </c>
    </row>
    <row r="1481" spans="1:11" x14ac:dyDescent="0.25">
      <c r="A1481" t="s">
        <v>1286</v>
      </c>
      <c r="B1481" t="s">
        <v>16</v>
      </c>
      <c r="C1481">
        <v>1800</v>
      </c>
      <c r="D1481">
        <v>2016</v>
      </c>
      <c r="E1481" s="2">
        <v>0.71</v>
      </c>
      <c r="F1481" t="s">
        <v>629</v>
      </c>
      <c r="G1481">
        <v>3</v>
      </c>
      <c r="H1481" t="s">
        <v>71</v>
      </c>
      <c r="I1481" t="s">
        <v>16</v>
      </c>
      <c r="J1481" t="s">
        <v>1438</v>
      </c>
      <c r="K1481" s="10">
        <f t="shared" si="23"/>
        <v>5.9880239520958083E-4</v>
      </c>
    </row>
    <row r="1482" spans="1:11" x14ac:dyDescent="0.25">
      <c r="A1482" t="s">
        <v>1287</v>
      </c>
      <c r="B1482" t="s">
        <v>19</v>
      </c>
      <c r="C1482">
        <v>1796</v>
      </c>
      <c r="D1482">
        <v>2016</v>
      </c>
      <c r="E1482" s="2">
        <v>0.7</v>
      </c>
      <c r="F1482" t="s">
        <v>19</v>
      </c>
      <c r="G1482">
        <v>3</v>
      </c>
      <c r="H1482" t="s">
        <v>1435</v>
      </c>
      <c r="I1482" t="s">
        <v>19</v>
      </c>
      <c r="J1482" t="s">
        <v>1438</v>
      </c>
      <c r="K1482" s="10">
        <f t="shared" si="23"/>
        <v>5.9880239520958083E-4</v>
      </c>
    </row>
    <row r="1483" spans="1:11" x14ac:dyDescent="0.25">
      <c r="A1483" t="s">
        <v>1287</v>
      </c>
      <c r="B1483" t="s">
        <v>19</v>
      </c>
      <c r="C1483">
        <v>1796</v>
      </c>
      <c r="D1483">
        <v>2016</v>
      </c>
      <c r="E1483" s="2">
        <v>0.6</v>
      </c>
      <c r="F1483" t="s">
        <v>19</v>
      </c>
      <c r="G1483">
        <v>3</v>
      </c>
      <c r="H1483" t="s">
        <v>1435</v>
      </c>
      <c r="I1483" t="s">
        <v>19</v>
      </c>
      <c r="J1483" t="s">
        <v>1438</v>
      </c>
      <c r="K1483" s="10">
        <f t="shared" si="23"/>
        <v>5.9880239520958083E-4</v>
      </c>
    </row>
    <row r="1484" spans="1:11" x14ac:dyDescent="0.25">
      <c r="A1484" t="s">
        <v>1288</v>
      </c>
      <c r="B1484" t="s">
        <v>255</v>
      </c>
      <c r="C1484">
        <v>1618</v>
      </c>
      <c r="D1484">
        <v>2015</v>
      </c>
      <c r="E1484" s="2">
        <v>0.7</v>
      </c>
      <c r="F1484" t="s">
        <v>873</v>
      </c>
      <c r="G1484">
        <v>3</v>
      </c>
      <c r="H1484" t="s">
        <v>71</v>
      </c>
      <c r="I1484" t="s">
        <v>255</v>
      </c>
      <c r="J1484" t="s">
        <v>1438</v>
      </c>
      <c r="K1484" s="10">
        <f t="shared" si="23"/>
        <v>5.9880239520958083E-4</v>
      </c>
    </row>
    <row r="1485" spans="1:11" x14ac:dyDescent="0.25">
      <c r="A1485" t="s">
        <v>1289</v>
      </c>
      <c r="B1485" t="s">
        <v>138</v>
      </c>
      <c r="C1485">
        <v>1668</v>
      </c>
      <c r="D1485">
        <v>2015</v>
      </c>
      <c r="E1485" s="2">
        <v>0.7</v>
      </c>
      <c r="F1485" t="s">
        <v>1165</v>
      </c>
      <c r="G1485">
        <v>3</v>
      </c>
      <c r="H1485" t="s">
        <v>1435</v>
      </c>
      <c r="I1485" t="s">
        <v>28</v>
      </c>
      <c r="J1485" t="s">
        <v>1438</v>
      </c>
      <c r="K1485" s="10">
        <f t="shared" si="23"/>
        <v>5.9880239520958083E-4</v>
      </c>
    </row>
    <row r="1486" spans="1:11" x14ac:dyDescent="0.25">
      <c r="A1486" t="s">
        <v>1289</v>
      </c>
      <c r="B1486" t="s">
        <v>200</v>
      </c>
      <c r="C1486">
        <v>1704</v>
      </c>
      <c r="D1486">
        <v>2015</v>
      </c>
      <c r="E1486" s="2">
        <v>0.88</v>
      </c>
      <c r="F1486" t="s">
        <v>1165</v>
      </c>
      <c r="G1486">
        <v>3</v>
      </c>
      <c r="H1486" t="s">
        <v>35</v>
      </c>
      <c r="I1486" t="s">
        <v>20</v>
      </c>
      <c r="J1486" t="s">
        <v>1438</v>
      </c>
      <c r="K1486" s="10">
        <f t="shared" si="23"/>
        <v>5.9880239520958083E-4</v>
      </c>
    </row>
    <row r="1487" spans="1:11" x14ac:dyDescent="0.25">
      <c r="A1487" t="s">
        <v>1289</v>
      </c>
      <c r="B1487" t="s">
        <v>1290</v>
      </c>
      <c r="C1487">
        <v>1704</v>
      </c>
      <c r="D1487">
        <v>2015</v>
      </c>
      <c r="E1487" s="2">
        <v>0.7</v>
      </c>
      <c r="F1487" t="s">
        <v>1165</v>
      </c>
      <c r="G1487">
        <v>3</v>
      </c>
      <c r="H1487" t="s">
        <v>35</v>
      </c>
      <c r="I1487" t="s">
        <v>25</v>
      </c>
      <c r="J1487" t="s">
        <v>1438</v>
      </c>
      <c r="K1487" s="10">
        <f t="shared" si="23"/>
        <v>5.9880239520958083E-4</v>
      </c>
    </row>
    <row r="1488" spans="1:11" x14ac:dyDescent="0.25">
      <c r="A1488" t="s">
        <v>1289</v>
      </c>
      <c r="B1488" t="s">
        <v>1291</v>
      </c>
      <c r="C1488">
        <v>1704</v>
      </c>
      <c r="D1488">
        <v>2015</v>
      </c>
      <c r="E1488" s="2">
        <v>0.7</v>
      </c>
      <c r="F1488" t="s">
        <v>1165</v>
      </c>
      <c r="G1488">
        <v>3.75</v>
      </c>
      <c r="H1488" t="s">
        <v>69</v>
      </c>
      <c r="I1488" t="s">
        <v>28</v>
      </c>
      <c r="J1488" t="s">
        <v>1439</v>
      </c>
      <c r="K1488" s="10">
        <f t="shared" si="23"/>
        <v>5.9880239520958083E-4</v>
      </c>
    </row>
    <row r="1489" spans="1:11" x14ac:dyDescent="0.25">
      <c r="A1489" t="s">
        <v>1289</v>
      </c>
      <c r="B1489" t="s">
        <v>1292</v>
      </c>
      <c r="C1489">
        <v>1708</v>
      </c>
      <c r="D1489">
        <v>2015</v>
      </c>
      <c r="E1489" s="2">
        <v>0.7</v>
      </c>
      <c r="F1489" t="s">
        <v>1165</v>
      </c>
      <c r="G1489">
        <v>3</v>
      </c>
      <c r="H1489" t="s">
        <v>35</v>
      </c>
      <c r="I1489" t="s">
        <v>64</v>
      </c>
      <c r="J1489" t="s">
        <v>1438</v>
      </c>
      <c r="K1489" s="10">
        <f t="shared" si="23"/>
        <v>5.9880239520958083E-4</v>
      </c>
    </row>
    <row r="1490" spans="1:11" x14ac:dyDescent="0.25">
      <c r="A1490" t="s">
        <v>1289</v>
      </c>
      <c r="B1490" t="s">
        <v>1293</v>
      </c>
      <c r="C1490">
        <v>1708</v>
      </c>
      <c r="D1490">
        <v>2015</v>
      </c>
      <c r="E1490" s="2">
        <v>0.7</v>
      </c>
      <c r="F1490" t="s">
        <v>1165</v>
      </c>
      <c r="G1490">
        <v>3</v>
      </c>
      <c r="H1490" t="s">
        <v>114</v>
      </c>
      <c r="I1490" t="s">
        <v>26</v>
      </c>
      <c r="J1490" t="s">
        <v>1438</v>
      </c>
      <c r="K1490" s="10">
        <f t="shared" si="23"/>
        <v>5.9880239520958083E-4</v>
      </c>
    </row>
    <row r="1491" spans="1:11" x14ac:dyDescent="0.25">
      <c r="A1491" t="s">
        <v>1289</v>
      </c>
      <c r="B1491" t="s">
        <v>104</v>
      </c>
      <c r="C1491">
        <v>1263</v>
      </c>
      <c r="D1491">
        <v>2014</v>
      </c>
      <c r="E1491" s="2">
        <v>0.7</v>
      </c>
      <c r="F1491" t="s">
        <v>1165</v>
      </c>
      <c r="G1491">
        <v>3</v>
      </c>
      <c r="H1491" t="s">
        <v>18</v>
      </c>
      <c r="I1491" t="s">
        <v>19</v>
      </c>
      <c r="J1491" t="s">
        <v>1438</v>
      </c>
      <c r="K1491" s="10">
        <f t="shared" si="23"/>
        <v>5.9880239520958083E-4</v>
      </c>
    </row>
    <row r="1492" spans="1:11" x14ac:dyDescent="0.25">
      <c r="A1492" t="s">
        <v>1289</v>
      </c>
      <c r="B1492" t="s">
        <v>200</v>
      </c>
      <c r="C1492">
        <v>1263</v>
      </c>
      <c r="D1492">
        <v>2014</v>
      </c>
      <c r="E1492" s="2">
        <v>0.7</v>
      </c>
      <c r="F1492" t="s">
        <v>1165</v>
      </c>
      <c r="G1492">
        <v>3.75</v>
      </c>
      <c r="H1492" t="s">
        <v>35</v>
      </c>
      <c r="I1492" t="s">
        <v>20</v>
      </c>
      <c r="J1492" t="s">
        <v>1439</v>
      </c>
      <c r="K1492" s="10">
        <f t="shared" si="23"/>
        <v>5.9880239520958083E-4</v>
      </c>
    </row>
    <row r="1493" spans="1:11" x14ac:dyDescent="0.25">
      <c r="A1493" t="s">
        <v>1289</v>
      </c>
      <c r="B1493" t="s">
        <v>1294</v>
      </c>
      <c r="C1493">
        <v>1185</v>
      </c>
      <c r="D1493">
        <v>2013</v>
      </c>
      <c r="E1493" s="2">
        <v>0.7</v>
      </c>
      <c r="F1493" t="s">
        <v>1165</v>
      </c>
      <c r="G1493">
        <v>3</v>
      </c>
      <c r="H1493" t="s">
        <v>18</v>
      </c>
      <c r="I1493" t="s">
        <v>25</v>
      </c>
      <c r="J1493" t="s">
        <v>1438</v>
      </c>
      <c r="K1493" s="10">
        <f t="shared" si="23"/>
        <v>5.9880239520958083E-4</v>
      </c>
    </row>
    <row r="1494" spans="1:11" x14ac:dyDescent="0.25">
      <c r="A1494" t="s">
        <v>1289</v>
      </c>
      <c r="B1494" t="s">
        <v>1295</v>
      </c>
      <c r="C1494">
        <v>1185</v>
      </c>
      <c r="D1494">
        <v>2013</v>
      </c>
      <c r="E1494" s="2">
        <v>0.7</v>
      </c>
      <c r="F1494" t="s">
        <v>1165</v>
      </c>
      <c r="G1494">
        <v>3</v>
      </c>
      <c r="H1494" t="s">
        <v>18</v>
      </c>
      <c r="I1494" t="s">
        <v>25</v>
      </c>
      <c r="J1494" t="s">
        <v>1438</v>
      </c>
      <c r="K1494" s="10">
        <f t="shared" si="23"/>
        <v>5.9880239520958083E-4</v>
      </c>
    </row>
    <row r="1495" spans="1:11" x14ac:dyDescent="0.25">
      <c r="A1495" t="s">
        <v>1289</v>
      </c>
      <c r="B1495" t="s">
        <v>1296</v>
      </c>
      <c r="C1495">
        <v>1193</v>
      </c>
      <c r="D1495">
        <v>2013</v>
      </c>
      <c r="E1495" s="2">
        <v>0.7</v>
      </c>
      <c r="F1495" t="s">
        <v>1165</v>
      </c>
      <c r="G1495">
        <v>3</v>
      </c>
      <c r="H1495" t="s">
        <v>1435</v>
      </c>
      <c r="I1495" t="s">
        <v>72</v>
      </c>
      <c r="J1495" t="s">
        <v>1438</v>
      </c>
      <c r="K1495" s="10">
        <f t="shared" si="23"/>
        <v>5.9880239520958083E-4</v>
      </c>
    </row>
    <row r="1496" spans="1:11" x14ac:dyDescent="0.25">
      <c r="A1496" t="s">
        <v>1289</v>
      </c>
      <c r="B1496" t="s">
        <v>292</v>
      </c>
      <c r="C1496">
        <v>939</v>
      </c>
      <c r="D1496">
        <v>2012</v>
      </c>
      <c r="E1496" s="2">
        <v>0.7</v>
      </c>
      <c r="F1496" t="s">
        <v>1165</v>
      </c>
      <c r="G1496">
        <v>3</v>
      </c>
      <c r="H1496" t="s">
        <v>1435</v>
      </c>
      <c r="I1496" t="s">
        <v>83</v>
      </c>
      <c r="J1496" t="s">
        <v>1438</v>
      </c>
      <c r="K1496" s="10">
        <f t="shared" si="23"/>
        <v>5.9880239520958083E-4</v>
      </c>
    </row>
    <row r="1497" spans="1:11" x14ac:dyDescent="0.25">
      <c r="A1497" t="s">
        <v>1289</v>
      </c>
      <c r="B1497" t="s">
        <v>1297</v>
      </c>
      <c r="C1497">
        <v>939</v>
      </c>
      <c r="D1497">
        <v>2012</v>
      </c>
      <c r="E1497" s="2">
        <v>0.7</v>
      </c>
      <c r="F1497" t="s">
        <v>1165</v>
      </c>
      <c r="G1497">
        <v>3</v>
      </c>
      <c r="H1497" t="s">
        <v>1435</v>
      </c>
      <c r="I1497" t="s">
        <v>25</v>
      </c>
      <c r="J1497" t="s">
        <v>1438</v>
      </c>
      <c r="K1497" s="10">
        <f t="shared" si="23"/>
        <v>5.9880239520958083E-4</v>
      </c>
    </row>
    <row r="1498" spans="1:11" x14ac:dyDescent="0.25">
      <c r="A1498" t="s">
        <v>1289</v>
      </c>
      <c r="B1498" t="s">
        <v>1298</v>
      </c>
      <c r="C1498">
        <v>939</v>
      </c>
      <c r="D1498">
        <v>2012</v>
      </c>
      <c r="E1498" s="2">
        <v>0.7</v>
      </c>
      <c r="F1498" t="s">
        <v>1165</v>
      </c>
      <c r="G1498">
        <v>3.75</v>
      </c>
      <c r="H1498" t="s">
        <v>1435</v>
      </c>
      <c r="I1498" t="s">
        <v>16</v>
      </c>
      <c r="J1498" t="s">
        <v>1439</v>
      </c>
      <c r="K1498" s="10">
        <f t="shared" si="23"/>
        <v>5.9880239520958083E-4</v>
      </c>
    </row>
    <row r="1499" spans="1:11" x14ac:dyDescent="0.25">
      <c r="A1499" t="s">
        <v>1289</v>
      </c>
      <c r="B1499" t="s">
        <v>1299</v>
      </c>
      <c r="C1499">
        <v>761</v>
      </c>
      <c r="D1499">
        <v>2011</v>
      </c>
      <c r="E1499" s="2">
        <v>0.7</v>
      </c>
      <c r="F1499" t="s">
        <v>1165</v>
      </c>
      <c r="G1499">
        <v>3</v>
      </c>
      <c r="H1499" t="s">
        <v>1435</v>
      </c>
      <c r="I1499" t="s">
        <v>19</v>
      </c>
      <c r="J1499" t="s">
        <v>1438</v>
      </c>
      <c r="K1499" s="10">
        <f t="shared" si="23"/>
        <v>5.9880239520958083E-4</v>
      </c>
    </row>
    <row r="1500" spans="1:11" x14ac:dyDescent="0.25">
      <c r="A1500" t="s">
        <v>1300</v>
      </c>
      <c r="B1500" t="s">
        <v>133</v>
      </c>
      <c r="C1500">
        <v>1101</v>
      </c>
      <c r="D1500">
        <v>2013</v>
      </c>
      <c r="E1500" s="2">
        <v>0.7</v>
      </c>
      <c r="F1500" t="s">
        <v>41</v>
      </c>
      <c r="G1500">
        <v>3</v>
      </c>
      <c r="H1500" t="s">
        <v>1435</v>
      </c>
      <c r="I1500" t="s">
        <v>133</v>
      </c>
      <c r="J1500" t="s">
        <v>1438</v>
      </c>
      <c r="K1500" s="10">
        <f t="shared" si="23"/>
        <v>5.9880239520958083E-4</v>
      </c>
    </row>
    <row r="1501" spans="1:11" x14ac:dyDescent="0.25">
      <c r="A1501" t="s">
        <v>1300</v>
      </c>
      <c r="B1501" t="s">
        <v>83</v>
      </c>
      <c r="C1501">
        <v>1101</v>
      </c>
      <c r="D1501">
        <v>2013</v>
      </c>
      <c r="E1501" s="2">
        <v>0.7</v>
      </c>
      <c r="F1501" t="s">
        <v>41</v>
      </c>
      <c r="G1501">
        <v>3</v>
      </c>
      <c r="H1501" t="s">
        <v>1435</v>
      </c>
      <c r="I1501" t="s">
        <v>83</v>
      </c>
      <c r="J1501" t="s">
        <v>1438</v>
      </c>
      <c r="K1501" s="10">
        <f t="shared" si="23"/>
        <v>5.9880239520958083E-4</v>
      </c>
    </row>
    <row r="1502" spans="1:11" x14ac:dyDescent="0.25">
      <c r="A1502" t="s">
        <v>1300</v>
      </c>
      <c r="B1502" t="s">
        <v>1301</v>
      </c>
      <c r="C1502">
        <v>1105</v>
      </c>
      <c r="D1502">
        <v>2013</v>
      </c>
      <c r="E1502" s="2">
        <v>0.7</v>
      </c>
      <c r="F1502" t="s">
        <v>41</v>
      </c>
      <c r="G1502">
        <v>2</v>
      </c>
      <c r="H1502" t="s">
        <v>1435</v>
      </c>
      <c r="I1502" t="s">
        <v>53</v>
      </c>
      <c r="J1502" t="s">
        <v>1441</v>
      </c>
      <c r="K1502" s="10">
        <f t="shared" si="23"/>
        <v>5.9880239520958083E-4</v>
      </c>
    </row>
    <row r="1503" spans="1:11" x14ac:dyDescent="0.25">
      <c r="A1503" t="s">
        <v>1300</v>
      </c>
      <c r="B1503" t="s">
        <v>16</v>
      </c>
      <c r="C1503">
        <v>1105</v>
      </c>
      <c r="D1503">
        <v>2013</v>
      </c>
      <c r="E1503" s="2">
        <v>0.7</v>
      </c>
      <c r="F1503" t="s">
        <v>41</v>
      </c>
      <c r="G1503">
        <v>3</v>
      </c>
      <c r="H1503" t="s">
        <v>1435</v>
      </c>
      <c r="I1503" t="s">
        <v>16</v>
      </c>
      <c r="J1503" t="s">
        <v>1438</v>
      </c>
      <c r="K1503" s="10">
        <f t="shared" si="23"/>
        <v>5.9880239520958083E-4</v>
      </c>
    </row>
    <row r="1504" spans="1:11" x14ac:dyDescent="0.25">
      <c r="A1504" t="s">
        <v>1302</v>
      </c>
      <c r="B1504" t="s">
        <v>30</v>
      </c>
      <c r="C1504">
        <v>1450</v>
      </c>
      <c r="D1504">
        <v>2015</v>
      </c>
      <c r="E1504" s="2">
        <v>0.7</v>
      </c>
      <c r="F1504" t="s">
        <v>320</v>
      </c>
      <c r="G1504">
        <v>3</v>
      </c>
      <c r="H1504" t="s">
        <v>1435</v>
      </c>
      <c r="I1504" t="s">
        <v>30</v>
      </c>
      <c r="J1504" t="s">
        <v>1438</v>
      </c>
      <c r="K1504" s="10">
        <f t="shared" si="23"/>
        <v>5.9880239520958083E-4</v>
      </c>
    </row>
    <row r="1505" spans="1:11" x14ac:dyDescent="0.25">
      <c r="A1505" t="s">
        <v>1302</v>
      </c>
      <c r="B1505" t="s">
        <v>316</v>
      </c>
      <c r="C1505">
        <v>1450</v>
      </c>
      <c r="D1505">
        <v>2015</v>
      </c>
      <c r="E1505" s="2">
        <v>0.62</v>
      </c>
      <c r="F1505" t="s">
        <v>320</v>
      </c>
      <c r="G1505">
        <v>3</v>
      </c>
      <c r="H1505" t="s">
        <v>1435</v>
      </c>
      <c r="I1505" t="s">
        <v>33</v>
      </c>
      <c r="J1505" t="s">
        <v>1438</v>
      </c>
      <c r="K1505" s="10">
        <f t="shared" si="23"/>
        <v>5.9880239520958083E-4</v>
      </c>
    </row>
    <row r="1506" spans="1:11" x14ac:dyDescent="0.25">
      <c r="A1506" t="s">
        <v>1302</v>
      </c>
      <c r="B1506" t="s">
        <v>64</v>
      </c>
      <c r="C1506">
        <v>1450</v>
      </c>
      <c r="D1506">
        <v>2015</v>
      </c>
      <c r="E1506" s="2">
        <v>0.6</v>
      </c>
      <c r="F1506" t="s">
        <v>320</v>
      </c>
      <c r="G1506">
        <v>3</v>
      </c>
      <c r="H1506" t="s">
        <v>35</v>
      </c>
      <c r="I1506" t="s">
        <v>64</v>
      </c>
      <c r="J1506" t="s">
        <v>1438</v>
      </c>
      <c r="K1506" s="10">
        <f t="shared" si="23"/>
        <v>5.9880239520958083E-4</v>
      </c>
    </row>
    <row r="1507" spans="1:11" x14ac:dyDescent="0.25">
      <c r="A1507" t="s">
        <v>1302</v>
      </c>
      <c r="B1507" t="s">
        <v>63</v>
      </c>
      <c r="C1507">
        <v>1680</v>
      </c>
      <c r="D1507">
        <v>2015</v>
      </c>
      <c r="E1507" s="2">
        <v>0.77</v>
      </c>
      <c r="F1507" t="s">
        <v>320</v>
      </c>
      <c r="G1507">
        <v>3</v>
      </c>
      <c r="H1507" t="s">
        <v>35</v>
      </c>
      <c r="I1507" t="s">
        <v>63</v>
      </c>
      <c r="J1507" t="s">
        <v>1438</v>
      </c>
      <c r="K1507" s="10">
        <f t="shared" si="23"/>
        <v>5.9880239520958083E-4</v>
      </c>
    </row>
    <row r="1508" spans="1:11" x14ac:dyDescent="0.25">
      <c r="A1508" t="s">
        <v>1303</v>
      </c>
      <c r="B1508" t="s">
        <v>1304</v>
      </c>
      <c r="C1508">
        <v>1868</v>
      </c>
      <c r="D1508">
        <v>2016</v>
      </c>
      <c r="E1508" s="2">
        <v>0.7</v>
      </c>
      <c r="F1508" t="s">
        <v>1305</v>
      </c>
      <c r="G1508">
        <v>3</v>
      </c>
      <c r="H1508" t="s">
        <v>35</v>
      </c>
      <c r="I1508" t="s">
        <v>1305</v>
      </c>
      <c r="J1508" t="s">
        <v>1438</v>
      </c>
      <c r="K1508" s="10">
        <f t="shared" si="23"/>
        <v>5.9880239520958083E-4</v>
      </c>
    </row>
    <row r="1509" spans="1:11" x14ac:dyDescent="0.25">
      <c r="A1509" t="s">
        <v>1306</v>
      </c>
      <c r="B1509" t="s">
        <v>99</v>
      </c>
      <c r="C1509">
        <v>1271</v>
      </c>
      <c r="D1509">
        <v>2014</v>
      </c>
      <c r="E1509" s="2">
        <v>0.68</v>
      </c>
      <c r="F1509" t="s">
        <v>41</v>
      </c>
      <c r="G1509">
        <v>3</v>
      </c>
      <c r="H1509" t="s">
        <v>35</v>
      </c>
      <c r="I1509" t="s">
        <v>99</v>
      </c>
      <c r="J1509" t="s">
        <v>1438</v>
      </c>
      <c r="K1509" s="10">
        <f t="shared" si="23"/>
        <v>5.9880239520958083E-4</v>
      </c>
    </row>
    <row r="1510" spans="1:11" x14ac:dyDescent="0.25">
      <c r="A1510" t="s">
        <v>1306</v>
      </c>
      <c r="B1510" t="s">
        <v>118</v>
      </c>
      <c r="C1510">
        <v>785</v>
      </c>
      <c r="D1510">
        <v>2011</v>
      </c>
      <c r="E1510" s="2">
        <v>0.87</v>
      </c>
      <c r="F1510" t="s">
        <v>41</v>
      </c>
      <c r="G1510">
        <v>3</v>
      </c>
      <c r="H1510" t="s">
        <v>1435</v>
      </c>
      <c r="I1510" t="s">
        <v>38</v>
      </c>
      <c r="J1510" t="s">
        <v>1438</v>
      </c>
      <c r="K1510" s="10">
        <f t="shared" si="23"/>
        <v>5.9880239520958083E-4</v>
      </c>
    </row>
    <row r="1511" spans="1:11" x14ac:dyDescent="0.25">
      <c r="A1511" t="s">
        <v>1306</v>
      </c>
      <c r="B1511" t="s">
        <v>1307</v>
      </c>
      <c r="C1511">
        <v>451</v>
      </c>
      <c r="D1511">
        <v>2009</v>
      </c>
      <c r="E1511" s="2">
        <v>0.75</v>
      </c>
      <c r="F1511" t="s">
        <v>41</v>
      </c>
      <c r="G1511">
        <v>3</v>
      </c>
      <c r="H1511" t="s">
        <v>1435</v>
      </c>
      <c r="I1511" t="s">
        <v>53</v>
      </c>
      <c r="J1511" t="s">
        <v>1438</v>
      </c>
      <c r="K1511" s="10">
        <f t="shared" si="23"/>
        <v>5.9880239520958083E-4</v>
      </c>
    </row>
    <row r="1512" spans="1:11" x14ac:dyDescent="0.25">
      <c r="A1512" t="s">
        <v>1306</v>
      </c>
      <c r="B1512" t="s">
        <v>1308</v>
      </c>
      <c r="C1512">
        <v>180</v>
      </c>
      <c r="D1512">
        <v>2007</v>
      </c>
      <c r="E1512" s="2">
        <v>0.7</v>
      </c>
      <c r="F1512" t="s">
        <v>41</v>
      </c>
      <c r="G1512">
        <v>3</v>
      </c>
      <c r="H1512" t="s">
        <v>1435</v>
      </c>
      <c r="I1512" t="s">
        <v>83</v>
      </c>
      <c r="J1512" t="s">
        <v>1438</v>
      </c>
      <c r="K1512" s="10">
        <f t="shared" si="23"/>
        <v>5.9880239520958083E-4</v>
      </c>
    </row>
    <row r="1513" spans="1:11" x14ac:dyDescent="0.25">
      <c r="A1513" t="s">
        <v>1309</v>
      </c>
      <c r="B1513" t="s">
        <v>472</v>
      </c>
      <c r="C1513">
        <v>1716</v>
      </c>
      <c r="D1513">
        <v>2016</v>
      </c>
      <c r="E1513" s="2">
        <v>0.62</v>
      </c>
      <c r="F1513" t="s">
        <v>41</v>
      </c>
      <c r="G1513">
        <v>2</v>
      </c>
      <c r="H1513" t="s">
        <v>60</v>
      </c>
      <c r="I1513" t="s">
        <v>472</v>
      </c>
      <c r="J1513" t="s">
        <v>1441</v>
      </c>
      <c r="K1513" s="10">
        <f t="shared" si="23"/>
        <v>5.9880239520958083E-4</v>
      </c>
    </row>
    <row r="1514" spans="1:11" x14ac:dyDescent="0.25">
      <c r="A1514" t="s">
        <v>1309</v>
      </c>
      <c r="B1514" t="s">
        <v>1310</v>
      </c>
      <c r="C1514">
        <v>199</v>
      </c>
      <c r="D1514">
        <v>2008</v>
      </c>
      <c r="E1514" s="2">
        <v>0.7</v>
      </c>
      <c r="F1514" t="s">
        <v>41</v>
      </c>
      <c r="G1514">
        <v>2</v>
      </c>
      <c r="H1514" t="s">
        <v>60</v>
      </c>
      <c r="I1514" t="s">
        <v>93</v>
      </c>
      <c r="J1514" t="s">
        <v>1441</v>
      </c>
      <c r="K1514" s="10">
        <f t="shared" si="23"/>
        <v>5.9880239520958083E-4</v>
      </c>
    </row>
    <row r="1515" spans="1:11" x14ac:dyDescent="0.25">
      <c r="A1515" t="s">
        <v>1309</v>
      </c>
      <c r="B1515" t="s">
        <v>1311</v>
      </c>
      <c r="C1515">
        <v>280</v>
      </c>
      <c r="D1515">
        <v>2008</v>
      </c>
      <c r="E1515" s="2">
        <v>0.7</v>
      </c>
      <c r="F1515" t="s">
        <v>41</v>
      </c>
      <c r="G1515">
        <v>2</v>
      </c>
      <c r="H1515" t="s">
        <v>1435</v>
      </c>
      <c r="I1515" t="s">
        <v>16</v>
      </c>
      <c r="J1515" t="s">
        <v>1441</v>
      </c>
      <c r="K1515" s="10">
        <f t="shared" si="23"/>
        <v>5.9880239520958083E-4</v>
      </c>
    </row>
    <row r="1516" spans="1:11" x14ac:dyDescent="0.25">
      <c r="A1516" t="s">
        <v>1309</v>
      </c>
      <c r="B1516" t="s">
        <v>1312</v>
      </c>
      <c r="C1516">
        <v>280</v>
      </c>
      <c r="D1516">
        <v>2008</v>
      </c>
      <c r="E1516" s="2">
        <v>0.7</v>
      </c>
      <c r="F1516" t="s">
        <v>41</v>
      </c>
      <c r="G1516">
        <v>3</v>
      </c>
      <c r="H1516" t="s">
        <v>1435</v>
      </c>
      <c r="I1516" t="s">
        <v>25</v>
      </c>
      <c r="J1516" t="s">
        <v>1438</v>
      </c>
      <c r="K1516" s="10">
        <f t="shared" si="23"/>
        <v>5.9880239520958083E-4</v>
      </c>
    </row>
    <row r="1517" spans="1:11" x14ac:dyDescent="0.25">
      <c r="A1517" t="s">
        <v>1309</v>
      </c>
      <c r="B1517" t="s">
        <v>1313</v>
      </c>
      <c r="C1517">
        <v>284</v>
      </c>
      <c r="D1517">
        <v>2008</v>
      </c>
      <c r="E1517" s="2">
        <v>0.7</v>
      </c>
      <c r="F1517" t="s">
        <v>41</v>
      </c>
      <c r="G1517">
        <v>2</v>
      </c>
      <c r="H1517" t="s">
        <v>1435</v>
      </c>
      <c r="I1517" t="s">
        <v>16</v>
      </c>
      <c r="J1517" t="s">
        <v>1441</v>
      </c>
      <c r="K1517" s="10">
        <f t="shared" si="23"/>
        <v>5.9880239520958083E-4</v>
      </c>
    </row>
    <row r="1518" spans="1:11" x14ac:dyDescent="0.25">
      <c r="A1518" t="s">
        <v>1314</v>
      </c>
      <c r="B1518" t="s">
        <v>1315</v>
      </c>
      <c r="C1518">
        <v>801</v>
      </c>
      <c r="D1518">
        <v>2012</v>
      </c>
      <c r="E1518" s="2">
        <v>0.7</v>
      </c>
      <c r="F1518" t="s">
        <v>41</v>
      </c>
      <c r="G1518">
        <v>3</v>
      </c>
      <c r="H1518" t="s">
        <v>1435</v>
      </c>
      <c r="I1518" t="s">
        <v>25</v>
      </c>
      <c r="J1518" t="s">
        <v>1438</v>
      </c>
      <c r="K1518" s="10">
        <f t="shared" si="23"/>
        <v>5.9880239520958083E-4</v>
      </c>
    </row>
    <row r="1519" spans="1:11" x14ac:dyDescent="0.25">
      <c r="A1519" t="s">
        <v>1314</v>
      </c>
      <c r="B1519" t="s">
        <v>1316</v>
      </c>
      <c r="C1519">
        <v>805</v>
      </c>
      <c r="D1519">
        <v>2012</v>
      </c>
      <c r="E1519" s="2">
        <v>0.7</v>
      </c>
      <c r="F1519" t="s">
        <v>41</v>
      </c>
      <c r="G1519">
        <v>3</v>
      </c>
      <c r="H1519" t="s">
        <v>1435</v>
      </c>
      <c r="I1519" t="s">
        <v>33</v>
      </c>
      <c r="J1519" t="s">
        <v>1438</v>
      </c>
      <c r="K1519" s="10">
        <f t="shared" si="23"/>
        <v>5.9880239520958083E-4</v>
      </c>
    </row>
    <row r="1520" spans="1:11" x14ac:dyDescent="0.25">
      <c r="A1520" t="s">
        <v>1314</v>
      </c>
      <c r="B1520" t="s">
        <v>1317</v>
      </c>
      <c r="C1520">
        <v>805</v>
      </c>
      <c r="D1520">
        <v>2012</v>
      </c>
      <c r="E1520" s="2">
        <v>0.7</v>
      </c>
      <c r="F1520" t="s">
        <v>41</v>
      </c>
      <c r="G1520">
        <v>3</v>
      </c>
      <c r="H1520" t="s">
        <v>1435</v>
      </c>
      <c r="I1520" t="s">
        <v>83</v>
      </c>
      <c r="J1520" t="s">
        <v>1438</v>
      </c>
      <c r="K1520" s="10">
        <f t="shared" si="23"/>
        <v>5.9880239520958083E-4</v>
      </c>
    </row>
    <row r="1521" spans="1:11" x14ac:dyDescent="0.25">
      <c r="A1521" t="s">
        <v>1314</v>
      </c>
      <c r="B1521" t="s">
        <v>1318</v>
      </c>
      <c r="C1521">
        <v>817</v>
      </c>
      <c r="D1521">
        <v>2012</v>
      </c>
      <c r="E1521" s="2">
        <v>0.7</v>
      </c>
      <c r="F1521" t="s">
        <v>41</v>
      </c>
      <c r="G1521">
        <v>3</v>
      </c>
      <c r="H1521" t="s">
        <v>1435</v>
      </c>
      <c r="I1521" t="s">
        <v>28</v>
      </c>
      <c r="J1521" t="s">
        <v>1438</v>
      </c>
      <c r="K1521" s="10">
        <f t="shared" si="23"/>
        <v>5.9880239520958083E-4</v>
      </c>
    </row>
    <row r="1522" spans="1:11" x14ac:dyDescent="0.25">
      <c r="A1522" t="s">
        <v>1314</v>
      </c>
      <c r="B1522" t="s">
        <v>1319</v>
      </c>
      <c r="C1522">
        <v>821</v>
      </c>
      <c r="D1522">
        <v>2012</v>
      </c>
      <c r="E1522" s="2">
        <v>0.7</v>
      </c>
      <c r="F1522" t="s">
        <v>41</v>
      </c>
      <c r="G1522">
        <v>2</v>
      </c>
      <c r="H1522" t="s">
        <v>1435</v>
      </c>
      <c r="I1522" t="s">
        <v>16</v>
      </c>
      <c r="J1522" t="s">
        <v>1441</v>
      </c>
      <c r="K1522" s="10">
        <f t="shared" si="23"/>
        <v>5.9880239520958083E-4</v>
      </c>
    </row>
    <row r="1523" spans="1:11" x14ac:dyDescent="0.25">
      <c r="A1523" t="s">
        <v>1314</v>
      </c>
      <c r="B1523" t="s">
        <v>1320</v>
      </c>
      <c r="C1523">
        <v>825</v>
      </c>
      <c r="D1523">
        <v>2012</v>
      </c>
      <c r="E1523" s="2">
        <v>0.7</v>
      </c>
      <c r="F1523" t="s">
        <v>41</v>
      </c>
      <c r="G1523">
        <v>3</v>
      </c>
      <c r="H1523" t="s">
        <v>1435</v>
      </c>
      <c r="I1523" t="s">
        <v>28</v>
      </c>
      <c r="J1523" t="s">
        <v>1438</v>
      </c>
      <c r="K1523" s="10">
        <f t="shared" si="23"/>
        <v>5.9880239520958083E-4</v>
      </c>
    </row>
    <row r="1524" spans="1:11" x14ac:dyDescent="0.25">
      <c r="A1524" t="s">
        <v>1314</v>
      </c>
      <c r="B1524" t="s">
        <v>1321</v>
      </c>
      <c r="C1524">
        <v>829</v>
      </c>
      <c r="D1524">
        <v>2012</v>
      </c>
      <c r="E1524" s="2">
        <v>0.7</v>
      </c>
      <c r="F1524" t="s">
        <v>41</v>
      </c>
      <c r="G1524">
        <v>3</v>
      </c>
      <c r="H1524" t="s">
        <v>1435</v>
      </c>
      <c r="I1524" t="s">
        <v>38</v>
      </c>
      <c r="J1524" t="s">
        <v>1438</v>
      </c>
      <c r="K1524" s="10">
        <f t="shared" si="23"/>
        <v>5.9880239520958083E-4</v>
      </c>
    </row>
    <row r="1525" spans="1:11" x14ac:dyDescent="0.25">
      <c r="A1525" t="s">
        <v>1314</v>
      </c>
      <c r="B1525" t="s">
        <v>1322</v>
      </c>
      <c r="C1525">
        <v>829</v>
      </c>
      <c r="D1525">
        <v>2012</v>
      </c>
      <c r="E1525" s="2">
        <v>0.7</v>
      </c>
      <c r="F1525" t="s">
        <v>41</v>
      </c>
      <c r="G1525">
        <v>3</v>
      </c>
      <c r="H1525" t="s">
        <v>1435</v>
      </c>
      <c r="I1525" t="s">
        <v>25</v>
      </c>
      <c r="J1525" t="s">
        <v>1438</v>
      </c>
      <c r="K1525" s="10">
        <f t="shared" si="23"/>
        <v>5.9880239520958083E-4</v>
      </c>
    </row>
    <row r="1526" spans="1:11" x14ac:dyDescent="0.25">
      <c r="A1526" t="s">
        <v>1314</v>
      </c>
      <c r="B1526" t="s">
        <v>1323</v>
      </c>
      <c r="C1526">
        <v>833</v>
      </c>
      <c r="D1526">
        <v>2012</v>
      </c>
      <c r="E1526" s="2">
        <v>0.7</v>
      </c>
      <c r="F1526" t="s">
        <v>41</v>
      </c>
      <c r="G1526">
        <v>3</v>
      </c>
      <c r="H1526" t="s">
        <v>1435</v>
      </c>
      <c r="I1526" t="s">
        <v>53</v>
      </c>
      <c r="J1526" t="s">
        <v>1438</v>
      </c>
      <c r="K1526" s="10">
        <f t="shared" si="23"/>
        <v>5.9880239520958083E-4</v>
      </c>
    </row>
    <row r="1527" spans="1:11" x14ac:dyDescent="0.25">
      <c r="A1527" t="s">
        <v>1314</v>
      </c>
      <c r="B1527" t="s">
        <v>1323</v>
      </c>
      <c r="C1527">
        <v>967</v>
      </c>
      <c r="D1527">
        <v>2012</v>
      </c>
      <c r="E1527" s="2">
        <v>0.7</v>
      </c>
      <c r="F1527" t="s">
        <v>41</v>
      </c>
      <c r="G1527">
        <v>3</v>
      </c>
      <c r="H1527" t="s">
        <v>1435</v>
      </c>
      <c r="I1527" t="s">
        <v>26</v>
      </c>
      <c r="J1527" t="s">
        <v>1438</v>
      </c>
      <c r="K1527" s="10">
        <f t="shared" si="23"/>
        <v>5.9880239520958083E-4</v>
      </c>
    </row>
    <row r="1528" spans="1:11" x14ac:dyDescent="0.25">
      <c r="A1528" t="s">
        <v>1314</v>
      </c>
      <c r="B1528" t="s">
        <v>1324</v>
      </c>
      <c r="C1528">
        <v>971</v>
      </c>
      <c r="D1528">
        <v>2012</v>
      </c>
      <c r="E1528" s="2">
        <v>0.8</v>
      </c>
      <c r="F1528" t="s">
        <v>41</v>
      </c>
      <c r="G1528">
        <v>3</v>
      </c>
      <c r="H1528" t="s">
        <v>1435</v>
      </c>
      <c r="I1528" t="s">
        <v>19</v>
      </c>
      <c r="J1528" t="s">
        <v>1438</v>
      </c>
      <c r="K1528" s="10">
        <f t="shared" si="23"/>
        <v>5.9880239520958083E-4</v>
      </c>
    </row>
    <row r="1529" spans="1:11" x14ac:dyDescent="0.25">
      <c r="A1529" t="s">
        <v>1314</v>
      </c>
      <c r="B1529" t="s">
        <v>1321</v>
      </c>
      <c r="C1529">
        <v>971</v>
      </c>
      <c r="D1529">
        <v>2012</v>
      </c>
      <c r="E1529" s="2">
        <v>0.67</v>
      </c>
      <c r="F1529" t="s">
        <v>41</v>
      </c>
      <c r="G1529">
        <v>3</v>
      </c>
      <c r="H1529" t="s">
        <v>1435</v>
      </c>
      <c r="I1529" t="s">
        <v>38</v>
      </c>
      <c r="J1529" t="s">
        <v>1438</v>
      </c>
      <c r="K1529" s="10">
        <f t="shared" si="23"/>
        <v>5.9880239520958083E-4</v>
      </c>
    </row>
    <row r="1530" spans="1:11" x14ac:dyDescent="0.25">
      <c r="A1530" t="s">
        <v>1314</v>
      </c>
      <c r="B1530" t="s">
        <v>1325</v>
      </c>
      <c r="C1530">
        <v>971</v>
      </c>
      <c r="D1530">
        <v>2012</v>
      </c>
      <c r="E1530" s="2">
        <v>0.7</v>
      </c>
      <c r="F1530" t="s">
        <v>41</v>
      </c>
      <c r="G1530">
        <v>3</v>
      </c>
      <c r="H1530" t="s">
        <v>114</v>
      </c>
      <c r="I1530" t="s">
        <v>26</v>
      </c>
      <c r="J1530" t="s">
        <v>1438</v>
      </c>
      <c r="K1530" s="10">
        <f t="shared" si="23"/>
        <v>5.9880239520958083E-4</v>
      </c>
    </row>
    <row r="1531" spans="1:11" x14ac:dyDescent="0.25">
      <c r="A1531" t="s">
        <v>1326</v>
      </c>
      <c r="B1531" t="s">
        <v>16</v>
      </c>
      <c r="C1531">
        <v>1478</v>
      </c>
      <c r="D1531">
        <v>2015</v>
      </c>
      <c r="E1531" s="2">
        <v>0.7</v>
      </c>
      <c r="F1531" t="s">
        <v>41</v>
      </c>
      <c r="G1531">
        <v>3</v>
      </c>
      <c r="H1531" t="s">
        <v>1435</v>
      </c>
      <c r="I1531" t="s">
        <v>16</v>
      </c>
      <c r="J1531" t="s">
        <v>1438</v>
      </c>
      <c r="K1531" s="10">
        <f t="shared" si="23"/>
        <v>5.9880239520958083E-4</v>
      </c>
    </row>
    <row r="1532" spans="1:11" x14ac:dyDescent="0.25">
      <c r="A1532" t="s">
        <v>1326</v>
      </c>
      <c r="B1532" t="s">
        <v>99</v>
      </c>
      <c r="C1532">
        <v>1478</v>
      </c>
      <c r="D1532">
        <v>2015</v>
      </c>
      <c r="E1532" s="2">
        <v>0.7</v>
      </c>
      <c r="F1532" t="s">
        <v>41</v>
      </c>
      <c r="G1532">
        <v>3.75</v>
      </c>
      <c r="H1532" t="s">
        <v>35</v>
      </c>
      <c r="I1532" t="s">
        <v>99</v>
      </c>
      <c r="J1532" t="s">
        <v>1439</v>
      </c>
      <c r="K1532" s="10">
        <f t="shared" si="23"/>
        <v>5.9880239520958083E-4</v>
      </c>
    </row>
    <row r="1533" spans="1:11" x14ac:dyDescent="0.25">
      <c r="A1533" t="s">
        <v>1326</v>
      </c>
      <c r="B1533" t="s">
        <v>25</v>
      </c>
      <c r="C1533">
        <v>1478</v>
      </c>
      <c r="D1533">
        <v>2015</v>
      </c>
      <c r="E1533" s="2">
        <v>0.7</v>
      </c>
      <c r="F1533" t="s">
        <v>41</v>
      </c>
      <c r="G1533">
        <v>3.75</v>
      </c>
      <c r="H1533" t="s">
        <v>35</v>
      </c>
      <c r="I1533" t="s">
        <v>25</v>
      </c>
      <c r="J1533" t="s">
        <v>1439</v>
      </c>
      <c r="K1533" s="10">
        <f t="shared" si="23"/>
        <v>5.9880239520958083E-4</v>
      </c>
    </row>
    <row r="1534" spans="1:11" x14ac:dyDescent="0.25">
      <c r="A1534" t="s">
        <v>1326</v>
      </c>
      <c r="B1534" t="s">
        <v>28</v>
      </c>
      <c r="C1534">
        <v>1482</v>
      </c>
      <c r="D1534">
        <v>2015</v>
      </c>
      <c r="E1534" s="2">
        <v>0.7</v>
      </c>
      <c r="F1534" t="s">
        <v>41</v>
      </c>
      <c r="G1534">
        <v>3</v>
      </c>
      <c r="H1534" t="s">
        <v>1435</v>
      </c>
      <c r="I1534" t="s">
        <v>28</v>
      </c>
      <c r="J1534" t="s">
        <v>1438</v>
      </c>
      <c r="K1534" s="10">
        <f t="shared" si="23"/>
        <v>5.9880239520958083E-4</v>
      </c>
    </row>
    <row r="1535" spans="1:11" x14ac:dyDescent="0.25">
      <c r="A1535" t="s">
        <v>1326</v>
      </c>
      <c r="B1535" t="s">
        <v>140</v>
      </c>
      <c r="C1535">
        <v>1554</v>
      </c>
      <c r="D1535">
        <v>2015</v>
      </c>
      <c r="E1535" s="2">
        <v>0.7</v>
      </c>
      <c r="F1535" t="s">
        <v>41</v>
      </c>
      <c r="G1535">
        <v>3</v>
      </c>
      <c r="H1535" t="s">
        <v>1435</v>
      </c>
      <c r="I1535" t="s">
        <v>83</v>
      </c>
      <c r="J1535" t="s">
        <v>1438</v>
      </c>
      <c r="K1535" s="10">
        <f t="shared" si="23"/>
        <v>5.9880239520958083E-4</v>
      </c>
    </row>
    <row r="1536" spans="1:11" x14ac:dyDescent="0.25">
      <c r="A1536" t="s">
        <v>1326</v>
      </c>
      <c r="B1536" t="s">
        <v>128</v>
      </c>
      <c r="C1536">
        <v>1558</v>
      </c>
      <c r="D1536">
        <v>2015</v>
      </c>
      <c r="E1536" s="2">
        <v>0.7</v>
      </c>
      <c r="F1536" t="s">
        <v>41</v>
      </c>
      <c r="G1536">
        <v>3.75</v>
      </c>
      <c r="H1536" t="s">
        <v>35</v>
      </c>
      <c r="I1536" t="s">
        <v>128</v>
      </c>
      <c r="J1536" t="s">
        <v>1439</v>
      </c>
      <c r="K1536" s="10">
        <f t="shared" si="23"/>
        <v>5.9880239520958083E-4</v>
      </c>
    </row>
    <row r="1537" spans="1:11" x14ac:dyDescent="0.25">
      <c r="A1537" t="s">
        <v>1326</v>
      </c>
      <c r="B1537" t="s">
        <v>28</v>
      </c>
      <c r="C1537">
        <v>1323</v>
      </c>
      <c r="D1537">
        <v>2014</v>
      </c>
      <c r="E1537" s="2">
        <v>0.77</v>
      </c>
      <c r="F1537" t="s">
        <v>41</v>
      </c>
      <c r="G1537">
        <v>3</v>
      </c>
      <c r="H1537" t="s">
        <v>1435</v>
      </c>
      <c r="I1537" t="s">
        <v>28</v>
      </c>
      <c r="J1537" t="s">
        <v>1438</v>
      </c>
      <c r="K1537" s="10">
        <f t="shared" si="23"/>
        <v>5.9880239520958083E-4</v>
      </c>
    </row>
    <row r="1538" spans="1:11" x14ac:dyDescent="0.25">
      <c r="A1538" t="s">
        <v>1326</v>
      </c>
      <c r="B1538" t="s">
        <v>25</v>
      </c>
      <c r="C1538">
        <v>1323</v>
      </c>
      <c r="D1538">
        <v>2014</v>
      </c>
      <c r="E1538" s="2">
        <v>0.67</v>
      </c>
      <c r="F1538" t="s">
        <v>41</v>
      </c>
      <c r="G1538">
        <v>3.75</v>
      </c>
      <c r="H1538" t="s">
        <v>35</v>
      </c>
      <c r="I1538" t="s">
        <v>25</v>
      </c>
      <c r="J1538" t="s">
        <v>1439</v>
      </c>
      <c r="K1538" s="10">
        <f t="shared" si="23"/>
        <v>5.9880239520958083E-4</v>
      </c>
    </row>
    <row r="1539" spans="1:11" x14ac:dyDescent="0.25">
      <c r="A1539" t="s">
        <v>1326</v>
      </c>
      <c r="B1539" t="s">
        <v>360</v>
      </c>
      <c r="C1539">
        <v>1323</v>
      </c>
      <c r="D1539">
        <v>2014</v>
      </c>
      <c r="E1539" s="2">
        <v>0.73</v>
      </c>
      <c r="F1539" t="s">
        <v>41</v>
      </c>
      <c r="G1539">
        <v>3.75</v>
      </c>
      <c r="H1539" t="s">
        <v>60</v>
      </c>
      <c r="I1539" t="s">
        <v>360</v>
      </c>
      <c r="J1539" t="s">
        <v>1439</v>
      </c>
      <c r="K1539" s="10">
        <f t="shared" ref="K1539:K1602" si="24">COUNTA(B1539)/SUM(COUNTA($B$2:$B$1671))</f>
        <v>5.9880239520958083E-4</v>
      </c>
    </row>
    <row r="1540" spans="1:11" x14ac:dyDescent="0.25">
      <c r="A1540" t="s">
        <v>1327</v>
      </c>
      <c r="B1540" t="s">
        <v>16</v>
      </c>
      <c r="C1540">
        <v>1614</v>
      </c>
      <c r="D1540">
        <v>2015</v>
      </c>
      <c r="E1540" s="2">
        <v>0.7</v>
      </c>
      <c r="F1540" t="s">
        <v>873</v>
      </c>
      <c r="G1540">
        <v>3</v>
      </c>
      <c r="H1540" t="s">
        <v>1435</v>
      </c>
      <c r="I1540" t="s">
        <v>16</v>
      </c>
      <c r="J1540" t="s">
        <v>1438</v>
      </c>
      <c r="K1540" s="10">
        <f t="shared" si="24"/>
        <v>5.9880239520958083E-4</v>
      </c>
    </row>
    <row r="1541" spans="1:11" x14ac:dyDescent="0.25">
      <c r="A1541" t="s">
        <v>1328</v>
      </c>
      <c r="B1541" t="s">
        <v>1329</v>
      </c>
      <c r="C1541">
        <v>903</v>
      </c>
      <c r="D1541">
        <v>2012</v>
      </c>
      <c r="E1541" s="2">
        <v>0.65</v>
      </c>
      <c r="F1541" t="s">
        <v>41</v>
      </c>
      <c r="G1541">
        <v>3</v>
      </c>
      <c r="H1541" t="s">
        <v>60</v>
      </c>
      <c r="I1541" t="s">
        <v>155</v>
      </c>
      <c r="J1541" t="s">
        <v>1438</v>
      </c>
      <c r="K1541" s="10">
        <f t="shared" si="24"/>
        <v>5.9880239520958083E-4</v>
      </c>
    </row>
    <row r="1542" spans="1:11" x14ac:dyDescent="0.25">
      <c r="A1542" t="s">
        <v>1328</v>
      </c>
      <c r="B1542" t="s">
        <v>25</v>
      </c>
      <c r="C1542">
        <v>162</v>
      </c>
      <c r="D1542">
        <v>2007</v>
      </c>
      <c r="E1542" s="2">
        <v>0.65</v>
      </c>
      <c r="F1542" t="s">
        <v>41</v>
      </c>
      <c r="G1542">
        <v>3</v>
      </c>
      <c r="H1542" t="s">
        <v>35</v>
      </c>
      <c r="I1542" t="s">
        <v>25</v>
      </c>
      <c r="J1542" t="s">
        <v>1438</v>
      </c>
      <c r="K1542" s="10">
        <f t="shared" si="24"/>
        <v>5.9880239520958083E-4</v>
      </c>
    </row>
    <row r="1543" spans="1:11" x14ac:dyDescent="0.25">
      <c r="A1543" t="s">
        <v>1328</v>
      </c>
      <c r="B1543" t="s">
        <v>246</v>
      </c>
      <c r="C1543">
        <v>184</v>
      </c>
      <c r="D1543">
        <v>2007</v>
      </c>
      <c r="E1543" s="2">
        <v>0.75</v>
      </c>
      <c r="F1543" t="s">
        <v>41</v>
      </c>
      <c r="G1543">
        <v>2</v>
      </c>
      <c r="H1543" t="s">
        <v>1435</v>
      </c>
      <c r="I1543" t="s">
        <v>246</v>
      </c>
      <c r="J1543" t="s">
        <v>1441</v>
      </c>
      <c r="K1543" s="10">
        <f t="shared" si="24"/>
        <v>5.9880239520958083E-4</v>
      </c>
    </row>
    <row r="1544" spans="1:11" x14ac:dyDescent="0.25">
      <c r="A1544" t="s">
        <v>1328</v>
      </c>
      <c r="B1544" t="s">
        <v>1330</v>
      </c>
      <c r="C1544">
        <v>184</v>
      </c>
      <c r="D1544">
        <v>2007</v>
      </c>
      <c r="E1544" s="2">
        <v>0.84</v>
      </c>
      <c r="F1544" t="s">
        <v>41</v>
      </c>
      <c r="G1544">
        <v>3</v>
      </c>
      <c r="H1544" t="s">
        <v>60</v>
      </c>
      <c r="I1544" t="s">
        <v>93</v>
      </c>
      <c r="J1544" t="s">
        <v>1438</v>
      </c>
      <c r="K1544" s="10">
        <f t="shared" si="24"/>
        <v>5.9880239520958083E-4</v>
      </c>
    </row>
    <row r="1545" spans="1:11" x14ac:dyDescent="0.25">
      <c r="A1545" t="s">
        <v>1328</v>
      </c>
      <c r="B1545" t="s">
        <v>1331</v>
      </c>
      <c r="C1545">
        <v>188</v>
      </c>
      <c r="D1545">
        <v>2007</v>
      </c>
      <c r="E1545" s="2">
        <v>0.91</v>
      </c>
      <c r="F1545" t="s">
        <v>41</v>
      </c>
      <c r="G1545">
        <v>2</v>
      </c>
      <c r="H1545" t="s">
        <v>106</v>
      </c>
      <c r="I1545" t="s">
        <v>19</v>
      </c>
      <c r="J1545" t="s">
        <v>1441</v>
      </c>
      <c r="K1545" s="10">
        <f t="shared" si="24"/>
        <v>5.9880239520958083E-4</v>
      </c>
    </row>
    <row r="1546" spans="1:11" x14ac:dyDescent="0.25">
      <c r="A1546" t="s">
        <v>1332</v>
      </c>
      <c r="B1546" t="s">
        <v>1333</v>
      </c>
      <c r="C1546">
        <v>1684</v>
      </c>
      <c r="D1546">
        <v>2015</v>
      </c>
      <c r="E1546" s="2">
        <v>0.7</v>
      </c>
      <c r="F1546" t="s">
        <v>320</v>
      </c>
      <c r="G1546">
        <v>3</v>
      </c>
      <c r="H1546" t="s">
        <v>1435</v>
      </c>
      <c r="I1546" t="s">
        <v>16</v>
      </c>
      <c r="J1546" t="s">
        <v>1438</v>
      </c>
      <c r="K1546" s="10">
        <f t="shared" si="24"/>
        <v>5.9880239520958083E-4</v>
      </c>
    </row>
    <row r="1547" spans="1:11" x14ac:dyDescent="0.25">
      <c r="A1547" t="s">
        <v>1334</v>
      </c>
      <c r="B1547" t="s">
        <v>1335</v>
      </c>
      <c r="C1547">
        <v>1836</v>
      </c>
      <c r="D1547">
        <v>2016</v>
      </c>
      <c r="E1547" s="2">
        <v>0.72</v>
      </c>
      <c r="F1547" t="s">
        <v>197</v>
      </c>
      <c r="G1547">
        <v>3.75</v>
      </c>
      <c r="H1547" t="s">
        <v>1336</v>
      </c>
      <c r="I1547" t="s">
        <v>99</v>
      </c>
      <c r="J1547" t="s">
        <v>1439</v>
      </c>
      <c r="K1547" s="10">
        <f t="shared" si="24"/>
        <v>5.9880239520958083E-4</v>
      </c>
    </row>
    <row r="1548" spans="1:11" x14ac:dyDescent="0.25">
      <c r="A1548" t="s">
        <v>1337</v>
      </c>
      <c r="B1548" t="s">
        <v>334</v>
      </c>
      <c r="C1548">
        <v>1418</v>
      </c>
      <c r="D1548">
        <v>2014</v>
      </c>
      <c r="E1548" s="2">
        <v>0.81</v>
      </c>
      <c r="F1548" t="s">
        <v>28</v>
      </c>
      <c r="G1548">
        <v>3</v>
      </c>
      <c r="H1548" t="s">
        <v>69</v>
      </c>
      <c r="I1548" t="s">
        <v>28</v>
      </c>
      <c r="J1548" t="s">
        <v>1438</v>
      </c>
      <c r="K1548" s="10">
        <f t="shared" si="24"/>
        <v>5.9880239520958083E-4</v>
      </c>
    </row>
    <row r="1549" spans="1:11" x14ac:dyDescent="0.25">
      <c r="A1549" t="s">
        <v>1338</v>
      </c>
      <c r="B1549" t="s">
        <v>1339</v>
      </c>
      <c r="C1549">
        <v>895</v>
      </c>
      <c r="D1549">
        <v>2012</v>
      </c>
      <c r="E1549" s="2">
        <v>0.7</v>
      </c>
      <c r="F1549" t="s">
        <v>9</v>
      </c>
      <c r="G1549">
        <v>4</v>
      </c>
      <c r="H1549" t="s">
        <v>35</v>
      </c>
      <c r="I1549" t="s">
        <v>802</v>
      </c>
      <c r="J1549" t="s">
        <v>1440</v>
      </c>
      <c r="K1549" s="10">
        <f t="shared" si="24"/>
        <v>5.9880239520958083E-4</v>
      </c>
    </row>
    <row r="1550" spans="1:11" x14ac:dyDescent="0.25">
      <c r="A1550" t="s">
        <v>1340</v>
      </c>
      <c r="B1550" t="s">
        <v>1341</v>
      </c>
      <c r="C1550">
        <v>927</v>
      </c>
      <c r="D1550">
        <v>2012</v>
      </c>
      <c r="E1550" s="2">
        <v>0.77</v>
      </c>
      <c r="F1550" t="s">
        <v>41</v>
      </c>
      <c r="G1550">
        <v>3</v>
      </c>
      <c r="H1550" t="s">
        <v>18</v>
      </c>
      <c r="I1550" t="s">
        <v>38</v>
      </c>
      <c r="J1550" t="s">
        <v>1438</v>
      </c>
      <c r="K1550" s="10">
        <f t="shared" si="24"/>
        <v>5.9880239520958083E-4</v>
      </c>
    </row>
    <row r="1551" spans="1:11" x14ac:dyDescent="0.25">
      <c r="A1551" t="s">
        <v>1340</v>
      </c>
      <c r="B1551" t="s">
        <v>19</v>
      </c>
      <c r="C1551">
        <v>789</v>
      </c>
      <c r="D1551">
        <v>2011</v>
      </c>
      <c r="E1551" s="2">
        <v>0.72</v>
      </c>
      <c r="F1551" t="s">
        <v>41</v>
      </c>
      <c r="G1551">
        <v>3</v>
      </c>
      <c r="H1551" t="s">
        <v>1435</v>
      </c>
      <c r="I1551" t="s">
        <v>19</v>
      </c>
      <c r="J1551" t="s">
        <v>1438</v>
      </c>
      <c r="K1551" s="10">
        <f t="shared" si="24"/>
        <v>5.9880239520958083E-4</v>
      </c>
    </row>
    <row r="1552" spans="1:11" x14ac:dyDescent="0.25">
      <c r="A1552" t="s">
        <v>1340</v>
      </c>
      <c r="B1552" t="s">
        <v>83</v>
      </c>
      <c r="C1552">
        <v>789</v>
      </c>
      <c r="D1552">
        <v>2011</v>
      </c>
      <c r="E1552" s="2">
        <v>0.74</v>
      </c>
      <c r="F1552" t="s">
        <v>41</v>
      </c>
      <c r="G1552">
        <v>3</v>
      </c>
      <c r="H1552" t="s">
        <v>1435</v>
      </c>
      <c r="I1552" t="s">
        <v>83</v>
      </c>
      <c r="J1552" t="s">
        <v>1438</v>
      </c>
      <c r="K1552" s="10">
        <f t="shared" si="24"/>
        <v>5.9880239520958083E-4</v>
      </c>
    </row>
    <row r="1553" spans="1:11" x14ac:dyDescent="0.25">
      <c r="A1553" t="s">
        <v>1342</v>
      </c>
      <c r="B1553" t="s">
        <v>82</v>
      </c>
      <c r="C1553">
        <v>1239</v>
      </c>
      <c r="D1553">
        <v>2014</v>
      </c>
      <c r="E1553" s="2">
        <v>0.72</v>
      </c>
      <c r="F1553" t="s">
        <v>41</v>
      </c>
      <c r="G1553">
        <v>3</v>
      </c>
      <c r="H1553" t="s">
        <v>1435</v>
      </c>
      <c r="I1553" t="s">
        <v>83</v>
      </c>
      <c r="J1553" t="s">
        <v>1438</v>
      </c>
      <c r="K1553" s="10">
        <f t="shared" si="24"/>
        <v>5.9880239520958083E-4</v>
      </c>
    </row>
    <row r="1554" spans="1:11" x14ac:dyDescent="0.25">
      <c r="A1554" t="s">
        <v>1343</v>
      </c>
      <c r="B1554" t="s">
        <v>1344</v>
      </c>
      <c r="C1554">
        <v>753</v>
      </c>
      <c r="D1554">
        <v>2011</v>
      </c>
      <c r="E1554" s="2">
        <v>0.72</v>
      </c>
      <c r="F1554" t="s">
        <v>25</v>
      </c>
      <c r="G1554">
        <v>3</v>
      </c>
      <c r="H1554" t="s">
        <v>1435</v>
      </c>
      <c r="I1554" t="s">
        <v>25</v>
      </c>
      <c r="J1554" t="s">
        <v>1438</v>
      </c>
      <c r="K1554" s="10">
        <f t="shared" si="24"/>
        <v>5.9880239520958083E-4</v>
      </c>
    </row>
    <row r="1555" spans="1:11" x14ac:dyDescent="0.25">
      <c r="A1555" t="s">
        <v>1345</v>
      </c>
      <c r="B1555" t="s">
        <v>140</v>
      </c>
      <c r="C1555">
        <v>1700</v>
      </c>
      <c r="D1555">
        <v>2015</v>
      </c>
      <c r="E1555" s="2">
        <v>0.75</v>
      </c>
      <c r="F1555" t="s">
        <v>41</v>
      </c>
      <c r="G1555">
        <v>3</v>
      </c>
      <c r="H1555" t="s">
        <v>1435</v>
      </c>
      <c r="I1555" t="s">
        <v>83</v>
      </c>
      <c r="J1555" t="s">
        <v>1438</v>
      </c>
      <c r="K1555" s="10">
        <f t="shared" si="24"/>
        <v>5.9880239520958083E-4</v>
      </c>
    </row>
    <row r="1556" spans="1:11" x14ac:dyDescent="0.25">
      <c r="A1556" t="s">
        <v>1345</v>
      </c>
      <c r="B1556" t="s">
        <v>1346</v>
      </c>
      <c r="C1556">
        <v>1700</v>
      </c>
      <c r="D1556">
        <v>2015</v>
      </c>
      <c r="E1556" s="2">
        <v>0.75</v>
      </c>
      <c r="F1556" t="s">
        <v>41</v>
      </c>
      <c r="G1556">
        <v>3</v>
      </c>
      <c r="H1556" t="s">
        <v>1435</v>
      </c>
      <c r="I1556" t="s">
        <v>28</v>
      </c>
      <c r="J1556" t="s">
        <v>1438</v>
      </c>
      <c r="K1556" s="10">
        <f t="shared" si="24"/>
        <v>5.9880239520958083E-4</v>
      </c>
    </row>
    <row r="1557" spans="1:11" x14ac:dyDescent="0.25">
      <c r="A1557" t="s">
        <v>1345</v>
      </c>
      <c r="B1557" t="s">
        <v>25</v>
      </c>
      <c r="C1557">
        <v>1235</v>
      </c>
      <c r="D1557">
        <v>2014</v>
      </c>
      <c r="E1557" s="2">
        <v>0.75</v>
      </c>
      <c r="F1557" t="s">
        <v>41</v>
      </c>
      <c r="G1557">
        <v>3</v>
      </c>
      <c r="H1557" t="s">
        <v>35</v>
      </c>
      <c r="I1557" t="s">
        <v>25</v>
      </c>
      <c r="J1557" t="s">
        <v>1438</v>
      </c>
      <c r="K1557" s="10">
        <f t="shared" si="24"/>
        <v>5.9880239520958083E-4</v>
      </c>
    </row>
    <row r="1558" spans="1:11" x14ac:dyDescent="0.25">
      <c r="A1558" t="s">
        <v>1345</v>
      </c>
      <c r="B1558" t="s">
        <v>83</v>
      </c>
      <c r="C1558">
        <v>1022</v>
      </c>
      <c r="D1558">
        <v>2013</v>
      </c>
      <c r="E1558" s="2">
        <v>0.68</v>
      </c>
      <c r="F1558" t="s">
        <v>41</v>
      </c>
      <c r="G1558">
        <v>3</v>
      </c>
      <c r="H1558" t="s">
        <v>1435</v>
      </c>
      <c r="I1558" t="s">
        <v>83</v>
      </c>
      <c r="J1558" t="s">
        <v>1438</v>
      </c>
      <c r="K1558" s="10">
        <f t="shared" si="24"/>
        <v>5.9880239520958083E-4</v>
      </c>
    </row>
    <row r="1559" spans="1:11" x14ac:dyDescent="0.25">
      <c r="A1559" t="s">
        <v>1345</v>
      </c>
      <c r="B1559" t="s">
        <v>1347</v>
      </c>
      <c r="C1559">
        <v>1026</v>
      </c>
      <c r="D1559">
        <v>2013</v>
      </c>
      <c r="E1559" s="2">
        <v>0.75</v>
      </c>
      <c r="F1559" t="s">
        <v>41</v>
      </c>
      <c r="G1559">
        <v>2</v>
      </c>
      <c r="H1559" t="s">
        <v>1435</v>
      </c>
      <c r="I1559" t="s">
        <v>38</v>
      </c>
      <c r="J1559" t="s">
        <v>1441</v>
      </c>
      <c r="K1559" s="10">
        <f t="shared" si="24"/>
        <v>5.9880239520958083E-4</v>
      </c>
    </row>
    <row r="1560" spans="1:11" x14ac:dyDescent="0.25">
      <c r="A1560" t="s">
        <v>1345</v>
      </c>
      <c r="B1560" t="s">
        <v>83</v>
      </c>
      <c r="C1560">
        <v>753</v>
      </c>
      <c r="D1560">
        <v>2011</v>
      </c>
      <c r="E1560" s="2">
        <v>0.73</v>
      </c>
      <c r="F1560" t="s">
        <v>41</v>
      </c>
      <c r="G1560">
        <v>3</v>
      </c>
      <c r="H1560" t="s">
        <v>1435</v>
      </c>
      <c r="I1560" t="s">
        <v>83</v>
      </c>
      <c r="J1560" t="s">
        <v>1438</v>
      </c>
      <c r="K1560" s="10">
        <f t="shared" si="24"/>
        <v>5.9880239520958083E-4</v>
      </c>
    </row>
    <row r="1561" spans="1:11" x14ac:dyDescent="0.25">
      <c r="A1561" t="s">
        <v>1348</v>
      </c>
      <c r="B1561" t="s">
        <v>16</v>
      </c>
      <c r="C1561">
        <v>1740</v>
      </c>
      <c r="D1561">
        <v>2016</v>
      </c>
      <c r="E1561" s="2">
        <v>0.6</v>
      </c>
      <c r="F1561" t="s">
        <v>41</v>
      </c>
      <c r="G1561">
        <v>3</v>
      </c>
      <c r="H1561" t="s">
        <v>18</v>
      </c>
      <c r="I1561" t="s">
        <v>16</v>
      </c>
      <c r="J1561" t="s">
        <v>1438</v>
      </c>
      <c r="K1561" s="10">
        <f t="shared" si="24"/>
        <v>5.9880239520958083E-4</v>
      </c>
    </row>
    <row r="1562" spans="1:11" x14ac:dyDescent="0.25">
      <c r="A1562" t="s">
        <v>1349</v>
      </c>
      <c r="B1562" t="s">
        <v>83</v>
      </c>
      <c r="C1562">
        <v>709</v>
      </c>
      <c r="D1562">
        <v>2011</v>
      </c>
      <c r="E1562" s="2">
        <v>0.63</v>
      </c>
      <c r="F1562" t="s">
        <v>9</v>
      </c>
      <c r="G1562">
        <v>3.75</v>
      </c>
      <c r="H1562" t="s">
        <v>1435</v>
      </c>
      <c r="I1562" t="s">
        <v>83</v>
      </c>
      <c r="J1562" t="s">
        <v>1439</v>
      </c>
      <c r="K1562" s="10">
        <f t="shared" si="24"/>
        <v>5.9880239520958083E-4</v>
      </c>
    </row>
    <row r="1563" spans="1:11" x14ac:dyDescent="0.25">
      <c r="A1563" t="s">
        <v>1350</v>
      </c>
      <c r="B1563" t="s">
        <v>596</v>
      </c>
      <c r="C1563">
        <v>1438</v>
      </c>
      <c r="D1563">
        <v>2014</v>
      </c>
      <c r="E1563" s="2">
        <v>0.74</v>
      </c>
      <c r="F1563" t="s">
        <v>41</v>
      </c>
      <c r="G1563">
        <v>3</v>
      </c>
      <c r="H1563" t="s">
        <v>1435</v>
      </c>
      <c r="I1563" t="s">
        <v>72</v>
      </c>
      <c r="J1563" t="s">
        <v>1438</v>
      </c>
      <c r="K1563" s="10">
        <f t="shared" si="24"/>
        <v>5.9880239520958083E-4</v>
      </c>
    </row>
    <row r="1564" spans="1:11" x14ac:dyDescent="0.25">
      <c r="A1564" t="s">
        <v>1350</v>
      </c>
      <c r="B1564" t="s">
        <v>1351</v>
      </c>
      <c r="C1564">
        <v>1438</v>
      </c>
      <c r="D1564">
        <v>2014</v>
      </c>
      <c r="E1564" s="2">
        <v>0.7</v>
      </c>
      <c r="F1564" t="s">
        <v>41</v>
      </c>
      <c r="G1564">
        <v>3</v>
      </c>
      <c r="H1564" t="s">
        <v>1435</v>
      </c>
      <c r="I1564" t="s">
        <v>83</v>
      </c>
      <c r="J1564" t="s">
        <v>1438</v>
      </c>
      <c r="K1564" s="10">
        <f t="shared" si="24"/>
        <v>5.9880239520958083E-4</v>
      </c>
    </row>
    <row r="1565" spans="1:11" x14ac:dyDescent="0.25">
      <c r="A1565" t="s">
        <v>1352</v>
      </c>
      <c r="B1565" t="s">
        <v>1353</v>
      </c>
      <c r="C1565">
        <v>1752</v>
      </c>
      <c r="D1565">
        <v>2016</v>
      </c>
      <c r="E1565" s="2">
        <v>0.72</v>
      </c>
      <c r="F1565" t="s">
        <v>41</v>
      </c>
      <c r="G1565">
        <v>3</v>
      </c>
      <c r="H1565" t="s">
        <v>35</v>
      </c>
      <c r="I1565" t="s">
        <v>25</v>
      </c>
      <c r="J1565" t="s">
        <v>1438</v>
      </c>
      <c r="K1565" s="10">
        <f t="shared" si="24"/>
        <v>5.9880239520958083E-4</v>
      </c>
    </row>
    <row r="1566" spans="1:11" x14ac:dyDescent="0.25">
      <c r="A1566" t="s">
        <v>1352</v>
      </c>
      <c r="B1566" t="s">
        <v>1354</v>
      </c>
      <c r="C1566">
        <v>1752</v>
      </c>
      <c r="D1566">
        <v>2016</v>
      </c>
      <c r="E1566" s="2">
        <v>0.72</v>
      </c>
      <c r="F1566" t="s">
        <v>41</v>
      </c>
      <c r="G1566">
        <v>3</v>
      </c>
      <c r="H1566" t="s">
        <v>1435</v>
      </c>
      <c r="I1566" t="s">
        <v>75</v>
      </c>
      <c r="J1566" t="s">
        <v>1438</v>
      </c>
      <c r="K1566" s="10">
        <f t="shared" si="24"/>
        <v>5.9880239520958083E-4</v>
      </c>
    </row>
    <row r="1567" spans="1:11" x14ac:dyDescent="0.25">
      <c r="A1567" t="s">
        <v>1355</v>
      </c>
      <c r="B1567" t="s">
        <v>1356</v>
      </c>
      <c r="C1567">
        <v>1327</v>
      </c>
      <c r="D1567">
        <v>2014</v>
      </c>
      <c r="E1567" s="2">
        <v>0.65</v>
      </c>
      <c r="F1567" t="s">
        <v>103</v>
      </c>
      <c r="G1567">
        <v>3</v>
      </c>
      <c r="H1567" t="s">
        <v>35</v>
      </c>
      <c r="I1567" t="s">
        <v>19</v>
      </c>
      <c r="J1567" t="s">
        <v>1438</v>
      </c>
      <c r="K1567" s="10">
        <f t="shared" si="24"/>
        <v>5.9880239520958083E-4</v>
      </c>
    </row>
    <row r="1568" spans="1:11" x14ac:dyDescent="0.25">
      <c r="A1568" t="s">
        <v>1357</v>
      </c>
      <c r="B1568" t="s">
        <v>1358</v>
      </c>
      <c r="C1568">
        <v>1510</v>
      </c>
      <c r="D1568">
        <v>2015</v>
      </c>
      <c r="E1568" s="2">
        <v>0.63</v>
      </c>
      <c r="F1568" t="s">
        <v>9</v>
      </c>
      <c r="G1568">
        <v>4</v>
      </c>
      <c r="H1568" t="s">
        <v>1435</v>
      </c>
      <c r="I1568" t="s">
        <v>16</v>
      </c>
      <c r="J1568" t="s">
        <v>1440</v>
      </c>
      <c r="K1568" s="10">
        <f t="shared" si="24"/>
        <v>5.9880239520958083E-4</v>
      </c>
    </row>
    <row r="1569" spans="1:11" x14ac:dyDescent="0.25">
      <c r="A1569" t="s">
        <v>1357</v>
      </c>
      <c r="B1569" t="s">
        <v>1359</v>
      </c>
      <c r="C1569">
        <v>1153</v>
      </c>
      <c r="D1569">
        <v>2013</v>
      </c>
      <c r="E1569" s="2">
        <v>0.64</v>
      </c>
      <c r="F1569" t="s">
        <v>9</v>
      </c>
      <c r="G1569">
        <v>3</v>
      </c>
      <c r="H1569" t="s">
        <v>1435</v>
      </c>
      <c r="I1569" t="s">
        <v>83</v>
      </c>
      <c r="J1569" t="s">
        <v>1438</v>
      </c>
      <c r="K1569" s="10">
        <f t="shared" si="24"/>
        <v>5.9880239520958083E-4</v>
      </c>
    </row>
    <row r="1570" spans="1:11" x14ac:dyDescent="0.25">
      <c r="A1570" t="s">
        <v>1357</v>
      </c>
      <c r="B1570" t="s">
        <v>1360</v>
      </c>
      <c r="C1570">
        <v>931</v>
      </c>
      <c r="D1570">
        <v>2012</v>
      </c>
      <c r="E1570" s="2">
        <v>0.69</v>
      </c>
      <c r="F1570" t="s">
        <v>9</v>
      </c>
      <c r="G1570">
        <v>4</v>
      </c>
      <c r="H1570" t="s">
        <v>1435</v>
      </c>
      <c r="I1570" t="s">
        <v>19</v>
      </c>
      <c r="J1570" t="s">
        <v>1440</v>
      </c>
      <c r="K1570" s="10">
        <f t="shared" si="24"/>
        <v>5.9880239520958083E-4</v>
      </c>
    </row>
    <row r="1571" spans="1:11" x14ac:dyDescent="0.25">
      <c r="A1571" t="s">
        <v>1357</v>
      </c>
      <c r="B1571" t="s">
        <v>1361</v>
      </c>
      <c r="C1571">
        <v>757</v>
      </c>
      <c r="D1571">
        <v>2011</v>
      </c>
      <c r="E1571" s="2">
        <v>0.64</v>
      </c>
      <c r="F1571" t="s">
        <v>9</v>
      </c>
      <c r="G1571">
        <v>4</v>
      </c>
      <c r="H1571" t="s">
        <v>18</v>
      </c>
      <c r="I1571" t="s">
        <v>19</v>
      </c>
      <c r="J1571" t="s">
        <v>1440</v>
      </c>
      <c r="K1571" s="10">
        <f t="shared" si="24"/>
        <v>5.9880239520958083E-4</v>
      </c>
    </row>
    <row r="1572" spans="1:11" x14ac:dyDescent="0.25">
      <c r="A1572" t="s">
        <v>1357</v>
      </c>
      <c r="B1572" t="s">
        <v>1362</v>
      </c>
      <c r="C1572">
        <v>327</v>
      </c>
      <c r="D1572">
        <v>2009</v>
      </c>
      <c r="E1572" s="2">
        <v>0.64</v>
      </c>
      <c r="F1572" t="s">
        <v>9</v>
      </c>
      <c r="G1572">
        <v>3.75</v>
      </c>
      <c r="H1572" t="s">
        <v>1435</v>
      </c>
      <c r="I1572" t="s">
        <v>83</v>
      </c>
      <c r="J1572" t="s">
        <v>1439</v>
      </c>
      <c r="K1572" s="10">
        <f t="shared" si="24"/>
        <v>5.9880239520958083E-4</v>
      </c>
    </row>
    <row r="1573" spans="1:11" x14ac:dyDescent="0.25">
      <c r="A1573" t="s">
        <v>1357</v>
      </c>
      <c r="B1573" t="s">
        <v>1363</v>
      </c>
      <c r="C1573">
        <v>370</v>
      </c>
      <c r="D1573">
        <v>2009</v>
      </c>
      <c r="E1573" s="2">
        <v>0.66</v>
      </c>
      <c r="F1573" t="s">
        <v>9</v>
      </c>
      <c r="G1573">
        <v>3.75</v>
      </c>
      <c r="H1573" t="s">
        <v>1435</v>
      </c>
      <c r="I1573" t="s">
        <v>28</v>
      </c>
      <c r="J1573" t="s">
        <v>1439</v>
      </c>
      <c r="K1573" s="10">
        <f t="shared" si="24"/>
        <v>5.9880239520958083E-4</v>
      </c>
    </row>
    <row r="1574" spans="1:11" x14ac:dyDescent="0.25">
      <c r="A1574" t="s">
        <v>1357</v>
      </c>
      <c r="B1574" t="s">
        <v>1364</v>
      </c>
      <c r="C1574">
        <v>395</v>
      </c>
      <c r="D1574">
        <v>2009</v>
      </c>
      <c r="E1574" s="2">
        <v>0.68</v>
      </c>
      <c r="F1574" t="s">
        <v>9</v>
      </c>
      <c r="G1574">
        <v>3</v>
      </c>
      <c r="H1574" t="s">
        <v>60</v>
      </c>
      <c r="I1574" t="s">
        <v>93</v>
      </c>
      <c r="J1574" t="s">
        <v>1438</v>
      </c>
      <c r="K1574" s="10">
        <f t="shared" si="24"/>
        <v>5.9880239520958083E-4</v>
      </c>
    </row>
    <row r="1575" spans="1:11" x14ac:dyDescent="0.25">
      <c r="A1575" t="s">
        <v>1357</v>
      </c>
      <c r="B1575" t="s">
        <v>1365</v>
      </c>
      <c r="C1575">
        <v>129</v>
      </c>
      <c r="D1575">
        <v>2007</v>
      </c>
      <c r="E1575" s="2">
        <v>0.65</v>
      </c>
      <c r="F1575" t="s">
        <v>9</v>
      </c>
      <c r="G1575">
        <v>3.75</v>
      </c>
      <c r="H1575" t="s">
        <v>35</v>
      </c>
      <c r="I1575" t="s">
        <v>19</v>
      </c>
      <c r="J1575" t="s">
        <v>1439</v>
      </c>
      <c r="K1575" s="10">
        <f t="shared" si="24"/>
        <v>5.9880239520958083E-4</v>
      </c>
    </row>
    <row r="1576" spans="1:11" x14ac:dyDescent="0.25">
      <c r="A1576" t="s">
        <v>1357</v>
      </c>
      <c r="B1576" t="s">
        <v>1366</v>
      </c>
      <c r="C1576">
        <v>129</v>
      </c>
      <c r="D1576">
        <v>2007</v>
      </c>
      <c r="E1576" s="2">
        <v>0.64</v>
      </c>
      <c r="F1576" t="s">
        <v>9</v>
      </c>
      <c r="G1576">
        <v>4</v>
      </c>
      <c r="H1576" t="s">
        <v>71</v>
      </c>
      <c r="I1576" t="s">
        <v>25</v>
      </c>
      <c r="J1576" t="s">
        <v>1440</v>
      </c>
      <c r="K1576" s="10">
        <f t="shared" si="24"/>
        <v>5.9880239520958083E-4</v>
      </c>
    </row>
    <row r="1577" spans="1:11" x14ac:dyDescent="0.25">
      <c r="A1577" t="s">
        <v>1357</v>
      </c>
      <c r="B1577" t="s">
        <v>1367</v>
      </c>
      <c r="C1577">
        <v>153</v>
      </c>
      <c r="D1577">
        <v>2007</v>
      </c>
      <c r="E1577" s="2">
        <v>0.85</v>
      </c>
      <c r="F1577" t="s">
        <v>9</v>
      </c>
      <c r="G1577">
        <v>2</v>
      </c>
      <c r="H1577" t="s">
        <v>60</v>
      </c>
      <c r="I1577" t="s">
        <v>472</v>
      </c>
      <c r="J1577" t="s">
        <v>1441</v>
      </c>
      <c r="K1577" s="10">
        <f t="shared" si="24"/>
        <v>5.9880239520958083E-4</v>
      </c>
    </row>
    <row r="1578" spans="1:11" x14ac:dyDescent="0.25">
      <c r="A1578" t="s">
        <v>1357</v>
      </c>
      <c r="B1578" t="s">
        <v>1368</v>
      </c>
      <c r="C1578">
        <v>157</v>
      </c>
      <c r="D1578">
        <v>2007</v>
      </c>
      <c r="E1578" s="2">
        <v>0.71</v>
      </c>
      <c r="F1578" t="s">
        <v>9</v>
      </c>
      <c r="G1578">
        <v>3</v>
      </c>
      <c r="H1578" t="s">
        <v>60</v>
      </c>
      <c r="I1578" t="s">
        <v>472</v>
      </c>
      <c r="J1578" t="s">
        <v>1438</v>
      </c>
      <c r="K1578" s="10">
        <f t="shared" si="24"/>
        <v>5.9880239520958083E-4</v>
      </c>
    </row>
    <row r="1579" spans="1:11" x14ac:dyDescent="0.25">
      <c r="A1579" t="s">
        <v>1357</v>
      </c>
      <c r="B1579" t="s">
        <v>1369</v>
      </c>
      <c r="C1579">
        <v>162</v>
      </c>
      <c r="D1579">
        <v>2007</v>
      </c>
      <c r="E1579" s="2">
        <v>0.64</v>
      </c>
      <c r="F1579" t="s">
        <v>9</v>
      </c>
      <c r="G1579">
        <v>3</v>
      </c>
      <c r="H1579" t="s">
        <v>105</v>
      </c>
      <c r="I1579" t="s">
        <v>19</v>
      </c>
      <c r="J1579" t="s">
        <v>1438</v>
      </c>
      <c r="K1579" s="10">
        <f t="shared" si="24"/>
        <v>5.9880239520958083E-4</v>
      </c>
    </row>
    <row r="1580" spans="1:11" x14ac:dyDescent="0.25">
      <c r="A1580" t="s">
        <v>1357</v>
      </c>
      <c r="B1580" t="s">
        <v>1370</v>
      </c>
      <c r="C1580">
        <v>63</v>
      </c>
      <c r="D1580">
        <v>2006</v>
      </c>
      <c r="E1580" s="2">
        <v>0.66</v>
      </c>
      <c r="F1580" t="s">
        <v>9</v>
      </c>
      <c r="G1580">
        <v>3</v>
      </c>
      <c r="H1580" t="s">
        <v>35</v>
      </c>
      <c r="I1580" t="s">
        <v>251</v>
      </c>
      <c r="J1580" t="s">
        <v>1438</v>
      </c>
      <c r="K1580" s="10">
        <f t="shared" si="24"/>
        <v>5.9880239520958083E-4</v>
      </c>
    </row>
    <row r="1581" spans="1:11" x14ac:dyDescent="0.25">
      <c r="A1581" t="s">
        <v>1357</v>
      </c>
      <c r="B1581" t="s">
        <v>1371</v>
      </c>
      <c r="C1581">
        <v>63</v>
      </c>
      <c r="D1581">
        <v>2006</v>
      </c>
      <c r="E1581" s="2">
        <v>0.7</v>
      </c>
      <c r="F1581" t="s">
        <v>9</v>
      </c>
      <c r="G1581">
        <v>4</v>
      </c>
      <c r="H1581" t="s">
        <v>71</v>
      </c>
      <c r="I1581" t="s">
        <v>940</v>
      </c>
      <c r="J1581" t="s">
        <v>1440</v>
      </c>
      <c r="K1581" s="10">
        <f t="shared" si="24"/>
        <v>5.9880239520958083E-4</v>
      </c>
    </row>
    <row r="1582" spans="1:11" x14ac:dyDescent="0.25">
      <c r="A1582" t="s">
        <v>1357</v>
      </c>
      <c r="B1582" t="s">
        <v>1372</v>
      </c>
      <c r="C1582">
        <v>75</v>
      </c>
      <c r="D1582">
        <v>2006</v>
      </c>
      <c r="E1582" s="2">
        <v>0.64</v>
      </c>
      <c r="F1582" t="s">
        <v>9</v>
      </c>
      <c r="G1582">
        <v>2</v>
      </c>
      <c r="H1582" t="s">
        <v>35</v>
      </c>
      <c r="I1582" t="s">
        <v>63</v>
      </c>
      <c r="J1582" t="s">
        <v>1441</v>
      </c>
      <c r="K1582" s="10">
        <f t="shared" si="24"/>
        <v>5.9880239520958083E-4</v>
      </c>
    </row>
    <row r="1583" spans="1:11" x14ac:dyDescent="0.25">
      <c r="A1583" t="s">
        <v>1357</v>
      </c>
      <c r="B1583" t="s">
        <v>1373</v>
      </c>
      <c r="C1583">
        <v>75</v>
      </c>
      <c r="D1583">
        <v>2006</v>
      </c>
      <c r="E1583" s="2">
        <v>0.64</v>
      </c>
      <c r="F1583" t="s">
        <v>9</v>
      </c>
      <c r="G1583">
        <v>3</v>
      </c>
      <c r="H1583" t="s">
        <v>105</v>
      </c>
      <c r="I1583" t="s">
        <v>19</v>
      </c>
      <c r="J1583" t="s">
        <v>1438</v>
      </c>
      <c r="K1583" s="10">
        <f t="shared" si="24"/>
        <v>5.9880239520958083E-4</v>
      </c>
    </row>
    <row r="1584" spans="1:11" x14ac:dyDescent="0.25">
      <c r="A1584" t="s">
        <v>1357</v>
      </c>
      <c r="B1584" t="s">
        <v>1374</v>
      </c>
      <c r="C1584">
        <v>75</v>
      </c>
      <c r="D1584">
        <v>2006</v>
      </c>
      <c r="E1584" s="2">
        <v>0.64</v>
      </c>
      <c r="F1584" t="s">
        <v>9</v>
      </c>
      <c r="G1584">
        <v>3</v>
      </c>
      <c r="H1584" t="s">
        <v>35</v>
      </c>
      <c r="I1584" t="s">
        <v>25</v>
      </c>
      <c r="J1584" t="s">
        <v>1438</v>
      </c>
      <c r="K1584" s="10">
        <f t="shared" si="24"/>
        <v>5.9880239520958083E-4</v>
      </c>
    </row>
    <row r="1585" spans="1:11" x14ac:dyDescent="0.25">
      <c r="A1585" t="s">
        <v>1375</v>
      </c>
      <c r="B1585" t="s">
        <v>1376</v>
      </c>
      <c r="C1585">
        <v>963</v>
      </c>
      <c r="D1585">
        <v>2012</v>
      </c>
      <c r="E1585" s="2">
        <v>0.72</v>
      </c>
      <c r="F1585" t="s">
        <v>41</v>
      </c>
      <c r="G1585">
        <v>2</v>
      </c>
      <c r="H1585" t="s">
        <v>60</v>
      </c>
      <c r="I1585" t="s">
        <v>93</v>
      </c>
      <c r="J1585" t="s">
        <v>1441</v>
      </c>
      <c r="K1585" s="10">
        <f t="shared" si="24"/>
        <v>5.9880239520958083E-4</v>
      </c>
    </row>
    <row r="1586" spans="1:11" x14ac:dyDescent="0.25">
      <c r="A1586" t="s">
        <v>1375</v>
      </c>
      <c r="B1586" t="s">
        <v>1377</v>
      </c>
      <c r="C1586">
        <v>963</v>
      </c>
      <c r="D1586">
        <v>2012</v>
      </c>
      <c r="E1586" s="2">
        <v>0.65</v>
      </c>
      <c r="F1586" t="s">
        <v>41</v>
      </c>
      <c r="G1586">
        <v>3</v>
      </c>
      <c r="H1586" t="s">
        <v>60</v>
      </c>
      <c r="I1586" t="s">
        <v>93</v>
      </c>
      <c r="J1586" t="s">
        <v>1438</v>
      </c>
      <c r="K1586" s="10">
        <f t="shared" si="24"/>
        <v>5.9880239520958083E-4</v>
      </c>
    </row>
    <row r="1587" spans="1:11" x14ac:dyDescent="0.25">
      <c r="A1587" t="s">
        <v>1378</v>
      </c>
      <c r="B1587" t="s">
        <v>25</v>
      </c>
      <c r="C1587">
        <v>404</v>
      </c>
      <c r="D1587">
        <v>2009</v>
      </c>
      <c r="E1587" s="2">
        <v>0.72</v>
      </c>
      <c r="F1587" t="s">
        <v>25</v>
      </c>
      <c r="G1587">
        <v>3</v>
      </c>
      <c r="H1587" t="s">
        <v>35</v>
      </c>
      <c r="I1587" t="s">
        <v>25</v>
      </c>
      <c r="J1587" t="s">
        <v>1438</v>
      </c>
      <c r="K1587" s="10">
        <f t="shared" si="24"/>
        <v>5.9880239520958083E-4</v>
      </c>
    </row>
    <row r="1588" spans="1:11" x14ac:dyDescent="0.25">
      <c r="A1588" t="s">
        <v>1378</v>
      </c>
      <c r="B1588" t="s">
        <v>25</v>
      </c>
      <c r="C1588">
        <v>404</v>
      </c>
      <c r="D1588">
        <v>2009</v>
      </c>
      <c r="E1588" s="2">
        <v>0.76</v>
      </c>
      <c r="F1588" t="s">
        <v>25</v>
      </c>
      <c r="G1588">
        <v>3</v>
      </c>
      <c r="H1588" t="s">
        <v>35</v>
      </c>
      <c r="I1588" t="s">
        <v>25</v>
      </c>
      <c r="J1588" t="s">
        <v>1438</v>
      </c>
      <c r="K1588" s="10">
        <f t="shared" si="24"/>
        <v>5.9880239520958083E-4</v>
      </c>
    </row>
    <row r="1589" spans="1:11" x14ac:dyDescent="0.25">
      <c r="A1589" t="s">
        <v>1378</v>
      </c>
      <c r="B1589" t="s">
        <v>25</v>
      </c>
      <c r="C1589">
        <v>404</v>
      </c>
      <c r="D1589">
        <v>2009</v>
      </c>
      <c r="E1589" s="2">
        <v>0.8</v>
      </c>
      <c r="F1589" t="s">
        <v>25</v>
      </c>
      <c r="G1589">
        <v>3</v>
      </c>
      <c r="H1589" t="s">
        <v>35</v>
      </c>
      <c r="I1589" t="s">
        <v>25</v>
      </c>
      <c r="J1589" t="s">
        <v>1438</v>
      </c>
      <c r="K1589" s="10">
        <f t="shared" si="24"/>
        <v>5.9880239520958083E-4</v>
      </c>
    </row>
    <row r="1590" spans="1:11" x14ac:dyDescent="0.25">
      <c r="A1590" t="s">
        <v>1378</v>
      </c>
      <c r="B1590" t="s">
        <v>25</v>
      </c>
      <c r="C1590">
        <v>404</v>
      </c>
      <c r="D1590">
        <v>2009</v>
      </c>
      <c r="E1590" s="2">
        <v>0.7</v>
      </c>
      <c r="F1590" t="s">
        <v>25</v>
      </c>
      <c r="G1590">
        <v>3</v>
      </c>
      <c r="H1590" t="s">
        <v>35</v>
      </c>
      <c r="I1590" t="s">
        <v>25</v>
      </c>
      <c r="J1590" t="s">
        <v>1438</v>
      </c>
      <c r="K1590" s="10">
        <f t="shared" si="24"/>
        <v>5.9880239520958083E-4</v>
      </c>
    </row>
    <row r="1591" spans="1:11" x14ac:dyDescent="0.25">
      <c r="A1591" t="s">
        <v>1378</v>
      </c>
      <c r="B1591" t="s">
        <v>1150</v>
      </c>
      <c r="C1591">
        <v>404</v>
      </c>
      <c r="D1591">
        <v>2009</v>
      </c>
      <c r="E1591" s="2">
        <v>0.68</v>
      </c>
      <c r="F1591" t="s">
        <v>25</v>
      </c>
      <c r="G1591">
        <v>3</v>
      </c>
      <c r="H1591" t="s">
        <v>35</v>
      </c>
      <c r="I1591" t="s">
        <v>25</v>
      </c>
      <c r="J1591" t="s">
        <v>1438</v>
      </c>
      <c r="K1591" s="10">
        <f t="shared" si="24"/>
        <v>5.9880239520958083E-4</v>
      </c>
    </row>
    <row r="1592" spans="1:11" x14ac:dyDescent="0.25">
      <c r="A1592" t="s">
        <v>1378</v>
      </c>
      <c r="B1592" t="s">
        <v>25</v>
      </c>
      <c r="C1592">
        <v>404</v>
      </c>
      <c r="D1592">
        <v>2009</v>
      </c>
      <c r="E1592" s="2">
        <v>0.64</v>
      </c>
      <c r="F1592" t="s">
        <v>25</v>
      </c>
      <c r="G1592">
        <v>3</v>
      </c>
      <c r="H1592" t="s">
        <v>35</v>
      </c>
      <c r="I1592" t="s">
        <v>25</v>
      </c>
      <c r="J1592" t="s">
        <v>1438</v>
      </c>
      <c r="K1592" s="10">
        <f t="shared" si="24"/>
        <v>5.9880239520958083E-4</v>
      </c>
    </row>
    <row r="1593" spans="1:11" x14ac:dyDescent="0.25">
      <c r="A1593" t="s">
        <v>1379</v>
      </c>
      <c r="B1593" t="s">
        <v>1347</v>
      </c>
      <c r="C1593">
        <v>1470</v>
      </c>
      <c r="D1593">
        <v>2015</v>
      </c>
      <c r="E1593" s="2">
        <v>0.7</v>
      </c>
      <c r="F1593" t="s">
        <v>41</v>
      </c>
      <c r="G1593">
        <v>3</v>
      </c>
      <c r="H1593" t="s">
        <v>1435</v>
      </c>
      <c r="I1593" t="s">
        <v>38</v>
      </c>
      <c r="J1593" t="s">
        <v>1438</v>
      </c>
      <c r="K1593" s="10">
        <f t="shared" si="24"/>
        <v>5.9880239520958083E-4</v>
      </c>
    </row>
    <row r="1594" spans="1:11" x14ac:dyDescent="0.25">
      <c r="A1594" t="s">
        <v>1379</v>
      </c>
      <c r="B1594" t="s">
        <v>1380</v>
      </c>
      <c r="C1594">
        <v>1470</v>
      </c>
      <c r="D1594">
        <v>2015</v>
      </c>
      <c r="E1594" s="2">
        <v>0.7</v>
      </c>
      <c r="F1594" t="s">
        <v>41</v>
      </c>
      <c r="G1594">
        <v>3</v>
      </c>
      <c r="H1594" t="s">
        <v>1435</v>
      </c>
      <c r="I1594" t="s">
        <v>38</v>
      </c>
      <c r="J1594" t="s">
        <v>1438</v>
      </c>
      <c r="K1594" s="10">
        <f t="shared" si="24"/>
        <v>5.9880239520958083E-4</v>
      </c>
    </row>
    <row r="1595" spans="1:11" x14ac:dyDescent="0.25">
      <c r="A1595" t="s">
        <v>1381</v>
      </c>
      <c r="B1595" t="s">
        <v>83</v>
      </c>
      <c r="C1595">
        <v>1211</v>
      </c>
      <c r="D1595">
        <v>2014</v>
      </c>
      <c r="E1595" s="2">
        <v>0.9</v>
      </c>
      <c r="F1595" t="s">
        <v>41</v>
      </c>
      <c r="G1595">
        <v>3</v>
      </c>
      <c r="H1595" t="s">
        <v>1435</v>
      </c>
      <c r="I1595" t="s">
        <v>83</v>
      </c>
      <c r="J1595" t="s">
        <v>1438</v>
      </c>
      <c r="K1595" s="10">
        <f t="shared" si="24"/>
        <v>5.9880239520958083E-4</v>
      </c>
    </row>
    <row r="1596" spans="1:11" x14ac:dyDescent="0.25">
      <c r="A1596" t="s">
        <v>1381</v>
      </c>
      <c r="B1596" t="s">
        <v>63</v>
      </c>
      <c r="C1596">
        <v>1211</v>
      </c>
      <c r="D1596">
        <v>2014</v>
      </c>
      <c r="E1596" s="2">
        <v>0.75</v>
      </c>
      <c r="F1596" t="s">
        <v>41</v>
      </c>
      <c r="G1596">
        <v>3</v>
      </c>
      <c r="H1596" t="s">
        <v>35</v>
      </c>
      <c r="I1596" t="s">
        <v>63</v>
      </c>
      <c r="J1596" t="s">
        <v>1438</v>
      </c>
      <c r="K1596" s="10">
        <f t="shared" si="24"/>
        <v>5.9880239520958083E-4</v>
      </c>
    </row>
    <row r="1597" spans="1:11" x14ac:dyDescent="0.25">
      <c r="A1597" t="s">
        <v>1381</v>
      </c>
      <c r="B1597" t="s">
        <v>280</v>
      </c>
      <c r="C1597">
        <v>1227</v>
      </c>
      <c r="D1597">
        <v>2014</v>
      </c>
      <c r="E1597" s="2">
        <v>0.75</v>
      </c>
      <c r="F1597" t="s">
        <v>41</v>
      </c>
      <c r="G1597">
        <v>3</v>
      </c>
      <c r="H1597" t="s">
        <v>1435</v>
      </c>
      <c r="I1597" t="s">
        <v>28</v>
      </c>
      <c r="J1597" t="s">
        <v>1438</v>
      </c>
      <c r="K1597" s="10">
        <f t="shared" si="24"/>
        <v>5.9880239520958083E-4</v>
      </c>
    </row>
    <row r="1598" spans="1:11" x14ac:dyDescent="0.25">
      <c r="A1598" t="s">
        <v>1381</v>
      </c>
      <c r="B1598" t="s">
        <v>660</v>
      </c>
      <c r="C1598">
        <v>1117</v>
      </c>
      <c r="D1598">
        <v>2013</v>
      </c>
      <c r="E1598" s="2">
        <v>0.9</v>
      </c>
      <c r="F1598" t="s">
        <v>41</v>
      </c>
      <c r="G1598">
        <v>3.75</v>
      </c>
      <c r="H1598" t="s">
        <v>1435</v>
      </c>
      <c r="I1598" t="s">
        <v>1175</v>
      </c>
      <c r="J1598" t="s">
        <v>1439</v>
      </c>
      <c r="K1598" s="10">
        <f t="shared" si="24"/>
        <v>5.9880239520958083E-4</v>
      </c>
    </row>
    <row r="1599" spans="1:11" x14ac:dyDescent="0.25">
      <c r="A1599" t="s">
        <v>1381</v>
      </c>
      <c r="B1599" t="s">
        <v>1382</v>
      </c>
      <c r="C1599">
        <v>991</v>
      </c>
      <c r="D1599">
        <v>2012</v>
      </c>
      <c r="E1599" s="2">
        <v>0.7</v>
      </c>
      <c r="F1599" t="s">
        <v>41</v>
      </c>
      <c r="G1599">
        <v>3</v>
      </c>
      <c r="H1599" t="s">
        <v>1435</v>
      </c>
      <c r="I1599" t="s">
        <v>1175</v>
      </c>
      <c r="J1599" t="s">
        <v>1438</v>
      </c>
      <c r="K1599" s="10">
        <f t="shared" si="24"/>
        <v>5.9880239520958083E-4</v>
      </c>
    </row>
    <row r="1600" spans="1:11" x14ac:dyDescent="0.25">
      <c r="A1600" t="s">
        <v>1383</v>
      </c>
      <c r="B1600" t="s">
        <v>1384</v>
      </c>
      <c r="C1600">
        <v>951</v>
      </c>
      <c r="D1600">
        <v>2012</v>
      </c>
      <c r="E1600" s="2">
        <v>0.7</v>
      </c>
      <c r="F1600" t="s">
        <v>9</v>
      </c>
      <c r="G1600">
        <v>3</v>
      </c>
      <c r="H1600" t="s">
        <v>35</v>
      </c>
      <c r="I1600" t="s">
        <v>64</v>
      </c>
      <c r="J1600" t="s">
        <v>1438</v>
      </c>
      <c r="K1600" s="10">
        <f t="shared" si="24"/>
        <v>5.9880239520958083E-4</v>
      </c>
    </row>
    <row r="1601" spans="1:11" x14ac:dyDescent="0.25">
      <c r="A1601" t="s">
        <v>1385</v>
      </c>
      <c r="B1601" t="s">
        <v>354</v>
      </c>
      <c r="C1601">
        <v>1205</v>
      </c>
      <c r="D1601">
        <v>2014</v>
      </c>
      <c r="E1601" s="2">
        <v>0.75</v>
      </c>
      <c r="F1601" t="s">
        <v>41</v>
      </c>
      <c r="G1601">
        <v>3</v>
      </c>
      <c r="H1601" t="s">
        <v>1435</v>
      </c>
      <c r="I1601" t="s">
        <v>16</v>
      </c>
      <c r="J1601" t="s">
        <v>1438</v>
      </c>
      <c r="K1601" s="10">
        <f t="shared" si="24"/>
        <v>5.9880239520958083E-4</v>
      </c>
    </row>
    <row r="1602" spans="1:11" x14ac:dyDescent="0.25">
      <c r="A1602" t="s">
        <v>1386</v>
      </c>
      <c r="B1602" t="s">
        <v>1387</v>
      </c>
      <c r="C1602">
        <v>153</v>
      </c>
      <c r="D1602">
        <v>2007</v>
      </c>
      <c r="E1602" s="2">
        <v>1</v>
      </c>
      <c r="F1602" t="s">
        <v>41</v>
      </c>
      <c r="G1602">
        <v>2</v>
      </c>
      <c r="H1602" t="s">
        <v>50</v>
      </c>
      <c r="I1602" t="s">
        <v>28</v>
      </c>
      <c r="J1602" t="s">
        <v>1441</v>
      </c>
      <c r="K1602" s="10">
        <f t="shared" si="24"/>
        <v>5.9880239520958083E-4</v>
      </c>
    </row>
    <row r="1603" spans="1:11" x14ac:dyDescent="0.25">
      <c r="A1603" t="s">
        <v>1386</v>
      </c>
      <c r="B1603" t="s">
        <v>1387</v>
      </c>
      <c r="C1603">
        <v>153</v>
      </c>
      <c r="D1603">
        <v>2007</v>
      </c>
      <c r="E1603" s="2">
        <v>0.9</v>
      </c>
      <c r="F1603" t="s">
        <v>41</v>
      </c>
      <c r="G1603">
        <v>2</v>
      </c>
      <c r="H1603" t="s">
        <v>50</v>
      </c>
      <c r="I1603" t="s">
        <v>28</v>
      </c>
      <c r="J1603" t="s">
        <v>1441</v>
      </c>
      <c r="K1603" s="10">
        <f t="shared" ref="K1603:K1666" si="25">COUNTA(B1603)/SUM(COUNTA($B$2:$B$1671))</f>
        <v>5.9880239520958083E-4</v>
      </c>
    </row>
    <row r="1604" spans="1:11" x14ac:dyDescent="0.25">
      <c r="A1604" t="s">
        <v>1386</v>
      </c>
      <c r="B1604" t="s">
        <v>1387</v>
      </c>
      <c r="C1604">
        <v>153</v>
      </c>
      <c r="D1604">
        <v>2007</v>
      </c>
      <c r="E1604" s="2">
        <v>0.75</v>
      </c>
      <c r="F1604" t="s">
        <v>41</v>
      </c>
      <c r="G1604">
        <v>3</v>
      </c>
      <c r="H1604" t="s">
        <v>50</v>
      </c>
      <c r="I1604" t="s">
        <v>28</v>
      </c>
      <c r="J1604" t="s">
        <v>1438</v>
      </c>
      <c r="K1604" s="10">
        <f t="shared" si="25"/>
        <v>5.9880239520958083E-4</v>
      </c>
    </row>
    <row r="1605" spans="1:11" x14ac:dyDescent="0.25">
      <c r="A1605" t="s">
        <v>1386</v>
      </c>
      <c r="B1605" t="s">
        <v>1388</v>
      </c>
      <c r="C1605">
        <v>153</v>
      </c>
      <c r="D1605">
        <v>2007</v>
      </c>
      <c r="E1605" s="2">
        <v>0.65</v>
      </c>
      <c r="F1605" t="s">
        <v>41</v>
      </c>
      <c r="G1605">
        <v>3</v>
      </c>
      <c r="H1605" t="s">
        <v>50</v>
      </c>
      <c r="I1605" t="s">
        <v>28</v>
      </c>
      <c r="J1605" t="s">
        <v>1438</v>
      </c>
      <c r="K1605" s="10">
        <f t="shared" si="25"/>
        <v>5.9880239520958083E-4</v>
      </c>
    </row>
    <row r="1606" spans="1:11" x14ac:dyDescent="0.25">
      <c r="A1606" t="s">
        <v>1389</v>
      </c>
      <c r="B1606" t="s">
        <v>785</v>
      </c>
      <c r="C1606">
        <v>1458</v>
      </c>
      <c r="D1606">
        <v>2015</v>
      </c>
      <c r="E1606" s="2">
        <v>0.77</v>
      </c>
      <c r="F1606" t="s">
        <v>41</v>
      </c>
      <c r="G1606">
        <v>3</v>
      </c>
      <c r="H1606" t="s">
        <v>35</v>
      </c>
      <c r="I1606" t="s">
        <v>25</v>
      </c>
      <c r="J1606" t="s">
        <v>1438</v>
      </c>
      <c r="K1606" s="10">
        <f t="shared" si="25"/>
        <v>5.9880239520958083E-4</v>
      </c>
    </row>
    <row r="1607" spans="1:11" x14ac:dyDescent="0.25">
      <c r="A1607" t="s">
        <v>1389</v>
      </c>
      <c r="B1607" t="s">
        <v>1390</v>
      </c>
      <c r="C1607">
        <v>1458</v>
      </c>
      <c r="D1607">
        <v>2015</v>
      </c>
      <c r="E1607" s="2">
        <v>0.77</v>
      </c>
      <c r="F1607" t="s">
        <v>41</v>
      </c>
      <c r="G1607">
        <v>3</v>
      </c>
      <c r="H1607" t="s">
        <v>71</v>
      </c>
      <c r="I1607" t="s">
        <v>99</v>
      </c>
      <c r="J1607" t="s">
        <v>1438</v>
      </c>
      <c r="K1607" s="10">
        <f t="shared" si="25"/>
        <v>5.9880239520958083E-4</v>
      </c>
    </row>
    <row r="1608" spans="1:11" x14ac:dyDescent="0.25">
      <c r="A1608" t="s">
        <v>1389</v>
      </c>
      <c r="B1608" t="s">
        <v>90</v>
      </c>
      <c r="C1608">
        <v>1458</v>
      </c>
      <c r="D1608">
        <v>2015</v>
      </c>
      <c r="E1608" s="2">
        <v>0.77</v>
      </c>
      <c r="F1608" t="s">
        <v>41</v>
      </c>
      <c r="G1608">
        <v>3</v>
      </c>
      <c r="H1608" t="s">
        <v>18</v>
      </c>
      <c r="I1608" t="s">
        <v>19</v>
      </c>
      <c r="J1608" t="s">
        <v>1438</v>
      </c>
      <c r="K1608" s="10">
        <f t="shared" si="25"/>
        <v>5.9880239520958083E-4</v>
      </c>
    </row>
    <row r="1609" spans="1:11" x14ac:dyDescent="0.25">
      <c r="A1609" t="s">
        <v>1389</v>
      </c>
      <c r="B1609" t="s">
        <v>16</v>
      </c>
      <c r="C1609">
        <v>1458</v>
      </c>
      <c r="D1609">
        <v>2015</v>
      </c>
      <c r="E1609" s="2">
        <v>0.77</v>
      </c>
      <c r="F1609" t="s">
        <v>41</v>
      </c>
      <c r="G1609">
        <v>3</v>
      </c>
      <c r="H1609" t="s">
        <v>71</v>
      </c>
      <c r="I1609" t="s">
        <v>16</v>
      </c>
      <c r="J1609" t="s">
        <v>1438</v>
      </c>
      <c r="K1609" s="10">
        <f t="shared" si="25"/>
        <v>5.9880239520958083E-4</v>
      </c>
    </row>
    <row r="1610" spans="1:11" x14ac:dyDescent="0.25">
      <c r="A1610" t="s">
        <v>1389</v>
      </c>
      <c r="B1610" t="s">
        <v>1391</v>
      </c>
      <c r="C1610">
        <v>1502</v>
      </c>
      <c r="D1610">
        <v>2015</v>
      </c>
      <c r="E1610" s="2">
        <v>0.77</v>
      </c>
      <c r="F1610" t="s">
        <v>41</v>
      </c>
      <c r="G1610">
        <v>3</v>
      </c>
      <c r="H1610" t="s">
        <v>35</v>
      </c>
      <c r="I1610" t="s">
        <v>128</v>
      </c>
      <c r="J1610" t="s">
        <v>1438</v>
      </c>
      <c r="K1610" s="10">
        <f t="shared" si="25"/>
        <v>5.9880239520958083E-4</v>
      </c>
    </row>
    <row r="1611" spans="1:11" x14ac:dyDescent="0.25">
      <c r="A1611" t="s">
        <v>1392</v>
      </c>
      <c r="B1611" t="s">
        <v>16</v>
      </c>
      <c r="C1611">
        <v>1720</v>
      </c>
      <c r="D1611">
        <v>2016</v>
      </c>
      <c r="E1611" s="2">
        <v>0.7</v>
      </c>
      <c r="F1611" t="s">
        <v>41</v>
      </c>
      <c r="G1611">
        <v>2</v>
      </c>
      <c r="H1611" t="s">
        <v>1435</v>
      </c>
      <c r="I1611" t="s">
        <v>16</v>
      </c>
      <c r="J1611" t="s">
        <v>1441</v>
      </c>
      <c r="K1611" s="10">
        <f t="shared" si="25"/>
        <v>5.9880239520958083E-4</v>
      </c>
    </row>
    <row r="1612" spans="1:11" x14ac:dyDescent="0.25">
      <c r="A1612" t="s">
        <v>1392</v>
      </c>
      <c r="B1612" t="s">
        <v>91</v>
      </c>
      <c r="C1612">
        <v>1720</v>
      </c>
      <c r="D1612">
        <v>2016</v>
      </c>
      <c r="E1612" s="2">
        <v>0.7</v>
      </c>
      <c r="F1612" t="s">
        <v>41</v>
      </c>
      <c r="G1612">
        <v>2</v>
      </c>
      <c r="H1612" t="s">
        <v>1435</v>
      </c>
      <c r="I1612" t="s">
        <v>19</v>
      </c>
      <c r="J1612" t="s">
        <v>1441</v>
      </c>
      <c r="K1612" s="10">
        <f t="shared" si="25"/>
        <v>5.9880239520958083E-4</v>
      </c>
    </row>
    <row r="1613" spans="1:11" x14ac:dyDescent="0.25">
      <c r="A1613" t="s">
        <v>1392</v>
      </c>
      <c r="B1613" t="s">
        <v>83</v>
      </c>
      <c r="C1613">
        <v>1724</v>
      </c>
      <c r="D1613">
        <v>2016</v>
      </c>
      <c r="E1613" s="2">
        <v>0.7</v>
      </c>
      <c r="F1613" t="s">
        <v>41</v>
      </c>
      <c r="G1613">
        <v>3</v>
      </c>
      <c r="H1613" t="s">
        <v>1435</v>
      </c>
      <c r="I1613" t="s">
        <v>83</v>
      </c>
      <c r="J1613" t="s">
        <v>1438</v>
      </c>
      <c r="K1613" s="10">
        <f t="shared" si="25"/>
        <v>5.9880239520958083E-4</v>
      </c>
    </row>
    <row r="1614" spans="1:11" x14ac:dyDescent="0.25">
      <c r="A1614" t="s">
        <v>1393</v>
      </c>
      <c r="B1614" t="s">
        <v>82</v>
      </c>
      <c r="C1614">
        <v>1756</v>
      </c>
      <c r="D1614">
        <v>2016</v>
      </c>
      <c r="E1614" s="2">
        <v>0.7</v>
      </c>
      <c r="F1614" t="s">
        <v>338</v>
      </c>
      <c r="G1614">
        <v>3</v>
      </c>
      <c r="H1614" t="s">
        <v>35</v>
      </c>
      <c r="I1614" t="s">
        <v>83</v>
      </c>
      <c r="J1614" t="s">
        <v>1438</v>
      </c>
      <c r="K1614" s="10">
        <f t="shared" si="25"/>
        <v>5.9880239520958083E-4</v>
      </c>
    </row>
    <row r="1615" spans="1:11" x14ac:dyDescent="0.25">
      <c r="A1615" t="s">
        <v>1393</v>
      </c>
      <c r="B1615" t="s">
        <v>1394</v>
      </c>
      <c r="C1615">
        <v>1756</v>
      </c>
      <c r="D1615">
        <v>2016</v>
      </c>
      <c r="E1615" s="2">
        <v>0.7</v>
      </c>
      <c r="F1615" t="s">
        <v>338</v>
      </c>
      <c r="G1615">
        <v>3</v>
      </c>
      <c r="H1615" t="s">
        <v>1435</v>
      </c>
      <c r="I1615" t="s">
        <v>16</v>
      </c>
      <c r="J1615" t="s">
        <v>1438</v>
      </c>
      <c r="K1615" s="10">
        <f t="shared" si="25"/>
        <v>5.9880239520958083E-4</v>
      </c>
    </row>
    <row r="1616" spans="1:11" x14ac:dyDescent="0.25">
      <c r="A1616" t="s">
        <v>1395</v>
      </c>
      <c r="B1616" t="s">
        <v>93</v>
      </c>
      <c r="C1616">
        <v>733</v>
      </c>
      <c r="D1616">
        <v>2011</v>
      </c>
      <c r="E1616" s="2">
        <v>0.72</v>
      </c>
      <c r="F1616" t="s">
        <v>338</v>
      </c>
      <c r="G1616">
        <v>2</v>
      </c>
      <c r="H1616" t="s">
        <v>60</v>
      </c>
      <c r="I1616" t="s">
        <v>93</v>
      </c>
      <c r="J1616" t="s">
        <v>1441</v>
      </c>
      <c r="K1616" s="10">
        <f t="shared" si="25"/>
        <v>5.9880239520958083E-4</v>
      </c>
    </row>
    <row r="1617" spans="1:11" x14ac:dyDescent="0.25">
      <c r="A1617" t="s">
        <v>1396</v>
      </c>
      <c r="B1617" t="s">
        <v>674</v>
      </c>
      <c r="C1617">
        <v>1169</v>
      </c>
      <c r="D1617">
        <v>2013</v>
      </c>
      <c r="E1617" s="2">
        <v>0.75</v>
      </c>
      <c r="F1617" t="s">
        <v>1397</v>
      </c>
      <c r="G1617">
        <v>2</v>
      </c>
      <c r="H1617" t="s">
        <v>18</v>
      </c>
      <c r="I1617" t="s">
        <v>16</v>
      </c>
      <c r="J1617" t="s">
        <v>1441</v>
      </c>
      <c r="K1617" s="10">
        <f t="shared" si="25"/>
        <v>5.9880239520958083E-4</v>
      </c>
    </row>
    <row r="1618" spans="1:11" x14ac:dyDescent="0.25">
      <c r="A1618" t="s">
        <v>1396</v>
      </c>
      <c r="B1618" t="s">
        <v>674</v>
      </c>
      <c r="C1618">
        <v>1169</v>
      </c>
      <c r="D1618">
        <v>2013</v>
      </c>
      <c r="E1618" s="2">
        <v>0.89</v>
      </c>
      <c r="F1618" t="s">
        <v>1397</v>
      </c>
      <c r="G1618">
        <v>3</v>
      </c>
      <c r="H1618" t="s">
        <v>18</v>
      </c>
      <c r="I1618" t="s">
        <v>16</v>
      </c>
      <c r="J1618" t="s">
        <v>1438</v>
      </c>
      <c r="K1618" s="10">
        <f t="shared" si="25"/>
        <v>5.9880239520958083E-4</v>
      </c>
    </row>
    <row r="1619" spans="1:11" x14ac:dyDescent="0.25">
      <c r="A1619" t="s">
        <v>1396</v>
      </c>
      <c r="B1619" t="s">
        <v>285</v>
      </c>
      <c r="C1619">
        <v>1169</v>
      </c>
      <c r="D1619">
        <v>2013</v>
      </c>
      <c r="E1619" s="2">
        <v>0.75</v>
      </c>
      <c r="F1619" t="s">
        <v>1397</v>
      </c>
      <c r="G1619">
        <v>3</v>
      </c>
      <c r="H1619" t="s">
        <v>18</v>
      </c>
      <c r="I1619" t="s">
        <v>16</v>
      </c>
      <c r="J1619" t="s">
        <v>1438</v>
      </c>
      <c r="K1619" s="10">
        <f t="shared" si="25"/>
        <v>5.9880239520958083E-4</v>
      </c>
    </row>
    <row r="1620" spans="1:11" x14ac:dyDescent="0.25">
      <c r="A1620" t="s">
        <v>1396</v>
      </c>
      <c r="B1620" t="s">
        <v>1398</v>
      </c>
      <c r="C1620">
        <v>1173</v>
      </c>
      <c r="D1620">
        <v>2013</v>
      </c>
      <c r="E1620" s="2">
        <v>0.75</v>
      </c>
      <c r="F1620" t="s">
        <v>1397</v>
      </c>
      <c r="G1620">
        <v>3</v>
      </c>
      <c r="H1620" t="s">
        <v>18</v>
      </c>
      <c r="I1620" t="s">
        <v>16</v>
      </c>
      <c r="J1620" t="s">
        <v>1438</v>
      </c>
      <c r="K1620" s="10">
        <f t="shared" si="25"/>
        <v>5.9880239520958083E-4</v>
      </c>
    </row>
    <row r="1621" spans="1:11" x14ac:dyDescent="0.25">
      <c r="A1621" t="s">
        <v>1399</v>
      </c>
      <c r="B1621" t="s">
        <v>1400</v>
      </c>
      <c r="C1621">
        <v>1848</v>
      </c>
      <c r="D1621">
        <v>2016</v>
      </c>
      <c r="E1621" s="2">
        <v>0.7</v>
      </c>
      <c r="F1621" t="s">
        <v>147</v>
      </c>
      <c r="G1621">
        <v>4</v>
      </c>
      <c r="H1621" t="s">
        <v>1435</v>
      </c>
      <c r="I1621" t="s">
        <v>30</v>
      </c>
      <c r="J1621" t="s">
        <v>1440</v>
      </c>
      <c r="K1621" s="10">
        <f t="shared" si="25"/>
        <v>5.9880239520958083E-4</v>
      </c>
    </row>
    <row r="1622" spans="1:11" x14ac:dyDescent="0.25">
      <c r="A1622" t="s">
        <v>1399</v>
      </c>
      <c r="B1622" t="s">
        <v>1400</v>
      </c>
      <c r="C1622">
        <v>1227</v>
      </c>
      <c r="D1622">
        <v>2014</v>
      </c>
      <c r="E1622" s="2">
        <v>0.88</v>
      </c>
      <c r="F1622" t="s">
        <v>147</v>
      </c>
      <c r="G1622">
        <v>3</v>
      </c>
      <c r="H1622" t="s">
        <v>35</v>
      </c>
      <c r="I1622" t="s">
        <v>30</v>
      </c>
      <c r="J1622" t="s">
        <v>1438</v>
      </c>
      <c r="K1622" s="10">
        <f t="shared" si="25"/>
        <v>5.9880239520958083E-4</v>
      </c>
    </row>
    <row r="1623" spans="1:11" x14ac:dyDescent="0.25">
      <c r="A1623" t="s">
        <v>1399</v>
      </c>
      <c r="B1623" t="s">
        <v>1401</v>
      </c>
      <c r="C1623">
        <v>1109</v>
      </c>
      <c r="D1623">
        <v>2013</v>
      </c>
      <c r="E1623" s="2">
        <v>1</v>
      </c>
      <c r="F1623" t="s">
        <v>147</v>
      </c>
      <c r="G1623">
        <v>2</v>
      </c>
      <c r="H1623" t="s">
        <v>1435</v>
      </c>
      <c r="I1623" t="s">
        <v>57</v>
      </c>
      <c r="J1623" t="s">
        <v>1441</v>
      </c>
      <c r="K1623" s="10">
        <f t="shared" si="25"/>
        <v>5.9880239520958083E-4</v>
      </c>
    </row>
    <row r="1624" spans="1:11" x14ac:dyDescent="0.25">
      <c r="A1624" t="s">
        <v>1399</v>
      </c>
      <c r="B1624" t="s">
        <v>168</v>
      </c>
      <c r="C1624">
        <v>593</v>
      </c>
      <c r="D1624">
        <v>2010</v>
      </c>
      <c r="E1624" s="2">
        <v>0.71</v>
      </c>
      <c r="F1624" t="s">
        <v>147</v>
      </c>
      <c r="G1624">
        <v>3</v>
      </c>
      <c r="H1624" t="s">
        <v>35</v>
      </c>
      <c r="I1624" t="s">
        <v>25</v>
      </c>
      <c r="J1624" t="s">
        <v>1438</v>
      </c>
      <c r="K1624" s="10">
        <f t="shared" si="25"/>
        <v>5.9880239520958083E-4</v>
      </c>
    </row>
    <row r="1625" spans="1:11" x14ac:dyDescent="0.25">
      <c r="A1625" t="s">
        <v>1399</v>
      </c>
      <c r="B1625" t="s">
        <v>1402</v>
      </c>
      <c r="C1625">
        <v>593</v>
      </c>
      <c r="D1625">
        <v>2010</v>
      </c>
      <c r="E1625" s="2">
        <v>0.72</v>
      </c>
      <c r="F1625" t="s">
        <v>147</v>
      </c>
      <c r="G1625">
        <v>3</v>
      </c>
      <c r="H1625" t="s">
        <v>1435</v>
      </c>
      <c r="I1625" t="s">
        <v>19</v>
      </c>
      <c r="J1625" t="s">
        <v>1438</v>
      </c>
      <c r="K1625" s="10">
        <f t="shared" si="25"/>
        <v>5.9880239520958083E-4</v>
      </c>
    </row>
    <row r="1626" spans="1:11" x14ac:dyDescent="0.25">
      <c r="A1626" t="s">
        <v>1399</v>
      </c>
      <c r="B1626" t="s">
        <v>153</v>
      </c>
      <c r="C1626">
        <v>593</v>
      </c>
      <c r="D1626">
        <v>2010</v>
      </c>
      <c r="E1626" s="2">
        <v>0.69</v>
      </c>
      <c r="F1626" t="s">
        <v>147</v>
      </c>
      <c r="G1626">
        <v>3.75</v>
      </c>
      <c r="H1626" t="s">
        <v>1435</v>
      </c>
      <c r="I1626" t="s">
        <v>57</v>
      </c>
      <c r="J1626" t="s">
        <v>1439</v>
      </c>
      <c r="K1626" s="10">
        <f t="shared" si="25"/>
        <v>5.9880239520958083E-4</v>
      </c>
    </row>
    <row r="1627" spans="1:11" x14ac:dyDescent="0.25">
      <c r="A1627" t="s">
        <v>1399</v>
      </c>
      <c r="B1627" t="s">
        <v>354</v>
      </c>
      <c r="C1627">
        <v>457</v>
      </c>
      <c r="D1627">
        <v>2009</v>
      </c>
      <c r="E1627" s="2">
        <v>0.7</v>
      </c>
      <c r="F1627" t="s">
        <v>147</v>
      </c>
      <c r="G1627">
        <v>3</v>
      </c>
      <c r="H1627" t="s">
        <v>1435</v>
      </c>
      <c r="I1627" t="s">
        <v>16</v>
      </c>
      <c r="J1627" t="s">
        <v>1438</v>
      </c>
      <c r="K1627" s="10">
        <f t="shared" si="25"/>
        <v>5.9880239520958083E-4</v>
      </c>
    </row>
    <row r="1628" spans="1:11" x14ac:dyDescent="0.25">
      <c r="A1628" t="s">
        <v>1399</v>
      </c>
      <c r="B1628" t="s">
        <v>294</v>
      </c>
      <c r="C1628">
        <v>457</v>
      </c>
      <c r="D1628">
        <v>2009</v>
      </c>
      <c r="E1628" s="2">
        <v>0.72</v>
      </c>
      <c r="F1628" t="s">
        <v>147</v>
      </c>
      <c r="G1628">
        <v>3</v>
      </c>
      <c r="H1628" t="s">
        <v>35</v>
      </c>
      <c r="I1628" t="s">
        <v>19</v>
      </c>
      <c r="J1628" t="s">
        <v>1438</v>
      </c>
      <c r="K1628" s="10">
        <f t="shared" si="25"/>
        <v>5.9880239520958083E-4</v>
      </c>
    </row>
    <row r="1629" spans="1:11" x14ac:dyDescent="0.25">
      <c r="A1629" t="s">
        <v>1403</v>
      </c>
      <c r="B1629" t="s">
        <v>1404</v>
      </c>
      <c r="C1629">
        <v>1912</v>
      </c>
      <c r="D1629">
        <v>2016</v>
      </c>
      <c r="E1629" s="2">
        <v>0.74</v>
      </c>
      <c r="F1629" t="s">
        <v>41</v>
      </c>
      <c r="G1629">
        <v>3</v>
      </c>
      <c r="H1629" t="s">
        <v>18</v>
      </c>
      <c r="I1629" t="s">
        <v>19</v>
      </c>
      <c r="J1629" t="s">
        <v>1438</v>
      </c>
      <c r="K1629" s="10">
        <f t="shared" si="25"/>
        <v>5.9880239520958083E-4</v>
      </c>
    </row>
    <row r="1630" spans="1:11" x14ac:dyDescent="0.25">
      <c r="A1630" t="s">
        <v>1403</v>
      </c>
      <c r="B1630" t="s">
        <v>1405</v>
      </c>
      <c r="C1630">
        <v>1912</v>
      </c>
      <c r="D1630">
        <v>2016</v>
      </c>
      <c r="E1630" s="2">
        <v>0.76</v>
      </c>
      <c r="F1630" t="s">
        <v>41</v>
      </c>
      <c r="G1630">
        <v>3</v>
      </c>
      <c r="H1630" t="s">
        <v>1435</v>
      </c>
      <c r="I1630" t="s">
        <v>38</v>
      </c>
      <c r="J1630" t="s">
        <v>1438</v>
      </c>
      <c r="K1630" s="10">
        <f t="shared" si="25"/>
        <v>5.9880239520958083E-4</v>
      </c>
    </row>
    <row r="1631" spans="1:11" x14ac:dyDescent="0.25">
      <c r="A1631" t="s">
        <v>1403</v>
      </c>
      <c r="B1631" t="s">
        <v>1406</v>
      </c>
      <c r="C1631">
        <v>1916</v>
      </c>
      <c r="D1631">
        <v>2016</v>
      </c>
      <c r="E1631" s="2">
        <v>0.75</v>
      </c>
      <c r="F1631" t="s">
        <v>41</v>
      </c>
      <c r="G1631">
        <v>3.75</v>
      </c>
      <c r="H1631" t="s">
        <v>1435</v>
      </c>
      <c r="I1631" t="s">
        <v>93</v>
      </c>
      <c r="J1631" t="s">
        <v>1439</v>
      </c>
      <c r="K1631" s="10">
        <f t="shared" si="25"/>
        <v>5.9880239520958083E-4</v>
      </c>
    </row>
    <row r="1632" spans="1:11" x14ac:dyDescent="0.25">
      <c r="A1632" t="s">
        <v>1407</v>
      </c>
      <c r="B1632" t="s">
        <v>1142</v>
      </c>
      <c r="C1632">
        <v>1243</v>
      </c>
      <c r="D1632">
        <v>2014</v>
      </c>
      <c r="E1632" s="2">
        <v>0.7</v>
      </c>
      <c r="F1632" t="s">
        <v>41</v>
      </c>
      <c r="G1632">
        <v>3</v>
      </c>
      <c r="H1632" t="s">
        <v>69</v>
      </c>
      <c r="I1632" t="s">
        <v>16</v>
      </c>
      <c r="J1632" t="s">
        <v>1438</v>
      </c>
      <c r="K1632" s="10">
        <f t="shared" si="25"/>
        <v>5.9880239520958083E-4</v>
      </c>
    </row>
    <row r="1633" spans="1:11" x14ac:dyDescent="0.25">
      <c r="A1633" t="s">
        <v>1407</v>
      </c>
      <c r="B1633" t="s">
        <v>587</v>
      </c>
      <c r="C1633">
        <v>1042</v>
      </c>
      <c r="D1633">
        <v>2013</v>
      </c>
      <c r="E1633" s="2">
        <v>0.7</v>
      </c>
      <c r="F1633" t="s">
        <v>41</v>
      </c>
      <c r="G1633">
        <v>3</v>
      </c>
      <c r="H1633" t="s">
        <v>1435</v>
      </c>
      <c r="I1633" t="s">
        <v>28</v>
      </c>
      <c r="J1633" t="s">
        <v>1438</v>
      </c>
      <c r="K1633" s="10">
        <f t="shared" si="25"/>
        <v>5.9880239520958083E-4</v>
      </c>
    </row>
    <row r="1634" spans="1:11" x14ac:dyDescent="0.25">
      <c r="A1634" t="s">
        <v>1407</v>
      </c>
      <c r="B1634" t="s">
        <v>275</v>
      </c>
      <c r="C1634">
        <v>1042</v>
      </c>
      <c r="D1634">
        <v>2013</v>
      </c>
      <c r="E1634" s="2">
        <v>0.7</v>
      </c>
      <c r="F1634" t="s">
        <v>41</v>
      </c>
      <c r="G1634">
        <v>3</v>
      </c>
      <c r="H1634" t="s">
        <v>35</v>
      </c>
      <c r="I1634" t="s">
        <v>63</v>
      </c>
      <c r="J1634" t="s">
        <v>1438</v>
      </c>
      <c r="K1634" s="10">
        <f t="shared" si="25"/>
        <v>5.9880239520958083E-4</v>
      </c>
    </row>
    <row r="1635" spans="1:11" x14ac:dyDescent="0.25">
      <c r="A1635" t="s">
        <v>1407</v>
      </c>
      <c r="B1635" t="s">
        <v>28</v>
      </c>
      <c r="C1635">
        <v>825</v>
      </c>
      <c r="D1635">
        <v>2012</v>
      </c>
      <c r="E1635" s="2">
        <v>0.7</v>
      </c>
      <c r="F1635" t="s">
        <v>41</v>
      </c>
      <c r="G1635">
        <v>2</v>
      </c>
      <c r="H1635" t="s">
        <v>1435</v>
      </c>
      <c r="I1635" t="s">
        <v>28</v>
      </c>
      <c r="J1635" t="s">
        <v>1441</v>
      </c>
      <c r="K1635" s="10">
        <f t="shared" si="25"/>
        <v>5.9880239520958083E-4</v>
      </c>
    </row>
    <row r="1636" spans="1:11" x14ac:dyDescent="0.25">
      <c r="A1636" t="s">
        <v>1407</v>
      </c>
      <c r="B1636" t="s">
        <v>133</v>
      </c>
      <c r="C1636">
        <v>825</v>
      </c>
      <c r="D1636">
        <v>2012</v>
      </c>
      <c r="E1636" s="2">
        <v>0.7</v>
      </c>
      <c r="F1636" t="s">
        <v>41</v>
      </c>
      <c r="G1636">
        <v>3</v>
      </c>
      <c r="H1636" t="s">
        <v>1435</v>
      </c>
      <c r="I1636" t="s">
        <v>133</v>
      </c>
      <c r="J1636" t="s">
        <v>1438</v>
      </c>
      <c r="K1636" s="10">
        <f t="shared" si="25"/>
        <v>5.9880239520958083E-4</v>
      </c>
    </row>
    <row r="1637" spans="1:11" x14ac:dyDescent="0.25">
      <c r="A1637" t="s">
        <v>1407</v>
      </c>
      <c r="B1637" t="s">
        <v>168</v>
      </c>
      <c r="C1637">
        <v>951</v>
      </c>
      <c r="D1637">
        <v>2012</v>
      </c>
      <c r="E1637" s="2">
        <v>0.7</v>
      </c>
      <c r="F1637" t="s">
        <v>41</v>
      </c>
      <c r="G1637">
        <v>3</v>
      </c>
      <c r="H1637" t="s">
        <v>35</v>
      </c>
      <c r="I1637" t="s">
        <v>25</v>
      </c>
      <c r="J1637" t="s">
        <v>1438</v>
      </c>
      <c r="K1637" s="10">
        <f t="shared" si="25"/>
        <v>5.9880239520958083E-4</v>
      </c>
    </row>
    <row r="1638" spans="1:11" x14ac:dyDescent="0.25">
      <c r="A1638" t="s">
        <v>1407</v>
      </c>
      <c r="B1638" t="s">
        <v>91</v>
      </c>
      <c r="C1638">
        <v>741</v>
      </c>
      <c r="D1638">
        <v>2011</v>
      </c>
      <c r="E1638" s="2">
        <v>0.7</v>
      </c>
      <c r="F1638" t="s">
        <v>41</v>
      </c>
      <c r="G1638">
        <v>4</v>
      </c>
      <c r="H1638" t="s">
        <v>1435</v>
      </c>
      <c r="I1638" t="s">
        <v>19</v>
      </c>
      <c r="J1638" t="s">
        <v>1440</v>
      </c>
      <c r="K1638" s="10">
        <f t="shared" si="25"/>
        <v>5.9880239520958083E-4</v>
      </c>
    </row>
    <row r="1639" spans="1:11" x14ac:dyDescent="0.25">
      <c r="A1639" t="s">
        <v>1407</v>
      </c>
      <c r="B1639" t="s">
        <v>224</v>
      </c>
      <c r="C1639">
        <v>769</v>
      </c>
      <c r="D1639">
        <v>2011</v>
      </c>
      <c r="E1639" s="2">
        <v>0.7</v>
      </c>
      <c r="F1639" t="s">
        <v>41</v>
      </c>
      <c r="G1639">
        <v>3</v>
      </c>
      <c r="H1639" t="s">
        <v>1435</v>
      </c>
      <c r="I1639" t="s">
        <v>83</v>
      </c>
      <c r="J1639" t="s">
        <v>1438</v>
      </c>
      <c r="K1639" s="10">
        <f t="shared" si="25"/>
        <v>5.9880239520958083E-4</v>
      </c>
    </row>
    <row r="1640" spans="1:11" x14ac:dyDescent="0.25">
      <c r="A1640" t="s">
        <v>1408</v>
      </c>
      <c r="B1640" t="s">
        <v>715</v>
      </c>
      <c r="C1640">
        <v>1057</v>
      </c>
      <c r="D1640">
        <v>2013</v>
      </c>
      <c r="E1640" s="2">
        <v>0.66</v>
      </c>
      <c r="F1640" t="s">
        <v>141</v>
      </c>
      <c r="G1640">
        <v>3</v>
      </c>
      <c r="H1640" t="s">
        <v>1435</v>
      </c>
      <c r="I1640" t="s">
        <v>83</v>
      </c>
      <c r="J1640" t="s">
        <v>1438</v>
      </c>
      <c r="K1640" s="10">
        <f t="shared" si="25"/>
        <v>5.9880239520958083E-4</v>
      </c>
    </row>
    <row r="1641" spans="1:11" x14ac:dyDescent="0.25">
      <c r="A1641" t="s">
        <v>1409</v>
      </c>
      <c r="B1641" t="s">
        <v>1410</v>
      </c>
      <c r="C1641">
        <v>1948</v>
      </c>
      <c r="D1641">
        <v>2017</v>
      </c>
      <c r="E1641" s="2">
        <v>0.7</v>
      </c>
      <c r="F1641" t="s">
        <v>41</v>
      </c>
      <c r="G1641">
        <v>3</v>
      </c>
      <c r="H1641" t="s">
        <v>1435</v>
      </c>
      <c r="I1641" t="s">
        <v>25</v>
      </c>
      <c r="J1641" t="s">
        <v>1438</v>
      </c>
      <c r="K1641" s="10">
        <f t="shared" si="25"/>
        <v>5.9880239520958083E-4</v>
      </c>
    </row>
    <row r="1642" spans="1:11" x14ac:dyDescent="0.25">
      <c r="A1642" t="s">
        <v>1409</v>
      </c>
      <c r="B1642" t="s">
        <v>1411</v>
      </c>
      <c r="C1642">
        <v>1948</v>
      </c>
      <c r="D1642">
        <v>2017</v>
      </c>
      <c r="E1642" s="2">
        <v>0.7</v>
      </c>
      <c r="F1642" t="s">
        <v>41</v>
      </c>
      <c r="G1642">
        <v>2</v>
      </c>
      <c r="H1642" t="s">
        <v>1435</v>
      </c>
      <c r="I1642" t="s">
        <v>83</v>
      </c>
      <c r="J1642" t="s">
        <v>1441</v>
      </c>
      <c r="K1642" s="10">
        <f t="shared" si="25"/>
        <v>5.9880239520958083E-4</v>
      </c>
    </row>
    <row r="1643" spans="1:11" x14ac:dyDescent="0.25">
      <c r="A1643" t="s">
        <v>1412</v>
      </c>
      <c r="B1643" t="s">
        <v>1413</v>
      </c>
      <c r="C1643">
        <v>1574</v>
      </c>
      <c r="D1643">
        <v>2015</v>
      </c>
      <c r="E1643" s="2">
        <v>0.7</v>
      </c>
      <c r="F1643" t="s">
        <v>41</v>
      </c>
      <c r="G1643">
        <v>3</v>
      </c>
      <c r="H1643" t="s">
        <v>1435</v>
      </c>
      <c r="I1643" t="s">
        <v>33</v>
      </c>
      <c r="J1643" t="s">
        <v>1438</v>
      </c>
      <c r="K1643" s="10">
        <f t="shared" si="25"/>
        <v>5.9880239520958083E-4</v>
      </c>
    </row>
    <row r="1644" spans="1:11" x14ac:dyDescent="0.25">
      <c r="A1644" t="s">
        <v>1412</v>
      </c>
      <c r="B1644" t="s">
        <v>1414</v>
      </c>
      <c r="C1644">
        <v>1578</v>
      </c>
      <c r="D1644">
        <v>2015</v>
      </c>
      <c r="E1644" s="2">
        <v>0.7</v>
      </c>
      <c r="F1644" t="s">
        <v>41</v>
      </c>
      <c r="G1644">
        <v>3</v>
      </c>
      <c r="H1644" t="s">
        <v>1435</v>
      </c>
      <c r="I1644" t="s">
        <v>83</v>
      </c>
      <c r="J1644" t="s">
        <v>1438</v>
      </c>
      <c r="K1644" s="10">
        <f t="shared" si="25"/>
        <v>5.9880239520958083E-4</v>
      </c>
    </row>
    <row r="1645" spans="1:11" x14ac:dyDescent="0.25">
      <c r="A1645" t="s">
        <v>1412</v>
      </c>
      <c r="B1645" t="s">
        <v>1415</v>
      </c>
      <c r="C1645">
        <v>1578</v>
      </c>
      <c r="D1645">
        <v>2015</v>
      </c>
      <c r="E1645" s="2">
        <v>0.7</v>
      </c>
      <c r="F1645" t="s">
        <v>41</v>
      </c>
      <c r="G1645">
        <v>3</v>
      </c>
      <c r="H1645" t="s">
        <v>35</v>
      </c>
      <c r="I1645" t="s">
        <v>25</v>
      </c>
      <c r="J1645" t="s">
        <v>1438</v>
      </c>
      <c r="K1645" s="10">
        <f t="shared" si="25"/>
        <v>5.9880239520958083E-4</v>
      </c>
    </row>
    <row r="1646" spans="1:11" x14ac:dyDescent="0.25">
      <c r="A1646" t="s">
        <v>1412</v>
      </c>
      <c r="B1646" t="s">
        <v>1416</v>
      </c>
      <c r="C1646">
        <v>1578</v>
      </c>
      <c r="D1646">
        <v>2015</v>
      </c>
      <c r="E1646" s="2">
        <v>0.7</v>
      </c>
      <c r="F1646" t="s">
        <v>41</v>
      </c>
      <c r="G1646">
        <v>3</v>
      </c>
      <c r="H1646" t="s">
        <v>1435</v>
      </c>
      <c r="I1646" t="s">
        <v>16</v>
      </c>
      <c r="J1646" t="s">
        <v>1438</v>
      </c>
      <c r="K1646" s="10">
        <f t="shared" si="25"/>
        <v>5.9880239520958083E-4</v>
      </c>
    </row>
    <row r="1647" spans="1:11" x14ac:dyDescent="0.25">
      <c r="A1647" t="s">
        <v>1412</v>
      </c>
      <c r="B1647" t="s">
        <v>1417</v>
      </c>
      <c r="C1647">
        <v>1578</v>
      </c>
      <c r="D1647">
        <v>2015</v>
      </c>
      <c r="E1647" s="2">
        <v>0.7</v>
      </c>
      <c r="F1647" t="s">
        <v>41</v>
      </c>
      <c r="G1647">
        <v>3</v>
      </c>
      <c r="H1647" t="s">
        <v>35</v>
      </c>
      <c r="I1647" t="s">
        <v>99</v>
      </c>
      <c r="J1647" t="s">
        <v>1438</v>
      </c>
      <c r="K1647" s="10">
        <f t="shared" si="25"/>
        <v>5.9880239520958083E-4</v>
      </c>
    </row>
    <row r="1648" spans="1:11" x14ac:dyDescent="0.25">
      <c r="A1648" t="s">
        <v>1418</v>
      </c>
      <c r="B1648" t="s">
        <v>1419</v>
      </c>
      <c r="C1648">
        <v>1820</v>
      </c>
      <c r="D1648">
        <v>2016</v>
      </c>
      <c r="E1648" s="2">
        <v>0.7</v>
      </c>
      <c r="F1648" t="s">
        <v>913</v>
      </c>
      <c r="G1648">
        <v>3</v>
      </c>
      <c r="H1648" t="s">
        <v>71</v>
      </c>
      <c r="I1648" t="s">
        <v>25</v>
      </c>
      <c r="J1648" t="s">
        <v>1438</v>
      </c>
      <c r="K1648" s="10">
        <f t="shared" si="25"/>
        <v>5.9880239520958083E-4</v>
      </c>
    </row>
    <row r="1649" spans="1:11" x14ac:dyDescent="0.25">
      <c r="A1649" t="s">
        <v>1418</v>
      </c>
      <c r="B1649" t="s">
        <v>1420</v>
      </c>
      <c r="C1649">
        <v>1824</v>
      </c>
      <c r="D1649">
        <v>2016</v>
      </c>
      <c r="E1649" s="2">
        <v>0.7</v>
      </c>
      <c r="F1649" t="s">
        <v>913</v>
      </c>
      <c r="G1649">
        <v>3</v>
      </c>
      <c r="H1649" t="s">
        <v>1144</v>
      </c>
      <c r="I1649" t="s">
        <v>28</v>
      </c>
      <c r="J1649" t="s">
        <v>1438</v>
      </c>
      <c r="K1649" s="10">
        <f t="shared" si="25"/>
        <v>5.9880239520958083E-4</v>
      </c>
    </row>
    <row r="1650" spans="1:11" x14ac:dyDescent="0.25">
      <c r="A1650" t="s">
        <v>1418</v>
      </c>
      <c r="B1650" t="s">
        <v>950</v>
      </c>
      <c r="C1650">
        <v>1824</v>
      </c>
      <c r="D1650">
        <v>2016</v>
      </c>
      <c r="E1650" s="2">
        <v>0.85</v>
      </c>
      <c r="F1650" t="s">
        <v>913</v>
      </c>
      <c r="G1650">
        <v>3</v>
      </c>
      <c r="H1650" t="s">
        <v>35</v>
      </c>
      <c r="I1650" t="s">
        <v>63</v>
      </c>
      <c r="J1650" t="s">
        <v>1438</v>
      </c>
      <c r="K1650" s="10">
        <f t="shared" si="25"/>
        <v>5.9880239520958083E-4</v>
      </c>
    </row>
    <row r="1651" spans="1:11" x14ac:dyDescent="0.25">
      <c r="A1651" t="s">
        <v>1418</v>
      </c>
      <c r="B1651" t="s">
        <v>192</v>
      </c>
      <c r="C1651">
        <v>1824</v>
      </c>
      <c r="D1651">
        <v>2016</v>
      </c>
      <c r="E1651" s="2">
        <v>0.85</v>
      </c>
      <c r="F1651" t="s">
        <v>913</v>
      </c>
      <c r="G1651">
        <v>3</v>
      </c>
      <c r="H1651" t="s">
        <v>71</v>
      </c>
      <c r="I1651" t="s">
        <v>75</v>
      </c>
      <c r="J1651" t="s">
        <v>1438</v>
      </c>
      <c r="K1651" s="10">
        <f t="shared" si="25"/>
        <v>5.9880239520958083E-4</v>
      </c>
    </row>
    <row r="1652" spans="1:11" x14ac:dyDescent="0.25">
      <c r="A1652" t="s">
        <v>1418</v>
      </c>
      <c r="B1652" t="s">
        <v>192</v>
      </c>
      <c r="C1652">
        <v>1824</v>
      </c>
      <c r="D1652">
        <v>2016</v>
      </c>
      <c r="E1652" s="2">
        <v>0.7</v>
      </c>
      <c r="F1652" t="s">
        <v>913</v>
      </c>
      <c r="G1652">
        <v>3</v>
      </c>
      <c r="H1652" t="s">
        <v>71</v>
      </c>
      <c r="I1652" t="s">
        <v>75</v>
      </c>
      <c r="J1652" t="s">
        <v>1438</v>
      </c>
      <c r="K1652" s="10">
        <f t="shared" si="25"/>
        <v>5.9880239520958083E-4</v>
      </c>
    </row>
    <row r="1653" spans="1:11" x14ac:dyDescent="0.25">
      <c r="A1653" t="s">
        <v>1418</v>
      </c>
      <c r="B1653" t="s">
        <v>828</v>
      </c>
      <c r="C1653">
        <v>1880</v>
      </c>
      <c r="D1653">
        <v>2016</v>
      </c>
      <c r="E1653" s="2">
        <v>0.78</v>
      </c>
      <c r="F1653" t="s">
        <v>913</v>
      </c>
      <c r="G1653">
        <v>3</v>
      </c>
      <c r="H1653" t="s">
        <v>35</v>
      </c>
      <c r="I1653" t="s">
        <v>63</v>
      </c>
      <c r="J1653" t="s">
        <v>1438</v>
      </c>
      <c r="K1653" s="10">
        <f t="shared" si="25"/>
        <v>5.9880239520958083E-4</v>
      </c>
    </row>
    <row r="1654" spans="1:11" x14ac:dyDescent="0.25">
      <c r="A1654" t="s">
        <v>1421</v>
      </c>
      <c r="B1654" t="s">
        <v>853</v>
      </c>
      <c r="C1654">
        <v>1716</v>
      </c>
      <c r="D1654">
        <v>2016</v>
      </c>
      <c r="E1654" s="2">
        <v>0.78</v>
      </c>
      <c r="F1654" t="s">
        <v>167</v>
      </c>
      <c r="G1654">
        <v>3.75</v>
      </c>
      <c r="H1654" t="s">
        <v>1435</v>
      </c>
      <c r="I1654" t="s">
        <v>854</v>
      </c>
      <c r="J1654" t="s">
        <v>1439</v>
      </c>
      <c r="K1654" s="10">
        <f t="shared" si="25"/>
        <v>5.9880239520958083E-4</v>
      </c>
    </row>
    <row r="1655" spans="1:11" x14ac:dyDescent="0.25">
      <c r="A1655" t="s">
        <v>1421</v>
      </c>
      <c r="B1655" t="s">
        <v>118</v>
      </c>
      <c r="C1655">
        <v>697</v>
      </c>
      <c r="D1655">
        <v>2011</v>
      </c>
      <c r="E1655" s="2">
        <v>0.68</v>
      </c>
      <c r="F1655" t="s">
        <v>167</v>
      </c>
      <c r="G1655">
        <v>3</v>
      </c>
      <c r="H1655" t="s">
        <v>1435</v>
      </c>
      <c r="I1655" t="s">
        <v>38</v>
      </c>
      <c r="J1655" t="s">
        <v>1438</v>
      </c>
      <c r="K1655" s="10">
        <f t="shared" si="25"/>
        <v>5.9880239520958083E-4</v>
      </c>
    </row>
    <row r="1656" spans="1:11" x14ac:dyDescent="0.25">
      <c r="A1656" t="s">
        <v>1421</v>
      </c>
      <c r="B1656" t="s">
        <v>1422</v>
      </c>
      <c r="C1656">
        <v>701</v>
      </c>
      <c r="D1656">
        <v>2011</v>
      </c>
      <c r="E1656" s="2">
        <v>0.66</v>
      </c>
      <c r="F1656" t="s">
        <v>167</v>
      </c>
      <c r="G1656">
        <v>3</v>
      </c>
      <c r="H1656" t="s">
        <v>35</v>
      </c>
      <c r="I1656" t="s">
        <v>33</v>
      </c>
      <c r="J1656" t="s">
        <v>1438</v>
      </c>
      <c r="K1656" s="10">
        <f t="shared" si="25"/>
        <v>5.9880239520958083E-4</v>
      </c>
    </row>
    <row r="1657" spans="1:11" x14ac:dyDescent="0.25">
      <c r="A1657" t="s">
        <v>1421</v>
      </c>
      <c r="B1657" t="s">
        <v>1423</v>
      </c>
      <c r="C1657">
        <v>701</v>
      </c>
      <c r="D1657">
        <v>2011</v>
      </c>
      <c r="E1657" s="2">
        <v>0.72</v>
      </c>
      <c r="F1657" t="s">
        <v>167</v>
      </c>
      <c r="G1657">
        <v>3.75</v>
      </c>
      <c r="H1657" t="s">
        <v>1435</v>
      </c>
      <c r="I1657" t="s">
        <v>38</v>
      </c>
      <c r="J1657" t="s">
        <v>1439</v>
      </c>
      <c r="K1657" s="10">
        <f t="shared" si="25"/>
        <v>5.9880239520958083E-4</v>
      </c>
    </row>
    <row r="1658" spans="1:11" x14ac:dyDescent="0.25">
      <c r="A1658" t="s">
        <v>1424</v>
      </c>
      <c r="B1658" t="s">
        <v>1425</v>
      </c>
      <c r="C1658">
        <v>801</v>
      </c>
      <c r="D1658">
        <v>2012</v>
      </c>
      <c r="E1658" s="2">
        <v>0.72</v>
      </c>
      <c r="F1658" t="s">
        <v>913</v>
      </c>
      <c r="G1658">
        <v>3</v>
      </c>
      <c r="H1658" t="s">
        <v>1435</v>
      </c>
      <c r="I1658" t="s">
        <v>24</v>
      </c>
      <c r="J1658" t="s">
        <v>1438</v>
      </c>
      <c r="K1658" s="10">
        <f t="shared" si="25"/>
        <v>5.9880239520958083E-4</v>
      </c>
    </row>
    <row r="1659" spans="1:11" x14ac:dyDescent="0.25">
      <c r="A1659" t="s">
        <v>1424</v>
      </c>
      <c r="B1659" t="s">
        <v>1426</v>
      </c>
      <c r="C1659">
        <v>875</v>
      </c>
      <c r="D1659">
        <v>2012</v>
      </c>
      <c r="E1659" s="2">
        <v>0.7</v>
      </c>
      <c r="F1659" t="s">
        <v>913</v>
      </c>
      <c r="G1659">
        <v>3</v>
      </c>
      <c r="H1659" t="s">
        <v>1427</v>
      </c>
      <c r="I1659" t="s">
        <v>16</v>
      </c>
      <c r="J1659" t="s">
        <v>1438</v>
      </c>
      <c r="K1659" s="10">
        <f t="shared" si="25"/>
        <v>5.9880239520958083E-4</v>
      </c>
    </row>
    <row r="1660" spans="1:11" x14ac:dyDescent="0.25">
      <c r="A1660" t="s">
        <v>1424</v>
      </c>
      <c r="B1660" t="s">
        <v>1428</v>
      </c>
      <c r="C1660">
        <v>875</v>
      </c>
      <c r="D1660">
        <v>2012</v>
      </c>
      <c r="E1660" s="2">
        <v>0.7</v>
      </c>
      <c r="F1660" t="s">
        <v>913</v>
      </c>
      <c r="G1660">
        <v>3</v>
      </c>
      <c r="H1660" t="s">
        <v>1427</v>
      </c>
      <c r="I1660" t="s">
        <v>16</v>
      </c>
      <c r="J1660" t="s">
        <v>1438</v>
      </c>
      <c r="K1660" s="10">
        <f t="shared" si="25"/>
        <v>5.9880239520958083E-4</v>
      </c>
    </row>
    <row r="1661" spans="1:11" x14ac:dyDescent="0.25">
      <c r="A1661" t="s">
        <v>1424</v>
      </c>
      <c r="B1661" t="s">
        <v>1429</v>
      </c>
      <c r="C1661">
        <v>875</v>
      </c>
      <c r="D1661">
        <v>2012</v>
      </c>
      <c r="E1661" s="2">
        <v>0.62</v>
      </c>
      <c r="F1661" t="s">
        <v>913</v>
      </c>
      <c r="G1661">
        <v>3.75</v>
      </c>
      <c r="H1661" t="s">
        <v>1435</v>
      </c>
      <c r="I1661" t="s">
        <v>83</v>
      </c>
      <c r="J1661" t="s">
        <v>1439</v>
      </c>
      <c r="K1661" s="10">
        <f t="shared" si="25"/>
        <v>5.9880239520958083E-4</v>
      </c>
    </row>
    <row r="1662" spans="1:11" x14ac:dyDescent="0.25">
      <c r="A1662" t="s">
        <v>1424</v>
      </c>
      <c r="B1662" t="s">
        <v>1138</v>
      </c>
      <c r="C1662">
        <v>879</v>
      </c>
      <c r="D1662">
        <v>2012</v>
      </c>
      <c r="E1662" s="2">
        <v>0.75</v>
      </c>
      <c r="F1662" t="s">
        <v>913</v>
      </c>
      <c r="G1662">
        <v>3</v>
      </c>
      <c r="H1662" t="s">
        <v>69</v>
      </c>
      <c r="I1662" t="s">
        <v>28</v>
      </c>
      <c r="J1662" t="s">
        <v>1438</v>
      </c>
      <c r="K1662" s="10">
        <f t="shared" si="25"/>
        <v>5.9880239520958083E-4</v>
      </c>
    </row>
    <row r="1663" spans="1:11" x14ac:dyDescent="0.25">
      <c r="A1663" t="s">
        <v>1424</v>
      </c>
      <c r="B1663" t="s">
        <v>1430</v>
      </c>
      <c r="C1663">
        <v>879</v>
      </c>
      <c r="D1663">
        <v>2012</v>
      </c>
      <c r="E1663" s="2">
        <v>0.75</v>
      </c>
      <c r="F1663" t="s">
        <v>913</v>
      </c>
      <c r="G1663">
        <v>3</v>
      </c>
      <c r="H1663" t="s">
        <v>71</v>
      </c>
      <c r="I1663" t="s">
        <v>33</v>
      </c>
      <c r="J1663" t="s">
        <v>1438</v>
      </c>
      <c r="K1663" s="10">
        <f t="shared" si="25"/>
        <v>5.9880239520958083E-4</v>
      </c>
    </row>
    <row r="1664" spans="1:11" x14ac:dyDescent="0.25">
      <c r="A1664" t="s">
        <v>1424</v>
      </c>
      <c r="B1664" t="s">
        <v>1431</v>
      </c>
      <c r="C1664">
        <v>879</v>
      </c>
      <c r="D1664">
        <v>2012</v>
      </c>
      <c r="E1664" s="2">
        <v>0.9</v>
      </c>
      <c r="F1664" t="s">
        <v>913</v>
      </c>
      <c r="G1664">
        <v>3</v>
      </c>
      <c r="H1664" t="s">
        <v>1435</v>
      </c>
      <c r="I1664" t="s">
        <v>38</v>
      </c>
      <c r="J1664" t="s">
        <v>1438</v>
      </c>
      <c r="K1664" s="10">
        <f t="shared" si="25"/>
        <v>5.9880239520958083E-4</v>
      </c>
    </row>
    <row r="1665" spans="1:11" x14ac:dyDescent="0.25">
      <c r="A1665" t="s">
        <v>1424</v>
      </c>
      <c r="B1665" t="s">
        <v>292</v>
      </c>
      <c r="C1665">
        <v>879</v>
      </c>
      <c r="D1665">
        <v>2012</v>
      </c>
      <c r="E1665" s="2">
        <v>0.7</v>
      </c>
      <c r="F1665" t="s">
        <v>913</v>
      </c>
      <c r="G1665">
        <v>3.75</v>
      </c>
      <c r="H1665" t="s">
        <v>1435</v>
      </c>
      <c r="I1665" t="s">
        <v>83</v>
      </c>
      <c r="J1665" t="s">
        <v>1439</v>
      </c>
      <c r="K1665" s="10">
        <f t="shared" si="25"/>
        <v>5.9880239520958083E-4</v>
      </c>
    </row>
    <row r="1666" spans="1:11" x14ac:dyDescent="0.25">
      <c r="A1666" t="s">
        <v>1424</v>
      </c>
      <c r="B1666" t="s">
        <v>1432</v>
      </c>
      <c r="C1666">
        <v>883</v>
      </c>
      <c r="D1666">
        <v>2012</v>
      </c>
      <c r="E1666" s="2">
        <v>0.68</v>
      </c>
      <c r="F1666" t="s">
        <v>913</v>
      </c>
      <c r="G1666">
        <v>3</v>
      </c>
      <c r="H1666" t="s">
        <v>60</v>
      </c>
      <c r="I1666" t="s">
        <v>155</v>
      </c>
      <c r="J1666" t="s">
        <v>1438</v>
      </c>
      <c r="K1666" s="10">
        <f t="shared" si="25"/>
        <v>5.9880239520958083E-4</v>
      </c>
    </row>
    <row r="1667" spans="1:11" x14ac:dyDescent="0.25">
      <c r="A1667" t="s">
        <v>1424</v>
      </c>
      <c r="B1667" t="s">
        <v>16</v>
      </c>
      <c r="C1667">
        <v>647</v>
      </c>
      <c r="D1667">
        <v>2011</v>
      </c>
      <c r="E1667" s="2">
        <v>0.7</v>
      </c>
      <c r="F1667" t="s">
        <v>913</v>
      </c>
      <c r="G1667">
        <v>3.75</v>
      </c>
      <c r="H1667" t="s">
        <v>1435</v>
      </c>
      <c r="I1667" t="s">
        <v>16</v>
      </c>
      <c r="J1667" t="s">
        <v>1439</v>
      </c>
      <c r="K1667" s="10">
        <f t="shared" ref="K1667:K1671" si="26">COUNTA(B1667)/SUM(COUNTA($B$2:$B$1671))</f>
        <v>5.9880239520958083E-4</v>
      </c>
    </row>
    <row r="1668" spans="1:11" x14ac:dyDescent="0.25">
      <c r="A1668" t="s">
        <v>1424</v>
      </c>
      <c r="B1668" t="s">
        <v>155</v>
      </c>
      <c r="C1668">
        <v>749</v>
      </c>
      <c r="D1668">
        <v>2011</v>
      </c>
      <c r="E1668" s="2">
        <v>0.65</v>
      </c>
      <c r="F1668" t="s">
        <v>913</v>
      </c>
      <c r="G1668">
        <v>3</v>
      </c>
      <c r="H1668" t="s">
        <v>60</v>
      </c>
      <c r="I1668" t="s">
        <v>155</v>
      </c>
      <c r="J1668" t="s">
        <v>1438</v>
      </c>
      <c r="K1668" s="10">
        <f t="shared" si="26"/>
        <v>5.9880239520958083E-4</v>
      </c>
    </row>
    <row r="1669" spans="1:11" x14ac:dyDescent="0.25">
      <c r="A1669" t="s">
        <v>1424</v>
      </c>
      <c r="B1669" t="s">
        <v>1433</v>
      </c>
      <c r="C1669">
        <v>749</v>
      </c>
      <c r="D1669">
        <v>2011</v>
      </c>
      <c r="E1669" s="2">
        <v>0.65</v>
      </c>
      <c r="F1669" t="s">
        <v>913</v>
      </c>
      <c r="G1669">
        <v>3</v>
      </c>
      <c r="H1669" t="s">
        <v>60</v>
      </c>
      <c r="I1669" t="s">
        <v>750</v>
      </c>
      <c r="J1669" t="s">
        <v>1438</v>
      </c>
      <c r="K1669" s="10">
        <f t="shared" si="26"/>
        <v>5.9880239520958083E-4</v>
      </c>
    </row>
    <row r="1670" spans="1:11" x14ac:dyDescent="0.25">
      <c r="A1670" t="s">
        <v>1424</v>
      </c>
      <c r="B1670" t="s">
        <v>1433</v>
      </c>
      <c r="C1670">
        <v>781</v>
      </c>
      <c r="D1670">
        <v>2011</v>
      </c>
      <c r="E1670" s="2">
        <v>0.62</v>
      </c>
      <c r="F1670" t="s">
        <v>913</v>
      </c>
      <c r="G1670">
        <v>3</v>
      </c>
      <c r="H1670" t="s">
        <v>1435</v>
      </c>
      <c r="I1670" t="s">
        <v>750</v>
      </c>
      <c r="J1670" t="s">
        <v>1438</v>
      </c>
      <c r="K1670" s="10">
        <f t="shared" si="26"/>
        <v>5.9880239520958083E-4</v>
      </c>
    </row>
    <row r="1671" spans="1:11" x14ac:dyDescent="0.25">
      <c r="A1671" t="s">
        <v>1424</v>
      </c>
      <c r="B1671" t="s">
        <v>1434</v>
      </c>
      <c r="C1671">
        <v>486</v>
      </c>
      <c r="D1671">
        <v>2010</v>
      </c>
      <c r="E1671" s="2">
        <v>0.65</v>
      </c>
      <c r="F1671" t="s">
        <v>913</v>
      </c>
      <c r="G1671">
        <v>3</v>
      </c>
      <c r="H1671" t="s">
        <v>1435</v>
      </c>
      <c r="I1671" t="s">
        <v>26</v>
      </c>
      <c r="J1671" t="s">
        <v>1438</v>
      </c>
      <c r="K1671" s="10">
        <f t="shared" si="26"/>
        <v>5.9880239520958083E-4</v>
      </c>
    </row>
  </sheetData>
  <autoFilter ref="A1:J1671"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23A9-1DBC-4377-A9E5-C9C155625A1B}">
  <dimension ref="A1:B39"/>
  <sheetViews>
    <sheetView workbookViewId="0">
      <selection activeCell="O20" sqref="O20"/>
    </sheetView>
  </sheetViews>
  <sheetFormatPr defaultRowHeight="15" x14ac:dyDescent="0.25"/>
  <cols>
    <col min="1" max="1" width="21.140625" bestFit="1" customWidth="1"/>
    <col min="2" max="2" width="17.85546875" bestFit="1" customWidth="1"/>
  </cols>
  <sheetData>
    <row r="1" spans="1:2" x14ac:dyDescent="0.25">
      <c r="A1" s="4" t="s">
        <v>5</v>
      </c>
      <c r="B1" t="s">
        <v>1448</v>
      </c>
    </row>
    <row r="3" spans="1:2" x14ac:dyDescent="0.25">
      <c r="A3" s="4" t="s">
        <v>1445</v>
      </c>
      <c r="B3" t="s">
        <v>1447</v>
      </c>
    </row>
    <row r="4" spans="1:2" x14ac:dyDescent="0.25">
      <c r="A4" s="5" t="s">
        <v>557</v>
      </c>
      <c r="B4" s="6">
        <v>4</v>
      </c>
    </row>
    <row r="5" spans="1:2" x14ac:dyDescent="0.25">
      <c r="A5" s="5" t="s">
        <v>802</v>
      </c>
      <c r="B5" s="6">
        <v>4</v>
      </c>
    </row>
    <row r="6" spans="1:2" x14ac:dyDescent="0.25">
      <c r="A6" s="5" t="s">
        <v>149</v>
      </c>
      <c r="B6" s="6">
        <v>4</v>
      </c>
    </row>
    <row r="7" spans="1:2" x14ac:dyDescent="0.25">
      <c r="A7" s="5" t="s">
        <v>53</v>
      </c>
      <c r="B7" s="6">
        <v>3.9375</v>
      </c>
    </row>
    <row r="8" spans="1:2" x14ac:dyDescent="0.25">
      <c r="A8" s="5" t="s">
        <v>33</v>
      </c>
      <c r="B8" s="6">
        <v>3.9285714285714284</v>
      </c>
    </row>
    <row r="9" spans="1:2" x14ac:dyDescent="0.25">
      <c r="A9" s="5" t="s">
        <v>10</v>
      </c>
      <c r="B9" s="6">
        <v>3.875</v>
      </c>
    </row>
    <row r="10" spans="1:2" x14ac:dyDescent="0.25">
      <c r="A10" s="5" t="s">
        <v>133</v>
      </c>
      <c r="B10" s="6">
        <v>3.875</v>
      </c>
    </row>
    <row r="11" spans="1:2" x14ac:dyDescent="0.25">
      <c r="A11" s="5" t="s">
        <v>93</v>
      </c>
      <c r="B11" s="6">
        <v>3.875</v>
      </c>
    </row>
    <row r="12" spans="1:2" x14ac:dyDescent="0.25">
      <c r="A12" s="5" t="s">
        <v>107</v>
      </c>
      <c r="B12" s="6">
        <v>3.875</v>
      </c>
    </row>
    <row r="13" spans="1:2" x14ac:dyDescent="0.25">
      <c r="A13" s="5" t="s">
        <v>19</v>
      </c>
      <c r="B13" s="6">
        <v>3.8657407407407409</v>
      </c>
    </row>
    <row r="14" spans="1:2" x14ac:dyDescent="0.25">
      <c r="A14" s="5" t="s">
        <v>25</v>
      </c>
      <c r="B14" s="6">
        <v>3.8611111111111112</v>
      </c>
    </row>
    <row r="15" spans="1:2" x14ac:dyDescent="0.25">
      <c r="A15" s="5" t="s">
        <v>30</v>
      </c>
      <c r="B15" s="6">
        <v>3.8571428571428572</v>
      </c>
    </row>
    <row r="16" spans="1:2" x14ac:dyDescent="0.25">
      <c r="A16" s="5" t="s">
        <v>16</v>
      </c>
      <c r="B16" s="6">
        <v>3.85</v>
      </c>
    </row>
    <row r="17" spans="1:2" x14ac:dyDescent="0.25">
      <c r="A17" s="5" t="s">
        <v>128</v>
      </c>
      <c r="B17" s="6">
        <v>3.85</v>
      </c>
    </row>
    <row r="18" spans="1:2" x14ac:dyDescent="0.25">
      <c r="A18" s="5" t="s">
        <v>38</v>
      </c>
      <c r="B18" s="6">
        <v>3.8333333333333335</v>
      </c>
    </row>
    <row r="19" spans="1:2" x14ac:dyDescent="0.25">
      <c r="A19" s="5" t="s">
        <v>28</v>
      </c>
      <c r="B19" s="6">
        <v>3.8303571428571428</v>
      </c>
    </row>
    <row r="20" spans="1:2" x14ac:dyDescent="0.25">
      <c r="A20" s="5" t="s">
        <v>26</v>
      </c>
      <c r="B20" s="6">
        <v>3.8250000000000002</v>
      </c>
    </row>
    <row r="21" spans="1:2" x14ac:dyDescent="0.25">
      <c r="A21" s="5" t="s">
        <v>57</v>
      </c>
      <c r="B21" s="6">
        <v>3.8125</v>
      </c>
    </row>
    <row r="22" spans="1:2" x14ac:dyDescent="0.25">
      <c r="A22" s="5" t="s">
        <v>64</v>
      </c>
      <c r="B22" s="6">
        <v>3.8</v>
      </c>
    </row>
    <row r="23" spans="1:2" x14ac:dyDescent="0.25">
      <c r="A23" s="5" t="s">
        <v>72</v>
      </c>
      <c r="B23" s="6">
        <v>3.7857142857142856</v>
      </c>
    </row>
    <row r="24" spans="1:2" x14ac:dyDescent="0.25">
      <c r="A24" s="5" t="s">
        <v>99</v>
      </c>
      <c r="B24" s="6">
        <v>3.7857142857142856</v>
      </c>
    </row>
    <row r="25" spans="1:2" x14ac:dyDescent="0.25">
      <c r="A25" s="5" t="s">
        <v>83</v>
      </c>
      <c r="B25" s="6">
        <v>3.7580645161290325</v>
      </c>
    </row>
    <row r="26" spans="1:2" x14ac:dyDescent="0.25">
      <c r="A26" s="5" t="s">
        <v>131</v>
      </c>
      <c r="B26" s="6">
        <v>3.75</v>
      </c>
    </row>
    <row r="27" spans="1:2" x14ac:dyDescent="0.25">
      <c r="A27" s="5" t="s">
        <v>497</v>
      </c>
      <c r="B27" s="6">
        <v>3.75</v>
      </c>
    </row>
    <row r="28" spans="1:2" x14ac:dyDescent="0.25">
      <c r="A28" s="5" t="s">
        <v>360</v>
      </c>
      <c r="B28" s="6">
        <v>3.75</v>
      </c>
    </row>
    <row r="29" spans="1:2" x14ac:dyDescent="0.25">
      <c r="A29" s="5" t="s">
        <v>155</v>
      </c>
      <c r="B29" s="6">
        <v>3.75</v>
      </c>
    </row>
    <row r="30" spans="1:2" x14ac:dyDescent="0.25">
      <c r="A30" s="5" t="s">
        <v>75</v>
      </c>
      <c r="B30" s="6">
        <v>3.75</v>
      </c>
    </row>
    <row r="31" spans="1:2" x14ac:dyDescent="0.25">
      <c r="A31" s="5" t="s">
        <v>163</v>
      </c>
      <c r="B31" s="6">
        <v>3.75</v>
      </c>
    </row>
    <row r="32" spans="1:2" x14ac:dyDescent="0.25">
      <c r="A32" s="5" t="s">
        <v>63</v>
      </c>
      <c r="B32" s="6">
        <v>3.75</v>
      </c>
    </row>
    <row r="33" spans="1:2" x14ac:dyDescent="0.25">
      <c r="A33" s="5" t="s">
        <v>436</v>
      </c>
      <c r="B33" s="6">
        <v>3.75</v>
      </c>
    </row>
    <row r="34" spans="1:2" x14ac:dyDescent="0.25">
      <c r="A34" s="5" t="s">
        <v>1175</v>
      </c>
      <c r="B34" s="6">
        <v>3.75</v>
      </c>
    </row>
    <row r="35" spans="1:2" x14ac:dyDescent="0.25">
      <c r="A35" s="5" t="s">
        <v>20</v>
      </c>
      <c r="B35" s="6">
        <v>3.75</v>
      </c>
    </row>
    <row r="36" spans="1:2" x14ac:dyDescent="0.25">
      <c r="A36" s="5" t="s">
        <v>167</v>
      </c>
      <c r="B36" s="6">
        <v>3.75</v>
      </c>
    </row>
    <row r="37" spans="1:2" x14ac:dyDescent="0.25">
      <c r="A37" s="5" t="s">
        <v>251</v>
      </c>
      <c r="B37" s="6">
        <v>3.75</v>
      </c>
    </row>
    <row r="38" spans="1:2" x14ac:dyDescent="0.25">
      <c r="A38" s="5" t="s">
        <v>854</v>
      </c>
      <c r="B38" s="6">
        <v>3.75</v>
      </c>
    </row>
    <row r="39" spans="1:2" x14ac:dyDescent="0.25">
      <c r="A39" s="5" t="s">
        <v>1446</v>
      </c>
      <c r="B39" s="6">
        <v>3.831578947368421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DC0B-3AF4-4AF3-BE7D-E245141FD8CA}">
  <dimension ref="A1:B14"/>
  <sheetViews>
    <sheetView workbookViewId="0"/>
  </sheetViews>
  <sheetFormatPr defaultRowHeight="15" x14ac:dyDescent="0.25"/>
  <cols>
    <col min="1" max="1" width="13.140625" bestFit="1" customWidth="1"/>
    <col min="2" max="2" width="17.85546875" bestFit="1" customWidth="1"/>
  </cols>
  <sheetData>
    <row r="1" spans="1:2" x14ac:dyDescent="0.25">
      <c r="A1" s="4" t="s">
        <v>5</v>
      </c>
      <c r="B1" t="s">
        <v>1448</v>
      </c>
    </row>
    <row r="3" spans="1:2" x14ac:dyDescent="0.25">
      <c r="A3" s="4" t="s">
        <v>1445</v>
      </c>
      <c r="B3" t="s">
        <v>1455</v>
      </c>
    </row>
    <row r="4" spans="1:2" x14ac:dyDescent="0.25">
      <c r="A4" s="5" t="s">
        <v>41</v>
      </c>
      <c r="B4" s="3">
        <v>0.43983402489626555</v>
      </c>
    </row>
    <row r="5" spans="1:2" x14ac:dyDescent="0.25">
      <c r="A5" s="5" t="s">
        <v>9</v>
      </c>
      <c r="B5" s="3">
        <v>0.15352697095435686</v>
      </c>
    </row>
    <row r="6" spans="1:2" x14ac:dyDescent="0.25">
      <c r="A6" s="5" t="s">
        <v>100</v>
      </c>
      <c r="B6" s="3">
        <v>0.11203319502074689</v>
      </c>
    </row>
    <row r="7" spans="1:2" x14ac:dyDescent="0.25">
      <c r="A7" s="5" t="s">
        <v>167</v>
      </c>
      <c r="B7" s="3">
        <v>5.8091286307053944E-2</v>
      </c>
    </row>
    <row r="8" spans="1:2" x14ac:dyDescent="0.25">
      <c r="A8" s="5" t="s">
        <v>147</v>
      </c>
      <c r="B8" s="3">
        <v>5.3941908713692949E-2</v>
      </c>
    </row>
    <row r="9" spans="1:2" x14ac:dyDescent="0.25">
      <c r="A9" s="5" t="s">
        <v>103</v>
      </c>
      <c r="B9" s="3">
        <v>5.3941908713692949E-2</v>
      </c>
    </row>
    <row r="10" spans="1:2" x14ac:dyDescent="0.25">
      <c r="A10" s="5" t="s">
        <v>56</v>
      </c>
      <c r="B10" s="3">
        <v>4.9792531120331947E-2</v>
      </c>
    </row>
    <row r="11" spans="1:2" x14ac:dyDescent="0.25">
      <c r="A11" s="5" t="s">
        <v>190</v>
      </c>
      <c r="B11" s="3">
        <v>3.7344398340248962E-2</v>
      </c>
    </row>
    <row r="12" spans="1:2" x14ac:dyDescent="0.25">
      <c r="A12" s="5" t="s">
        <v>390</v>
      </c>
      <c r="B12" s="3">
        <v>2.0746887966804978E-2</v>
      </c>
    </row>
    <row r="13" spans="1:2" x14ac:dyDescent="0.25">
      <c r="A13" s="5" t="s">
        <v>28</v>
      </c>
      <c r="B13" s="3">
        <v>2.0746887966804978E-2</v>
      </c>
    </row>
    <row r="14" spans="1:2" x14ac:dyDescent="0.25">
      <c r="A14" s="5" t="s">
        <v>1446</v>
      </c>
      <c r="B14"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16118-CE48-47B8-A186-A4E35070B5B0}">
  <dimension ref="A3:B23"/>
  <sheetViews>
    <sheetView topLeftCell="A4" workbookViewId="0">
      <selection activeCell="B4" sqref="B4"/>
    </sheetView>
  </sheetViews>
  <sheetFormatPr defaultRowHeight="15" x14ac:dyDescent="0.25"/>
  <cols>
    <col min="1" max="1" width="13.140625" bestFit="1" customWidth="1"/>
    <col min="2" max="2" width="39.5703125" bestFit="1" customWidth="1"/>
  </cols>
  <sheetData>
    <row r="3" spans="1:2" x14ac:dyDescent="0.25">
      <c r="A3" s="4" t="s">
        <v>1445</v>
      </c>
      <c r="B3" t="s">
        <v>1449</v>
      </c>
    </row>
    <row r="4" spans="1:2" x14ac:dyDescent="0.25">
      <c r="A4" s="5" t="s">
        <v>1442</v>
      </c>
      <c r="B4" s="6">
        <v>1</v>
      </c>
    </row>
    <row r="5" spans="1:2" x14ac:dyDescent="0.25">
      <c r="A5" s="5" t="s">
        <v>1437</v>
      </c>
      <c r="B5" s="6">
        <v>6</v>
      </c>
    </row>
    <row r="6" spans="1:2" x14ac:dyDescent="0.25">
      <c r="A6" s="5" t="s">
        <v>1440</v>
      </c>
      <c r="B6" s="6">
        <v>89</v>
      </c>
    </row>
    <row r="7" spans="1:2" x14ac:dyDescent="0.25">
      <c r="A7" s="5" t="s">
        <v>1441</v>
      </c>
      <c r="B7" s="6">
        <v>162</v>
      </c>
    </row>
    <row r="8" spans="1:2" x14ac:dyDescent="0.25">
      <c r="A8" s="5" t="s">
        <v>1439</v>
      </c>
      <c r="B8" s="6">
        <v>196</v>
      </c>
    </row>
    <row r="9" spans="1:2" x14ac:dyDescent="0.25">
      <c r="A9" s="5" t="s">
        <v>1438</v>
      </c>
      <c r="B9" s="6">
        <v>1216</v>
      </c>
    </row>
    <row r="10" spans="1:2" x14ac:dyDescent="0.25">
      <c r="A10" s="5" t="s">
        <v>1446</v>
      </c>
      <c r="B10" s="6">
        <v>1670</v>
      </c>
    </row>
    <row r="16" spans="1:2" x14ac:dyDescent="0.25">
      <c r="A16" t="str">
        <f>A3</f>
        <v>Row Labels</v>
      </c>
      <c r="B16" t="str">
        <f>B3</f>
        <v>Count of Specific Bean Origin
or Bar Name</v>
      </c>
    </row>
    <row r="17" spans="1:2" x14ac:dyDescent="0.25">
      <c r="A17" t="str">
        <f t="shared" ref="A17:A23" si="0">A4</f>
        <v>Elite</v>
      </c>
      <c r="B17">
        <f t="shared" ref="B17:B23" si="1">B4</f>
        <v>1</v>
      </c>
    </row>
    <row r="18" spans="1:2" x14ac:dyDescent="0.25">
      <c r="A18" t="str">
        <f t="shared" si="0"/>
        <v>Unpleasant</v>
      </c>
      <c r="B18">
        <f t="shared" si="1"/>
        <v>6</v>
      </c>
    </row>
    <row r="19" spans="1:2" x14ac:dyDescent="0.25">
      <c r="A19" t="str">
        <f t="shared" si="0"/>
        <v>Premium</v>
      </c>
      <c r="B19">
        <f t="shared" si="1"/>
        <v>89</v>
      </c>
    </row>
    <row r="20" spans="1:2" x14ac:dyDescent="0.25">
      <c r="A20" t="str">
        <f t="shared" si="0"/>
        <v>Dissapointing</v>
      </c>
      <c r="B20">
        <f t="shared" si="1"/>
        <v>162</v>
      </c>
    </row>
    <row r="21" spans="1:2" x14ac:dyDescent="0.25">
      <c r="A21" t="str">
        <f t="shared" si="0"/>
        <v>Praiseworthy</v>
      </c>
      <c r="B21">
        <f t="shared" si="1"/>
        <v>196</v>
      </c>
    </row>
    <row r="22" spans="1:2" x14ac:dyDescent="0.25">
      <c r="A22" t="str">
        <f t="shared" si="0"/>
        <v>Satisfactory</v>
      </c>
      <c r="B22">
        <f t="shared" si="1"/>
        <v>1216</v>
      </c>
    </row>
    <row r="23" spans="1:2" x14ac:dyDescent="0.25">
      <c r="A23" t="str">
        <f t="shared" si="0"/>
        <v>Grand Total</v>
      </c>
      <c r="B23">
        <f t="shared" si="1"/>
        <v>1670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34B01-88D2-493F-AF32-48A914B3A311}">
  <dimension ref="A3:E47"/>
  <sheetViews>
    <sheetView workbookViewId="0">
      <selection activeCell="B11" sqref="B11"/>
    </sheetView>
  </sheetViews>
  <sheetFormatPr defaultRowHeight="15" x14ac:dyDescent="0.25"/>
  <cols>
    <col min="1" max="1" width="13.140625" bestFit="1" customWidth="1"/>
    <col min="2" max="2" width="16.7109375" bestFit="1" customWidth="1"/>
  </cols>
  <sheetData>
    <row r="3" spans="1:5" x14ac:dyDescent="0.25">
      <c r="A3" s="4" t="s">
        <v>1445</v>
      </c>
      <c r="B3" t="s">
        <v>1447</v>
      </c>
      <c r="D3" t="str">
        <f>A3</f>
        <v>Row Labels</v>
      </c>
      <c r="E3" t="s">
        <v>1452</v>
      </c>
    </row>
    <row r="4" spans="1:5" x14ac:dyDescent="0.25">
      <c r="A4" s="5">
        <v>0.42</v>
      </c>
      <c r="B4" s="6">
        <v>3</v>
      </c>
      <c r="D4" s="7">
        <f>A4</f>
        <v>0.42</v>
      </c>
      <c r="E4">
        <f>GETPIVOTDATA("Rating",$A$3,"Cocoa",0.42)</f>
        <v>3</v>
      </c>
    </row>
    <row r="5" spans="1:5" x14ac:dyDescent="0.25">
      <c r="A5" s="5">
        <v>0.5</v>
      </c>
      <c r="B5" s="6">
        <v>3.75</v>
      </c>
      <c r="D5" s="7">
        <f t="shared" ref="D5:D47" si="0">A5</f>
        <v>0.5</v>
      </c>
      <c r="E5">
        <f>GETPIVOTDATA("Rating",$A$3,"Cocoa",0.5)</f>
        <v>3.75</v>
      </c>
    </row>
    <row r="6" spans="1:5" x14ac:dyDescent="0.25">
      <c r="A6" s="5">
        <v>0.53</v>
      </c>
      <c r="B6" s="6">
        <v>2</v>
      </c>
      <c r="D6" s="7">
        <f t="shared" si="0"/>
        <v>0.53</v>
      </c>
      <c r="E6">
        <f>GETPIVOTDATA("Rating",$A$3,"Cocoa",0.53)</f>
        <v>2</v>
      </c>
    </row>
    <row r="7" spans="1:5" x14ac:dyDescent="0.25">
      <c r="A7" s="5">
        <v>0.55000000000000004</v>
      </c>
      <c r="B7" s="6">
        <v>2.7857142857142856</v>
      </c>
      <c r="D7" s="7">
        <f t="shared" si="0"/>
        <v>0.55000000000000004</v>
      </c>
      <c r="E7">
        <v>2.78571428571429</v>
      </c>
    </row>
    <row r="8" spans="1:5" x14ac:dyDescent="0.25">
      <c r="A8" s="5">
        <v>0.56000000000000005</v>
      </c>
      <c r="B8" s="6">
        <v>3</v>
      </c>
      <c r="D8" s="7">
        <f t="shared" si="0"/>
        <v>0.56000000000000005</v>
      </c>
      <c r="E8">
        <v>3</v>
      </c>
    </row>
    <row r="9" spans="1:5" x14ac:dyDescent="0.25">
      <c r="A9" s="5">
        <v>0.56999999999999995</v>
      </c>
      <c r="B9" s="6">
        <v>3</v>
      </c>
      <c r="D9" s="7">
        <f t="shared" si="0"/>
        <v>0.56999999999999995</v>
      </c>
      <c r="E9">
        <v>3</v>
      </c>
    </row>
    <row r="10" spans="1:5" x14ac:dyDescent="0.25">
      <c r="A10" s="5">
        <v>0.57999999999999996</v>
      </c>
      <c r="B10" s="6">
        <v>2.6666666666666665</v>
      </c>
      <c r="D10" s="7">
        <f t="shared" si="0"/>
        <v>0.57999999999999996</v>
      </c>
      <c r="E10">
        <v>2.6666666666666665</v>
      </c>
    </row>
    <row r="11" spans="1:5" x14ac:dyDescent="0.25">
      <c r="A11" s="5">
        <v>0.6</v>
      </c>
      <c r="B11" s="6">
        <v>2.8888888888888888</v>
      </c>
      <c r="D11" s="7">
        <f t="shared" si="0"/>
        <v>0.6</v>
      </c>
      <c r="E11">
        <v>2.8888888888888888</v>
      </c>
    </row>
    <row r="12" spans="1:5" x14ac:dyDescent="0.25">
      <c r="A12" s="5">
        <v>0.60499999999999998</v>
      </c>
      <c r="B12" s="6">
        <v>3</v>
      </c>
      <c r="D12" s="7">
        <f t="shared" si="0"/>
        <v>0.60499999999999998</v>
      </c>
      <c r="E12">
        <v>3</v>
      </c>
    </row>
    <row r="13" spans="1:5" x14ac:dyDescent="0.25">
      <c r="A13" s="5">
        <v>0.61</v>
      </c>
      <c r="B13" s="6">
        <v>2.6</v>
      </c>
      <c r="D13" s="7">
        <f t="shared" si="0"/>
        <v>0.61</v>
      </c>
      <c r="E13">
        <v>2.6</v>
      </c>
    </row>
    <row r="14" spans="1:5" x14ac:dyDescent="0.25">
      <c r="A14" s="5">
        <v>0.62</v>
      </c>
      <c r="B14" s="6">
        <v>2.8611111111111112</v>
      </c>
      <c r="D14" s="7">
        <f t="shared" si="0"/>
        <v>0.62</v>
      </c>
      <c r="E14">
        <v>2.8611111111111112</v>
      </c>
    </row>
    <row r="15" spans="1:5" x14ac:dyDescent="0.25">
      <c r="A15" s="5">
        <v>0.63</v>
      </c>
      <c r="B15" s="6">
        <v>3.4772727272727271</v>
      </c>
      <c r="D15" s="7">
        <f t="shared" si="0"/>
        <v>0.63</v>
      </c>
      <c r="E15">
        <v>3.4772727272727271</v>
      </c>
    </row>
    <row r="16" spans="1:5" x14ac:dyDescent="0.25">
      <c r="A16" s="5">
        <v>0.64</v>
      </c>
      <c r="B16" s="6">
        <v>3.088709677419355</v>
      </c>
      <c r="D16" s="7">
        <f t="shared" si="0"/>
        <v>0.64</v>
      </c>
      <c r="E16">
        <v>3.088709677419355</v>
      </c>
    </row>
    <row r="17" spans="1:5" x14ac:dyDescent="0.25">
      <c r="A17" s="5">
        <v>0.65</v>
      </c>
      <c r="B17" s="6">
        <v>2.9486301369863015</v>
      </c>
      <c r="D17" s="7">
        <f t="shared" si="0"/>
        <v>0.65</v>
      </c>
      <c r="E17">
        <v>2.9486301369863015</v>
      </c>
    </row>
    <row r="18" spans="1:5" x14ac:dyDescent="0.25">
      <c r="A18" s="5">
        <v>0.66</v>
      </c>
      <c r="B18" s="6">
        <v>3.125</v>
      </c>
      <c r="D18" s="7">
        <f t="shared" si="0"/>
        <v>0.66</v>
      </c>
      <c r="E18">
        <v>3.125</v>
      </c>
    </row>
    <row r="19" spans="1:5" x14ac:dyDescent="0.25">
      <c r="A19" s="5">
        <v>0.67</v>
      </c>
      <c r="B19" s="6">
        <v>3.24</v>
      </c>
      <c r="D19" s="7">
        <f t="shared" si="0"/>
        <v>0.67</v>
      </c>
      <c r="E19">
        <v>3.24</v>
      </c>
    </row>
    <row r="20" spans="1:5" x14ac:dyDescent="0.25">
      <c r="A20" s="5">
        <v>0.68</v>
      </c>
      <c r="B20" s="6">
        <v>3.2159090909090908</v>
      </c>
      <c r="D20" s="7">
        <f t="shared" si="0"/>
        <v>0.68</v>
      </c>
      <c r="E20">
        <v>3.2159090909090908</v>
      </c>
    </row>
    <row r="21" spans="1:5" x14ac:dyDescent="0.25">
      <c r="A21" s="5">
        <v>0.69</v>
      </c>
      <c r="B21" s="6">
        <v>3.35</v>
      </c>
      <c r="D21" s="7">
        <f t="shared" si="0"/>
        <v>0.69</v>
      </c>
      <c r="E21">
        <v>3.35</v>
      </c>
    </row>
    <row r="22" spans="1:5" x14ac:dyDescent="0.25">
      <c r="A22" s="5">
        <v>0.7</v>
      </c>
      <c r="B22" s="6">
        <v>3.1049528301886791</v>
      </c>
      <c r="D22" s="7">
        <f t="shared" si="0"/>
        <v>0.7</v>
      </c>
      <c r="E22">
        <v>3.1049528301886791</v>
      </c>
    </row>
    <row r="23" spans="1:5" x14ac:dyDescent="0.25">
      <c r="A23" s="5">
        <v>0.71</v>
      </c>
      <c r="B23" s="6">
        <v>2.8870967741935485</v>
      </c>
      <c r="D23" s="7">
        <f t="shared" si="0"/>
        <v>0.71</v>
      </c>
      <c r="E23">
        <v>2.8870967741935485</v>
      </c>
    </row>
    <row r="24" spans="1:5" x14ac:dyDescent="0.25">
      <c r="A24" s="5">
        <v>0.72</v>
      </c>
      <c r="B24" s="6">
        <v>3.0653409090909092</v>
      </c>
      <c r="D24" s="7">
        <f t="shared" si="0"/>
        <v>0.72</v>
      </c>
      <c r="E24">
        <v>3.0653409090909092</v>
      </c>
    </row>
    <row r="25" spans="1:5" x14ac:dyDescent="0.25">
      <c r="A25" s="5">
        <v>0.72499999999999998</v>
      </c>
      <c r="B25" s="6">
        <v>2.5</v>
      </c>
      <c r="D25" s="7">
        <f t="shared" si="0"/>
        <v>0.72499999999999998</v>
      </c>
      <c r="E25">
        <v>2.5</v>
      </c>
    </row>
    <row r="26" spans="1:5" x14ac:dyDescent="0.25">
      <c r="A26" s="5">
        <v>0.73</v>
      </c>
      <c r="B26" s="6">
        <v>2.9934210526315788</v>
      </c>
      <c r="D26" s="7">
        <f t="shared" si="0"/>
        <v>0.73</v>
      </c>
      <c r="E26">
        <v>2.9934210526315788</v>
      </c>
    </row>
    <row r="27" spans="1:5" x14ac:dyDescent="0.25">
      <c r="A27" s="5">
        <v>0.73499999999999999</v>
      </c>
      <c r="B27" s="6">
        <v>2</v>
      </c>
      <c r="D27" s="7">
        <f t="shared" si="0"/>
        <v>0.73499999999999999</v>
      </c>
      <c r="E27">
        <v>2</v>
      </c>
    </row>
    <row r="28" spans="1:5" x14ac:dyDescent="0.25">
      <c r="A28" s="5">
        <v>0.74</v>
      </c>
      <c r="B28" s="6">
        <v>3.0957446808510638</v>
      </c>
      <c r="D28" s="7">
        <f t="shared" si="0"/>
        <v>0.74</v>
      </c>
      <c r="E28">
        <v>3.0957446808510638</v>
      </c>
    </row>
    <row r="29" spans="1:5" x14ac:dyDescent="0.25">
      <c r="A29" s="5">
        <v>0.75</v>
      </c>
      <c r="B29" s="6">
        <v>3.0275119617224879</v>
      </c>
      <c r="D29" s="7">
        <f t="shared" si="0"/>
        <v>0.75</v>
      </c>
      <c r="E29">
        <v>3.0275119617224879</v>
      </c>
    </row>
    <row r="30" spans="1:5" x14ac:dyDescent="0.25">
      <c r="A30" s="5">
        <v>0.76</v>
      </c>
      <c r="B30" s="6">
        <v>2.7717391304347827</v>
      </c>
      <c r="D30" s="7">
        <f t="shared" si="0"/>
        <v>0.76</v>
      </c>
      <c r="E30">
        <v>2.7717391304347827</v>
      </c>
    </row>
    <row r="31" spans="1:5" x14ac:dyDescent="0.25">
      <c r="A31" s="5">
        <v>0.77</v>
      </c>
      <c r="B31" s="6">
        <v>2.9545454545454546</v>
      </c>
      <c r="D31" s="7">
        <f t="shared" si="0"/>
        <v>0.77</v>
      </c>
      <c r="E31">
        <v>2.9545454545454546</v>
      </c>
    </row>
    <row r="32" spans="1:5" x14ac:dyDescent="0.25">
      <c r="A32" s="5">
        <v>0.78</v>
      </c>
      <c r="B32" s="6">
        <v>3.125</v>
      </c>
      <c r="D32" s="7">
        <f t="shared" si="0"/>
        <v>0.78</v>
      </c>
      <c r="E32">
        <v>3.125</v>
      </c>
    </row>
    <row r="33" spans="1:5" x14ac:dyDescent="0.25">
      <c r="A33" s="5">
        <v>0.79</v>
      </c>
      <c r="B33" s="6">
        <v>3</v>
      </c>
      <c r="D33" s="7">
        <f t="shared" si="0"/>
        <v>0.79</v>
      </c>
      <c r="E33">
        <v>3</v>
      </c>
    </row>
    <row r="34" spans="1:5" x14ac:dyDescent="0.25">
      <c r="A34" s="5">
        <v>0.8</v>
      </c>
      <c r="B34" s="6">
        <v>2.953846153846154</v>
      </c>
      <c r="D34" s="7">
        <f t="shared" si="0"/>
        <v>0.8</v>
      </c>
      <c r="E34">
        <v>2.953846153846154</v>
      </c>
    </row>
    <row r="35" spans="1:5" x14ac:dyDescent="0.25">
      <c r="A35" s="5">
        <v>0.81</v>
      </c>
      <c r="B35" s="6">
        <v>2.8</v>
      </c>
      <c r="D35" s="7">
        <f t="shared" si="0"/>
        <v>0.81</v>
      </c>
      <c r="E35">
        <v>2.8</v>
      </c>
    </row>
    <row r="36" spans="1:5" x14ac:dyDescent="0.25">
      <c r="A36" s="5">
        <v>0.82</v>
      </c>
      <c r="B36" s="6">
        <v>2.921875</v>
      </c>
      <c r="D36" s="7">
        <f t="shared" si="0"/>
        <v>0.82</v>
      </c>
      <c r="E36">
        <v>2.921875</v>
      </c>
    </row>
    <row r="37" spans="1:5" x14ac:dyDescent="0.25">
      <c r="A37" s="5">
        <v>0.83</v>
      </c>
      <c r="B37" s="6">
        <v>3</v>
      </c>
      <c r="D37" s="7">
        <f t="shared" si="0"/>
        <v>0.83</v>
      </c>
      <c r="E37">
        <v>3</v>
      </c>
    </row>
    <row r="38" spans="1:5" x14ac:dyDescent="0.25">
      <c r="A38" s="5">
        <v>0.84</v>
      </c>
      <c r="B38" s="6">
        <v>2.5</v>
      </c>
      <c r="D38" s="7">
        <f t="shared" si="0"/>
        <v>0.84</v>
      </c>
      <c r="E38">
        <v>2.5</v>
      </c>
    </row>
    <row r="39" spans="1:5" x14ac:dyDescent="0.25">
      <c r="A39" s="5">
        <v>0.85</v>
      </c>
      <c r="B39" s="6">
        <v>2.875</v>
      </c>
      <c r="D39" s="7">
        <f t="shared" si="0"/>
        <v>0.85</v>
      </c>
      <c r="E39">
        <v>2.875</v>
      </c>
    </row>
    <row r="40" spans="1:5" x14ac:dyDescent="0.25">
      <c r="A40" s="5">
        <v>0.86</v>
      </c>
      <c r="B40" s="6">
        <v>3</v>
      </c>
      <c r="D40" s="7">
        <f t="shared" si="0"/>
        <v>0.86</v>
      </c>
      <c r="E40">
        <v>3</v>
      </c>
    </row>
    <row r="41" spans="1:5" x14ac:dyDescent="0.25">
      <c r="A41" s="5">
        <v>0.87</v>
      </c>
      <c r="B41" s="6">
        <v>3</v>
      </c>
      <c r="D41" s="7">
        <f t="shared" si="0"/>
        <v>0.87</v>
      </c>
      <c r="E41">
        <v>3</v>
      </c>
    </row>
    <row r="42" spans="1:5" x14ac:dyDescent="0.25">
      <c r="A42" s="5">
        <v>0.88</v>
      </c>
      <c r="B42" s="6">
        <v>3</v>
      </c>
      <c r="D42" s="7">
        <f t="shared" si="0"/>
        <v>0.88</v>
      </c>
      <c r="E42">
        <v>3</v>
      </c>
    </row>
    <row r="43" spans="1:5" x14ac:dyDescent="0.25">
      <c r="A43" s="5">
        <v>0.89</v>
      </c>
      <c r="B43" s="6">
        <v>2.5</v>
      </c>
      <c r="D43" s="7">
        <f t="shared" si="0"/>
        <v>0.89</v>
      </c>
      <c r="E43">
        <v>2.5</v>
      </c>
    </row>
    <row r="44" spans="1:5" x14ac:dyDescent="0.25">
      <c r="A44" s="5">
        <v>0.9</v>
      </c>
      <c r="B44" s="6">
        <v>2.84375</v>
      </c>
      <c r="D44" s="7">
        <f t="shared" si="0"/>
        <v>0.9</v>
      </c>
      <c r="E44">
        <v>2.84375</v>
      </c>
    </row>
    <row r="45" spans="1:5" x14ac:dyDescent="0.25">
      <c r="A45" s="5">
        <v>0.91</v>
      </c>
      <c r="B45" s="6">
        <v>1.5</v>
      </c>
      <c r="D45" s="7">
        <f t="shared" si="0"/>
        <v>0.91</v>
      </c>
      <c r="E45">
        <v>1.5</v>
      </c>
    </row>
    <row r="46" spans="1:5" x14ac:dyDescent="0.25">
      <c r="A46" s="5">
        <v>1</v>
      </c>
      <c r="B46" s="6">
        <v>2.375</v>
      </c>
      <c r="D46" s="7">
        <f t="shared" si="0"/>
        <v>1</v>
      </c>
      <c r="E46">
        <v>2.375</v>
      </c>
    </row>
    <row r="47" spans="1:5" x14ac:dyDescent="0.25">
      <c r="A47" s="5" t="s">
        <v>1446</v>
      </c>
      <c r="B47" s="6">
        <v>3.0383233532934133</v>
      </c>
      <c r="D47" s="7" t="str">
        <f t="shared" si="0"/>
        <v>Grand Total</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B89D-B2C2-4187-855B-74BF8AC712CC}">
  <sheetPr>
    <tabColor theme="1" tint="0.499984740745262"/>
    <pageSetUpPr fitToPage="1"/>
  </sheetPr>
  <dimension ref="A1:AD52"/>
  <sheetViews>
    <sheetView tabSelected="1" topLeftCell="A10" zoomScale="80" zoomScaleNormal="80" workbookViewId="0">
      <selection activeCell="AF26" sqref="AF26"/>
    </sheetView>
  </sheetViews>
  <sheetFormatPr defaultRowHeight="15" x14ac:dyDescent="0.25"/>
  <cols>
    <col min="1" max="1" width="1.7109375" customWidth="1"/>
    <col min="25" max="25" width="3.42578125" customWidth="1"/>
  </cols>
  <sheetData>
    <row r="1" spans="1:30" x14ac:dyDescent="0.25">
      <c r="A1" s="11" t="s">
        <v>1450</v>
      </c>
      <c r="B1" s="12"/>
      <c r="C1" s="12"/>
      <c r="D1" s="12"/>
      <c r="E1" s="12"/>
      <c r="F1" s="12"/>
      <c r="G1" s="12"/>
      <c r="H1" s="12"/>
      <c r="I1" s="12"/>
      <c r="J1" s="12"/>
      <c r="K1" s="12"/>
      <c r="L1" s="12"/>
      <c r="M1" s="12"/>
      <c r="N1" s="12"/>
      <c r="O1" s="12"/>
      <c r="P1" s="12"/>
      <c r="Q1" s="12"/>
      <c r="R1" s="12"/>
      <c r="S1" s="12"/>
      <c r="T1" s="12"/>
      <c r="U1" s="12"/>
      <c r="V1" s="12"/>
      <c r="W1" s="12"/>
      <c r="X1" s="12"/>
      <c r="Y1" s="13"/>
      <c r="Z1" s="13"/>
      <c r="AA1" s="13"/>
      <c r="AB1" s="13"/>
      <c r="AC1" s="13"/>
      <c r="AD1" s="13"/>
    </row>
    <row r="2" spans="1:30" ht="15.75" thickBot="1" x14ac:dyDescent="0.3">
      <c r="A2" s="14"/>
      <c r="B2" s="14"/>
      <c r="C2" s="14"/>
      <c r="D2" s="14"/>
      <c r="E2" s="14"/>
      <c r="F2" s="14"/>
      <c r="G2" s="14"/>
      <c r="H2" s="14"/>
      <c r="I2" s="14"/>
      <c r="J2" s="14"/>
      <c r="K2" s="14"/>
      <c r="L2" s="14"/>
      <c r="M2" s="14"/>
      <c r="N2" s="14"/>
      <c r="O2" s="14"/>
      <c r="P2" s="14"/>
      <c r="Q2" s="14"/>
      <c r="R2" s="14"/>
      <c r="S2" s="14"/>
      <c r="T2" s="14"/>
      <c r="U2" s="14"/>
      <c r="V2" s="14"/>
      <c r="W2" s="14"/>
      <c r="X2" s="14"/>
      <c r="Y2" s="13"/>
      <c r="Z2" s="13"/>
      <c r="AA2" s="13"/>
      <c r="AB2" s="13"/>
      <c r="AC2" s="13"/>
      <c r="AD2" s="13"/>
    </row>
    <row r="3" spans="1:30"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75" x14ac:dyDescent="0.25">
      <c r="A4" s="15"/>
      <c r="B4" s="16" t="s">
        <v>1451</v>
      </c>
      <c r="C4" s="16"/>
      <c r="D4" s="17"/>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5" customHeight="1" x14ac:dyDescent="0.55000000000000004">
      <c r="A5" s="18"/>
      <c r="B5" s="19">
        <f>GETPIVOTDATA("Specific Bean Origin
or Bar Name",'bean quality segmentation'!$A$3)</f>
        <v>1670</v>
      </c>
      <c r="C5" s="19"/>
      <c r="D5" s="17"/>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ht="15" customHeight="1" x14ac:dyDescent="0.55000000000000004">
      <c r="A6" s="18"/>
      <c r="B6" s="19"/>
      <c r="C6" s="19"/>
      <c r="D6" s="17"/>
      <c r="E6" s="13"/>
      <c r="F6" s="13"/>
      <c r="G6" s="13"/>
      <c r="H6" s="13"/>
      <c r="I6" s="13"/>
      <c r="J6" s="13"/>
      <c r="K6" s="13"/>
      <c r="L6" s="13"/>
      <c r="M6" s="13"/>
      <c r="N6" s="13"/>
      <c r="O6" s="13"/>
      <c r="P6" s="13"/>
      <c r="Q6" s="13"/>
      <c r="R6" s="13"/>
      <c r="S6" s="13"/>
      <c r="T6" s="13"/>
      <c r="U6" s="13"/>
      <c r="V6" s="13"/>
      <c r="W6" s="13"/>
      <c r="X6" s="13"/>
      <c r="Y6" s="13"/>
      <c r="Z6" s="13"/>
      <c r="AA6" s="13"/>
      <c r="AB6" s="13"/>
      <c r="AC6" s="13"/>
      <c r="AD6" s="13"/>
    </row>
    <row r="7" spans="1:30" x14ac:dyDescent="0.25">
      <c r="A7" s="13"/>
      <c r="B7" s="13"/>
      <c r="C7" s="17"/>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0"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row>
    <row r="11" spans="1:30"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row>
    <row r="12" spans="1:30"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row>
    <row r="13" spans="1:30"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row>
    <row r="14" spans="1:30"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row>
    <row r="15" spans="1:30"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row>
    <row r="16" spans="1:30"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row>
    <row r="17" spans="1:30"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row>
    <row r="18" spans="1:30"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row>
    <row r="19" spans="1:30" x14ac:dyDescent="0.25">
      <c r="A19" s="13"/>
      <c r="B19" s="13"/>
      <c r="C19" s="13"/>
      <c r="D19" s="13"/>
      <c r="E19" s="13"/>
      <c r="F19" s="13"/>
      <c r="G19" s="13"/>
      <c r="H19" s="13"/>
      <c r="I19" s="13"/>
      <c r="J19" s="20"/>
      <c r="K19" s="13"/>
      <c r="L19" s="13"/>
      <c r="M19" s="13"/>
      <c r="N19" s="13"/>
      <c r="O19" s="13"/>
      <c r="P19" s="13"/>
      <c r="Q19" s="13"/>
      <c r="R19" s="13"/>
      <c r="S19" s="13"/>
      <c r="T19" s="13"/>
      <c r="U19" s="13"/>
      <c r="V19" s="13"/>
      <c r="W19" s="13"/>
      <c r="X19" s="13"/>
      <c r="Y19" s="13"/>
      <c r="Z19" s="13"/>
      <c r="AA19" s="13"/>
      <c r="AB19" s="13"/>
      <c r="AC19" s="13"/>
      <c r="AD19" s="13"/>
    </row>
    <row r="20" spans="1:30"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row>
    <row r="21" spans="1:30" s="8" customFormat="1"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row>
    <row r="22" spans="1:30"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spans="1:30"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30"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spans="1:30"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30"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spans="1:30"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30"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spans="1:30"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30"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spans="1:30"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spans="1:30"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spans="1:30"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x14ac:dyDescent="0.25">
      <c r="A35" s="13"/>
      <c r="B35" s="13"/>
      <c r="C35" s="13"/>
      <c r="D35" s="13"/>
      <c r="E35" s="13"/>
      <c r="F35" s="13"/>
      <c r="G35" s="13"/>
      <c r="H35" s="13"/>
      <c r="I35" s="13"/>
      <c r="J35" s="13"/>
      <c r="K35" s="13"/>
      <c r="L35" s="13"/>
      <c r="M35" s="13"/>
      <c r="N35" s="20"/>
      <c r="O35" s="13"/>
      <c r="P35" s="13"/>
      <c r="Q35" s="13"/>
      <c r="R35" s="13"/>
      <c r="S35" s="13"/>
      <c r="T35" s="13"/>
      <c r="U35" s="13"/>
      <c r="V35" s="13"/>
      <c r="W35" s="13"/>
      <c r="X35" s="13"/>
      <c r="Y35" s="13"/>
      <c r="Z35" s="13"/>
      <c r="AA35" s="13"/>
      <c r="AB35" s="13"/>
      <c r="AC35" s="13"/>
      <c r="AD35" s="13"/>
    </row>
    <row r="36" spans="1:30" x14ac:dyDescent="0.25">
      <c r="A36" s="20"/>
      <c r="B36" s="22"/>
      <c r="C36" s="22"/>
      <c r="D36" s="22"/>
      <c r="E36" s="22"/>
      <c r="F36" s="22"/>
      <c r="G36" s="22"/>
      <c r="H36" s="22"/>
      <c r="I36" s="13"/>
      <c r="J36" s="13"/>
      <c r="K36" s="13"/>
      <c r="L36" s="13"/>
      <c r="M36" s="13"/>
      <c r="N36" s="20"/>
      <c r="O36" s="13"/>
      <c r="P36" s="13"/>
      <c r="Q36" s="13"/>
      <c r="R36" s="13"/>
      <c r="S36" s="13"/>
      <c r="T36" s="13"/>
      <c r="U36" s="13"/>
      <c r="V36" s="13"/>
      <c r="W36" s="13"/>
      <c r="X36" s="13"/>
      <c r="Y36" s="13"/>
      <c r="Z36" s="13"/>
      <c r="AA36" s="13"/>
      <c r="AB36" s="13"/>
      <c r="AC36" s="13"/>
      <c r="AD36" s="13"/>
    </row>
    <row r="37" spans="1:30" x14ac:dyDescent="0.25">
      <c r="A37" s="13"/>
      <c r="B37" s="22"/>
      <c r="C37" s="22"/>
      <c r="D37" s="22"/>
      <c r="E37" s="22"/>
      <c r="F37" s="22"/>
      <c r="G37" s="22"/>
      <c r="H37" s="22"/>
      <c r="I37" s="13"/>
      <c r="J37" s="20"/>
      <c r="K37" s="13"/>
      <c r="L37" s="13"/>
      <c r="M37" s="13"/>
      <c r="N37" s="13"/>
      <c r="O37" s="13"/>
      <c r="P37" s="13"/>
      <c r="Q37" s="13"/>
      <c r="R37" s="23"/>
      <c r="S37" s="23"/>
      <c r="T37" s="23"/>
      <c r="U37" s="23"/>
      <c r="V37" s="23"/>
      <c r="W37" s="23"/>
      <c r="X37" s="23"/>
      <c r="Y37" s="23"/>
      <c r="Z37" s="13"/>
      <c r="AA37" s="13"/>
      <c r="AB37" s="13"/>
      <c r="AC37" s="13"/>
      <c r="AD37" s="13"/>
    </row>
    <row r="38" spans="1:30" x14ac:dyDescent="0.25">
      <c r="A38" s="13"/>
      <c r="B38" s="22"/>
      <c r="C38" s="22"/>
      <c r="D38" s="22"/>
      <c r="E38" s="22"/>
      <c r="F38" s="22"/>
      <c r="G38" s="22"/>
      <c r="H38" s="22"/>
      <c r="I38" s="13"/>
      <c r="J38" s="13"/>
      <c r="K38" s="13"/>
      <c r="L38" s="13"/>
      <c r="M38" s="13"/>
      <c r="N38" s="13"/>
      <c r="O38" s="13"/>
      <c r="P38" s="13"/>
      <c r="Q38" s="13"/>
      <c r="R38" s="23"/>
      <c r="S38" s="23"/>
      <c r="T38" s="23"/>
      <c r="U38" s="23"/>
      <c r="V38" s="23"/>
      <c r="W38" s="23"/>
      <c r="X38" s="23"/>
      <c r="Y38" s="23"/>
      <c r="Z38" s="13"/>
      <c r="AA38" s="13"/>
      <c r="AB38" s="13"/>
      <c r="AC38" s="13"/>
      <c r="AD38" s="13"/>
    </row>
    <row r="39" spans="1:30" x14ac:dyDescent="0.25">
      <c r="A39" s="13"/>
      <c r="B39" s="22"/>
      <c r="C39" s="22"/>
      <c r="D39" s="22"/>
      <c r="E39" s="22"/>
      <c r="F39" s="22"/>
      <c r="G39" s="22"/>
      <c r="H39" s="22"/>
      <c r="I39" s="13"/>
      <c r="J39" s="13"/>
      <c r="K39" s="13"/>
      <c r="L39" s="13"/>
      <c r="M39" s="13"/>
      <c r="N39" s="13"/>
      <c r="O39" s="13"/>
      <c r="P39" s="13"/>
      <c r="Q39" s="13"/>
      <c r="R39" s="23"/>
      <c r="S39" s="23"/>
      <c r="T39" s="23"/>
      <c r="U39" s="23"/>
      <c r="V39" s="23"/>
      <c r="W39" s="23"/>
      <c r="X39" s="23"/>
      <c r="Y39" s="23"/>
      <c r="Z39" s="13"/>
      <c r="AA39" s="13"/>
      <c r="AB39" s="13"/>
      <c r="AC39" s="13"/>
      <c r="AD39" s="13"/>
    </row>
    <row r="40" spans="1:30" x14ac:dyDescent="0.25">
      <c r="A40" s="13"/>
      <c r="B40" s="20"/>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spans="1:30"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spans="1:30"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row>
    <row r="43" spans="1:30"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spans="1:30"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spans="1:30"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spans="1:30"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30"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spans="1:30"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spans="1:30"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row>
    <row r="50" spans="1:30"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spans="1:30"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row>
    <row r="52" spans="1:30"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sheetData>
  <mergeCells count="5">
    <mergeCell ref="A1:X2"/>
    <mergeCell ref="B4:C4"/>
    <mergeCell ref="B5:C6"/>
    <mergeCell ref="B36:H39"/>
    <mergeCell ref="R37:Y39"/>
  </mergeCells>
  <pageMargins left="0.7" right="0.7" top="0.75" bottom="0.75" header="0.3" footer="0.3"/>
  <pageSetup paperSize="9" scale="60"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B3E3-8D2F-49C8-B480-7F83725CFD3D}">
  <dimension ref="A2:B60"/>
  <sheetViews>
    <sheetView workbookViewId="0">
      <selection activeCell="A2" sqref="A2"/>
    </sheetView>
  </sheetViews>
  <sheetFormatPr defaultRowHeight="15" x14ac:dyDescent="0.25"/>
  <cols>
    <col min="1" max="1" width="18.85546875" bestFit="1" customWidth="1"/>
    <col min="2" max="2" width="16" style="10" bestFit="1" customWidth="1"/>
  </cols>
  <sheetData>
    <row r="2" spans="1:2" x14ac:dyDescent="0.25">
      <c r="A2" s="4" t="s">
        <v>1445</v>
      </c>
      <c r="B2" s="3" t="s">
        <v>1454</v>
      </c>
    </row>
    <row r="3" spans="1:2" x14ac:dyDescent="0.25">
      <c r="A3" s="5" t="s">
        <v>33</v>
      </c>
      <c r="B3" s="3">
        <v>2.5149700598802376E-2</v>
      </c>
    </row>
    <row r="4" spans="1:2" x14ac:dyDescent="0.25">
      <c r="A4" s="5" t="s">
        <v>99</v>
      </c>
      <c r="B4" s="3">
        <v>2.9341317365269431E-2</v>
      </c>
    </row>
    <row r="5" spans="1:2" x14ac:dyDescent="0.25">
      <c r="A5" s="5" t="s">
        <v>38</v>
      </c>
      <c r="B5" s="3">
        <v>3.413173652694608E-2</v>
      </c>
    </row>
    <row r="6" spans="1:2" x14ac:dyDescent="0.25">
      <c r="A6" s="5" t="s">
        <v>26</v>
      </c>
      <c r="B6" s="3">
        <v>3.4730538922155663E-2</v>
      </c>
    </row>
    <row r="7" spans="1:2" x14ac:dyDescent="0.25">
      <c r="A7" s="5" t="s">
        <v>72</v>
      </c>
      <c r="B7" s="3">
        <v>3.5928143712574828E-2</v>
      </c>
    </row>
    <row r="8" spans="1:2" x14ac:dyDescent="0.25">
      <c r="A8" s="5" t="s">
        <v>25</v>
      </c>
      <c r="B8" s="3">
        <v>8.6826347305389365E-2</v>
      </c>
    </row>
    <row r="9" spans="1:2" x14ac:dyDescent="0.25">
      <c r="A9" s="5" t="s">
        <v>16</v>
      </c>
      <c r="B9" s="3">
        <v>9.880239520958102E-2</v>
      </c>
    </row>
    <row r="10" spans="1:2" x14ac:dyDescent="0.25">
      <c r="A10" s="5" t="s">
        <v>83</v>
      </c>
      <c r="B10" s="3">
        <v>9.9401197604790603E-2</v>
      </c>
    </row>
    <row r="11" spans="1:2" x14ac:dyDescent="0.25">
      <c r="A11" s="5" t="s">
        <v>28</v>
      </c>
      <c r="B11" s="3">
        <v>0.11556886227544934</v>
      </c>
    </row>
    <row r="12" spans="1:2" x14ac:dyDescent="0.25">
      <c r="A12" s="5" t="s">
        <v>19</v>
      </c>
      <c r="B12" s="3">
        <v>0.12814371257485049</v>
      </c>
    </row>
    <row r="13" spans="1:2" x14ac:dyDescent="0.25">
      <c r="A13" s="5" t="s">
        <v>1446</v>
      </c>
      <c r="B13" s="3">
        <v>0.68802395209580913</v>
      </c>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9149-3409-4D11-AE39-C716096AB1A7}">
  <dimension ref="A2:B62"/>
  <sheetViews>
    <sheetView workbookViewId="0">
      <selection activeCell="F29" sqref="F29"/>
    </sheetView>
  </sheetViews>
  <sheetFormatPr defaultRowHeight="15" x14ac:dyDescent="0.25"/>
  <cols>
    <col min="1" max="1" width="13.140625" bestFit="1" customWidth="1"/>
    <col min="2" max="2" width="16" style="10" bestFit="1" customWidth="1"/>
  </cols>
  <sheetData>
    <row r="2" spans="1:2" x14ac:dyDescent="0.25">
      <c r="A2" s="4" t="s">
        <v>1445</v>
      </c>
      <c r="B2" s="3" t="s">
        <v>1454</v>
      </c>
    </row>
    <row r="3" spans="1:2" x14ac:dyDescent="0.25">
      <c r="A3" s="5" t="s">
        <v>197</v>
      </c>
      <c r="B3" s="3">
        <v>2.0359281437125742E-2</v>
      </c>
    </row>
    <row r="4" spans="1:2" x14ac:dyDescent="0.25">
      <c r="A4" s="5" t="s">
        <v>190</v>
      </c>
      <c r="B4" s="3">
        <v>2.0958083832335321E-2</v>
      </c>
    </row>
    <row r="5" spans="1:2" x14ac:dyDescent="0.25">
      <c r="A5" s="5" t="s">
        <v>56</v>
      </c>
      <c r="B5" s="3">
        <v>2.0958083832335321E-2</v>
      </c>
    </row>
    <row r="6" spans="1:2" x14ac:dyDescent="0.25">
      <c r="A6" s="5" t="s">
        <v>167</v>
      </c>
      <c r="B6" s="3">
        <v>2.6347305389221535E-2</v>
      </c>
    </row>
    <row r="7" spans="1:2" x14ac:dyDescent="0.25">
      <c r="A7" s="5" t="s">
        <v>103</v>
      </c>
      <c r="B7" s="3">
        <v>3.1137724550898169E-2</v>
      </c>
    </row>
    <row r="8" spans="1:2" x14ac:dyDescent="0.25">
      <c r="A8" s="5" t="s">
        <v>28</v>
      </c>
      <c r="B8" s="3">
        <v>3.2335329341317331E-2</v>
      </c>
    </row>
    <row r="9" spans="1:2" x14ac:dyDescent="0.25">
      <c r="A9" s="5" t="s">
        <v>147</v>
      </c>
      <c r="B9" s="3">
        <v>5.6886227544910226E-2</v>
      </c>
    </row>
    <row r="10" spans="1:2" x14ac:dyDescent="0.25">
      <c r="A10" s="5" t="s">
        <v>100</v>
      </c>
      <c r="B10" s="3">
        <v>6.4071856287425219E-2</v>
      </c>
    </row>
    <row r="11" spans="1:2" x14ac:dyDescent="0.25">
      <c r="A11" s="5" t="s">
        <v>9</v>
      </c>
      <c r="B11" s="3">
        <v>8.143712574850312E-2</v>
      </c>
    </row>
    <row r="12" spans="1:2" x14ac:dyDescent="0.25">
      <c r="A12" s="5" t="s">
        <v>41</v>
      </c>
      <c r="B12" s="3">
        <v>0.43113772455090077</v>
      </c>
    </row>
    <row r="13" spans="1:2" x14ac:dyDescent="0.25">
      <c r="A13" s="5" t="s">
        <v>1446</v>
      </c>
      <c r="B13" s="3">
        <v>0.78562874251497283</v>
      </c>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flavors_of_cacao</vt:lpstr>
      <vt:lpstr>top 10 origin</vt:lpstr>
      <vt:lpstr>best chocolate bars by country</vt:lpstr>
      <vt:lpstr>bean quality segmentation</vt:lpstr>
      <vt:lpstr>Rating vs Percentage Solid</vt:lpstr>
      <vt:lpstr>Dashboard</vt:lpstr>
      <vt:lpstr>ORIGIN PERCENT</vt:lpstr>
      <vt:lpstr>Country produced percentage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ponmile</dc:creator>
  <cp:lastModifiedBy>ponmile</cp:lastModifiedBy>
  <cp:lastPrinted>2023-01-23T02:36:40Z</cp:lastPrinted>
  <dcterms:created xsi:type="dcterms:W3CDTF">2023-01-21T02:25:01Z</dcterms:created>
  <dcterms:modified xsi:type="dcterms:W3CDTF">2023-02-02T14:05:55Z</dcterms:modified>
</cp:coreProperties>
</file>