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risc\Desktop\"/>
    </mc:Choice>
  </mc:AlternateContent>
  <bookViews>
    <workbookView xWindow="0" yWindow="0" windowWidth="20490" windowHeight="7530" activeTab="4"/>
  </bookViews>
  <sheets>
    <sheet name="Bisección" sheetId="3" r:id="rId1"/>
    <sheet name="Regla Falsa" sheetId="4" r:id="rId2"/>
    <sheet name="Newton" sheetId="2" r:id="rId3"/>
    <sheet name="Punto Fijo" sheetId="6" r:id="rId4"/>
    <sheet name="Secante" sheetId="7" r:id="rId5"/>
    <sheet name="Hoja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F10" i="7"/>
  <c r="C11" i="7" s="1"/>
  <c r="E10" i="7"/>
  <c r="D10" i="7"/>
  <c r="K6" i="6"/>
  <c r="E12" i="7" l="1"/>
  <c r="D11" i="7"/>
  <c r="G11" i="7"/>
  <c r="F11" i="7"/>
  <c r="C12" i="7" s="1"/>
  <c r="D12" i="7" l="1"/>
  <c r="C13" i="7" s="1"/>
  <c r="E13" i="7"/>
  <c r="G12" i="7"/>
  <c r="F12" i="7"/>
  <c r="D13" i="7" l="1"/>
  <c r="C14" i="7" s="1"/>
  <c r="G13" i="7"/>
  <c r="E14" i="7"/>
  <c r="F13" i="7"/>
  <c r="E15" i="7" l="1"/>
  <c r="F14" i="7"/>
  <c r="G14" i="7"/>
  <c r="D14" i="7"/>
  <c r="C15" i="7" s="1"/>
  <c r="F15" i="7" l="1"/>
  <c r="D15" i="7"/>
  <c r="C16" i="7" s="1"/>
  <c r="G15" i="7"/>
  <c r="E16" i="7"/>
  <c r="D16" i="7" l="1"/>
  <c r="C17" i="7" s="1"/>
  <c r="E17" i="7"/>
  <c r="F16" i="7"/>
  <c r="G16" i="7"/>
  <c r="G17" i="7" l="1"/>
  <c r="D17" i="7"/>
  <c r="E18" i="7"/>
  <c r="F17" i="7"/>
  <c r="C18" i="7" s="1"/>
  <c r="G18" i="7" l="1"/>
  <c r="F18" i="7"/>
  <c r="D18" i="7"/>
  <c r="I5" i="6" l="1"/>
  <c r="G6" i="6"/>
  <c r="G7" i="6" s="1"/>
  <c r="H5" i="6"/>
  <c r="H6" i="6" s="1"/>
  <c r="I6" i="6" s="1"/>
  <c r="G5" i="6"/>
  <c r="F5" i="2"/>
  <c r="G5" i="2" l="1"/>
  <c r="H5" i="2"/>
  <c r="J6" i="6"/>
  <c r="H7" i="6"/>
  <c r="I7" i="6" s="1"/>
  <c r="J7" i="6" s="1"/>
  <c r="K7" i="6" s="1"/>
  <c r="I5" i="2" l="1"/>
  <c r="J5" i="2" s="1"/>
  <c r="K5" i="2" s="1"/>
  <c r="F6" i="2" l="1"/>
  <c r="G6" i="2" s="1"/>
  <c r="L5" i="2"/>
  <c r="H6" i="2" l="1"/>
  <c r="I6" i="2"/>
  <c r="F7" i="2" s="1"/>
  <c r="G7" i="2" s="1"/>
  <c r="H7" i="2" l="1"/>
  <c r="J6" i="2"/>
  <c r="K6" i="2" s="1"/>
  <c r="I7" i="2" l="1"/>
  <c r="J7" i="2" s="1"/>
  <c r="L6" i="2"/>
  <c r="G9" i="4"/>
  <c r="F9" i="4"/>
  <c r="C9" i="4"/>
  <c r="E9" i="4" s="1"/>
  <c r="B9" i="4"/>
  <c r="D9" i="3"/>
  <c r="G9" i="3" s="1"/>
  <c r="C9" i="3"/>
  <c r="F9" i="3" s="1"/>
  <c r="F8" i="2" l="1"/>
  <c r="G8" i="2" s="1"/>
  <c r="K7" i="2"/>
  <c r="L7" i="2"/>
  <c r="D9" i="4"/>
  <c r="E9" i="3"/>
  <c r="H8" i="2" l="1"/>
  <c r="H9" i="3"/>
  <c r="I8" i="2" l="1"/>
  <c r="F9" i="2" s="1"/>
  <c r="G9" i="2" s="1"/>
  <c r="H9" i="2"/>
  <c r="I9" i="3"/>
  <c r="C10" i="3" s="1"/>
  <c r="J9" i="3"/>
  <c r="D10" i="3" s="1"/>
  <c r="G10" i="3" s="1"/>
  <c r="I9" i="2" l="1"/>
  <c r="F10" i="2" s="1"/>
  <c r="J8" i="2"/>
  <c r="L8" i="2" s="1"/>
  <c r="I9" i="4"/>
  <c r="C10" i="4" s="1"/>
  <c r="E10" i="4" s="1"/>
  <c r="H9" i="4"/>
  <c r="B10" i="4" s="1"/>
  <c r="F10" i="3"/>
  <c r="E10" i="3"/>
  <c r="J9" i="2" l="1"/>
  <c r="H10" i="2"/>
  <c r="G10" i="2"/>
  <c r="I10" i="2" s="1"/>
  <c r="J10" i="2" s="1"/>
  <c r="K8" i="2"/>
  <c r="L9" i="2"/>
  <c r="K9" i="2"/>
  <c r="D10" i="4"/>
  <c r="H10" i="3"/>
  <c r="J10" i="3" s="1"/>
  <c r="D11" i="3" s="1"/>
  <c r="G11" i="3" s="1"/>
  <c r="K10" i="3"/>
  <c r="L10" i="3" s="1"/>
  <c r="I10" i="3"/>
  <c r="C11" i="3" s="1"/>
  <c r="L10" i="2" l="1"/>
  <c r="K10" i="2"/>
  <c r="F10" i="4"/>
  <c r="F11" i="3"/>
  <c r="E11" i="3"/>
  <c r="G10" i="4" l="1"/>
  <c r="J10" i="4"/>
  <c r="K10" i="4" s="1"/>
  <c r="H11" i="3"/>
  <c r="J11" i="3" s="1"/>
  <c r="D12" i="3" s="1"/>
  <c r="G12" i="3" s="1"/>
  <c r="K11" i="3"/>
  <c r="L11" i="3" s="1"/>
  <c r="I11" i="3"/>
  <c r="C12" i="3" s="1"/>
  <c r="I10" i="4" l="1"/>
  <c r="C11" i="4" s="1"/>
  <c r="E11" i="4" s="1"/>
  <c r="H10" i="4"/>
  <c r="B11" i="4" s="1"/>
  <c r="F12" i="3"/>
  <c r="E12" i="3"/>
  <c r="D11" i="4" l="1"/>
  <c r="F11" i="4"/>
  <c r="H12" i="3"/>
  <c r="J12" i="3" s="1"/>
  <c r="K12" i="3"/>
  <c r="L12" i="3" s="1"/>
  <c r="I12" i="3"/>
  <c r="G11" i="4" l="1"/>
  <c r="I11" i="4" s="1"/>
  <c r="C12" i="4" s="1"/>
  <c r="E12" i="4" s="1"/>
  <c r="J11" i="4"/>
  <c r="K11" i="4" s="1"/>
  <c r="H11" i="4" l="1"/>
  <c r="B12" i="4" s="1"/>
  <c r="D12" i="4" l="1"/>
  <c r="F12" i="4" l="1"/>
  <c r="G12" i="4" l="1"/>
  <c r="J12" i="4"/>
  <c r="K12" i="4" s="1"/>
  <c r="I12" i="4" l="1"/>
  <c r="H12" i="4"/>
  <c r="B19" i="1" l="1"/>
  <c r="C19" i="1" s="1"/>
  <c r="B20" i="1"/>
  <c r="B21" i="1" s="1"/>
  <c r="B12" i="1"/>
  <c r="C12" i="1"/>
  <c r="B13" i="1"/>
  <c r="B14" i="1" s="1"/>
  <c r="C13" i="1"/>
  <c r="C10" i="1"/>
  <c r="C11" i="1"/>
  <c r="B7" i="1"/>
  <c r="C7" i="1" s="1"/>
  <c r="C21" i="1" l="1"/>
  <c r="B22" i="1"/>
  <c r="C20" i="1"/>
  <c r="B15" i="1"/>
  <c r="C14" i="1"/>
  <c r="B8" i="1"/>
  <c r="B9" i="1" s="1"/>
  <c r="B10" i="1" s="1"/>
  <c r="B11" i="1" s="1"/>
  <c r="C9" i="1"/>
  <c r="C8" i="1"/>
  <c r="B23" i="1" l="1"/>
  <c r="C22" i="1"/>
  <c r="B16" i="1"/>
  <c r="C15" i="1"/>
  <c r="C23" i="1" l="1"/>
  <c r="B24" i="1"/>
  <c r="C16" i="1"/>
  <c r="B17" i="1"/>
  <c r="C24" i="1" l="1"/>
  <c r="B18" i="1"/>
  <c r="C18" i="1" s="1"/>
  <c r="C17" i="1"/>
</calcChain>
</file>

<file path=xl/sharedStrings.xml><?xml version="1.0" encoding="utf-8"?>
<sst xmlns="http://schemas.openxmlformats.org/spreadsheetml/2006/main" count="70" uniqueCount="47">
  <si>
    <t>x</t>
  </si>
  <si>
    <t>f(x)</t>
  </si>
  <si>
    <t>f'(x)</t>
  </si>
  <si>
    <t>3*x^2-5</t>
  </si>
  <si>
    <t>DATOS DE ENTRADA</t>
  </si>
  <si>
    <t>Iteración</t>
  </si>
  <si>
    <t>xi</t>
  </si>
  <si>
    <t>f(xi)</t>
  </si>
  <si>
    <t>f'(xi)</t>
  </si>
  <si>
    <t>Toleracncia</t>
  </si>
  <si>
    <t>Resultado</t>
  </si>
  <si>
    <t>Método de Newton Raphson</t>
  </si>
  <si>
    <t>x^3-27</t>
  </si>
  <si>
    <t>3x^2</t>
  </si>
  <si>
    <t>a</t>
  </si>
  <si>
    <t>b</t>
  </si>
  <si>
    <t>f(a)</t>
  </si>
  <si>
    <t>f(b)</t>
  </si>
  <si>
    <t>Función</t>
  </si>
  <si>
    <t>x^3 - 4x + 1</t>
  </si>
  <si>
    <t>Intervalos</t>
  </si>
  <si>
    <t>iteración</t>
  </si>
  <si>
    <t>Xr</t>
  </si>
  <si>
    <t>f(Xr)</t>
  </si>
  <si>
    <t>f(a)*f(Xr)</t>
  </si>
  <si>
    <t>f(b)*f(Xr)</t>
  </si>
  <si>
    <t>E. A.</t>
  </si>
  <si>
    <t>E. R.</t>
  </si>
  <si>
    <t>Método de Bisección</t>
  </si>
  <si>
    <t>Datos de entrada</t>
  </si>
  <si>
    <t>Función f(x)</t>
  </si>
  <si>
    <t>f(x) = x^3 - 4x + 1</t>
  </si>
  <si>
    <t>Función g(x)</t>
  </si>
  <si>
    <t>x = (x^3 + 1)/4</t>
  </si>
  <si>
    <t>i</t>
  </si>
  <si>
    <t>x0</t>
  </si>
  <si>
    <t>x_(i+1)</t>
  </si>
  <si>
    <t>Iteraciones</t>
  </si>
  <si>
    <t>Error R</t>
  </si>
  <si>
    <t>Error A</t>
  </si>
  <si>
    <t xml:space="preserve">Función: </t>
  </si>
  <si>
    <t>f(x) = (e ^ -x) - x</t>
  </si>
  <si>
    <t>Xi</t>
  </si>
  <si>
    <t>f(Xi)</t>
  </si>
  <si>
    <t>f(Xi - 1)</t>
  </si>
  <si>
    <t>Xi - Xi - 1</t>
  </si>
  <si>
    <t>Er(%)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</si>
</sst>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Lexend"/>
    </font>
    <font>
      <sz val="14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4" fillId="3" borderId="2" applyNumberFormat="0" applyAlignment="0" applyProtection="0"/>
    <xf numFmtId="0" fontId="5" fillId="4" borderId="3" applyNumberFormat="0" applyAlignment="0" applyProtection="0"/>
    <xf numFmtId="0" fontId="6" fillId="4" borderId="2" applyNumberFormat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0" borderId="0" xfId="0" applyFont="1" applyAlignment="1"/>
    <xf numFmtId="0" fontId="1" fillId="10" borderId="1" xfId="0" applyFont="1" applyFill="1" applyBorder="1" applyAlignment="1">
      <alignment horizontal="center"/>
    </xf>
    <xf numFmtId="0" fontId="1" fillId="8" borderId="0" xfId="6" applyFont="1" applyFill="1" applyAlignment="1">
      <alignment horizontal="center"/>
    </xf>
    <xf numFmtId="1" fontId="5" fillId="0" borderId="3" xfId="3" applyNumberFormat="1" applyFill="1" applyAlignment="1">
      <alignment horizontal="center"/>
    </xf>
    <xf numFmtId="168" fontId="5" fillId="0" borderId="3" xfId="3" applyNumberFormat="1" applyFill="1"/>
    <xf numFmtId="9" fontId="5" fillId="0" borderId="3" xfId="3" applyNumberFormat="1" applyFill="1"/>
    <xf numFmtId="0" fontId="0" fillId="2" borderId="1" xfId="0" applyFill="1" applyBorder="1" applyAlignment="1">
      <alignment horizontal="center"/>
    </xf>
    <xf numFmtId="1" fontId="5" fillId="0" borderId="4" xfId="3" applyNumberFormat="1" applyFill="1" applyBorder="1" applyAlignment="1">
      <alignment horizontal="center"/>
    </xf>
    <xf numFmtId="168" fontId="5" fillId="0" borderId="4" xfId="3" applyNumberFormat="1" applyFill="1" applyBorder="1"/>
    <xf numFmtId="0" fontId="5" fillId="0" borderId="4" xfId="3" applyFill="1" applyBorder="1"/>
    <xf numFmtId="0" fontId="1" fillId="2" borderId="1" xfId="5" applyFont="1" applyFill="1" applyBorder="1" applyAlignment="1">
      <alignment horizontal="center"/>
    </xf>
    <xf numFmtId="0" fontId="1" fillId="10" borderId="1" xfId="2" applyFont="1" applyFill="1" applyBorder="1" applyAlignment="1">
      <alignment horizontal="left"/>
    </xf>
    <xf numFmtId="0" fontId="9" fillId="10" borderId="1" xfId="4" applyFont="1" applyFill="1" applyBorder="1" applyAlignment="1">
      <alignment horizontal="center"/>
    </xf>
    <xf numFmtId="0" fontId="9" fillId="10" borderId="1" xfId="4" applyFont="1" applyFill="1" applyBorder="1" applyAlignment="1">
      <alignment horizontal="center"/>
    </xf>
    <xf numFmtId="0" fontId="1" fillId="2" borderId="1" xfId="6" applyFont="1" applyFill="1" applyBorder="1" applyAlignment="1">
      <alignment horizontal="center"/>
    </xf>
    <xf numFmtId="0" fontId="1" fillId="8" borderId="1" xfId="5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0" fontId="1" fillId="10" borderId="1" xfId="2" applyFont="1" applyFill="1" applyBorder="1" applyAlignment="1">
      <alignment horizontal="center"/>
    </xf>
    <xf numFmtId="0" fontId="1" fillId="8" borderId="1" xfId="6" applyFont="1" applyFill="1" applyBorder="1" applyAlignment="1">
      <alignment horizontal="center"/>
    </xf>
    <xf numFmtId="1" fontId="5" fillId="0" borderId="4" xfId="3" applyNumberForma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11" fillId="11" borderId="1" xfId="0" applyFont="1" applyFill="1" applyBorder="1"/>
    <xf numFmtId="0" fontId="1" fillId="10" borderId="1" xfId="0" applyFont="1" applyFill="1" applyBorder="1" applyAlignment="1">
      <alignment horizontal="center" vertical="center"/>
    </xf>
    <xf numFmtId="0" fontId="12" fillId="0" borderId="0" xfId="0" applyFont="1"/>
    <xf numFmtId="0" fontId="13" fillId="9" borderId="1" xfId="0" applyFont="1" applyFill="1" applyBorder="1" applyAlignment="1">
      <alignment horizontal="center"/>
    </xf>
    <xf numFmtId="0" fontId="0" fillId="7" borderId="1" xfId="0" applyFill="1" applyBorder="1"/>
    <xf numFmtId="9" fontId="0" fillId="7" borderId="1" xfId="1" applyFont="1" applyFill="1" applyBorder="1"/>
    <xf numFmtId="0" fontId="9" fillId="10" borderId="1" xfId="0" applyFont="1" applyFill="1" applyBorder="1" applyAlignment="1">
      <alignment horizontal="center"/>
    </xf>
  </cellXfs>
  <cellStyles count="7">
    <cellStyle name="Cálculo" xfId="4" builtinId="22"/>
    <cellStyle name="Énfasis1" xfId="5" builtinId="29"/>
    <cellStyle name="Énfasis2" xfId="6" builtinId="33"/>
    <cellStyle name="Entrada" xfId="2" builtinId="20"/>
    <cellStyle name="Normal" xfId="0" builtinId="0"/>
    <cellStyle name="Porcentaje" xfId="1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Hoja1!$B$6:$B$24</c:f>
              <c:numCache>
                <c:formatCode>General</c:formatCode>
                <c:ptCount val="19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</c:numCache>
            </c:numRef>
          </c:xVal>
          <c:yVal>
            <c:numRef>
              <c:f>Hoja1!$C$6:$C$24</c:f>
              <c:numCache>
                <c:formatCode>General</c:formatCode>
                <c:ptCount val="19"/>
                <c:pt idx="1">
                  <c:v>4.7200000000000006</c:v>
                </c:pt>
                <c:pt idx="2">
                  <c:v>2.6800000000000015</c:v>
                </c:pt>
                <c:pt idx="3">
                  <c:v>0.88000000000000078</c:v>
                </c:pt>
                <c:pt idx="4">
                  <c:v>-0.67999999999999883</c:v>
                </c:pt>
                <c:pt idx="5">
                  <c:v>-1.9999999999999987</c:v>
                </c:pt>
                <c:pt idx="6">
                  <c:v>-3.0799999999999987</c:v>
                </c:pt>
                <c:pt idx="7">
                  <c:v>-3.919999999999999</c:v>
                </c:pt>
                <c:pt idx="8">
                  <c:v>-4.5199999999999996</c:v>
                </c:pt>
                <c:pt idx="9">
                  <c:v>-4.88</c:v>
                </c:pt>
                <c:pt idx="10">
                  <c:v>-5</c:v>
                </c:pt>
                <c:pt idx="11">
                  <c:v>-4.88</c:v>
                </c:pt>
                <c:pt idx="12">
                  <c:v>-4.5200000000000005</c:v>
                </c:pt>
                <c:pt idx="13">
                  <c:v>-3.9200000000000008</c:v>
                </c:pt>
                <c:pt idx="14">
                  <c:v>-3.080000000000001</c:v>
                </c:pt>
                <c:pt idx="15">
                  <c:v>-2.0000000000000013</c:v>
                </c:pt>
                <c:pt idx="16">
                  <c:v>-0.68000000000000238</c:v>
                </c:pt>
                <c:pt idx="17">
                  <c:v>0.87999999999999723</c:v>
                </c:pt>
                <c:pt idx="18">
                  <c:v>2.6799999999999962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1AE-9DED-9BA3CB81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934096"/>
        <c:axId val="1211933264"/>
      </c:scatterChart>
      <c:valAx>
        <c:axId val="12119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933264"/>
        <c:crosses val="autoZero"/>
        <c:crossBetween val="midCat"/>
      </c:valAx>
      <c:valAx>
        <c:axId val="121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9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15876</xdr:colOff>
      <xdr:row>2</xdr:row>
      <xdr:rowOff>4232</xdr:rowOff>
    </xdr:from>
    <xdr:to>
      <xdr:col>10</xdr:col>
      <xdr:colOff>37043</xdr:colOff>
      <xdr:row>16</xdr:row>
      <xdr:rowOff>31044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D6" sqref="B5:D6"/>
    </sheetView>
  </sheetViews>
  <sheetFormatPr baseColWidth="10" defaultRowHeight="15"/>
  <sheetData>
    <row r="2" spans="2:12" ht="24.95" customHeight="1">
      <c r="E2" s="6" t="s">
        <v>28</v>
      </c>
      <c r="F2" s="6"/>
      <c r="G2" s="6"/>
      <c r="H2" s="6"/>
    </row>
    <row r="4" spans="2:12">
      <c r="B4" s="10" t="s">
        <v>29</v>
      </c>
      <c r="C4" s="10"/>
      <c r="D4" s="10"/>
      <c r="F4" s="8"/>
    </row>
    <row r="5" spans="2:12">
      <c r="B5" s="19" t="s">
        <v>18</v>
      </c>
      <c r="C5" s="20" t="s">
        <v>19</v>
      </c>
      <c r="D5" s="20"/>
      <c r="E5" s="2"/>
    </row>
    <row r="6" spans="2:12">
      <c r="B6" s="19" t="s">
        <v>20</v>
      </c>
      <c r="C6" s="21">
        <v>0</v>
      </c>
      <c r="D6" s="21">
        <v>1</v>
      </c>
    </row>
    <row r="8" spans="2:12">
      <c r="B8" s="18" t="s">
        <v>21</v>
      </c>
      <c r="C8" s="18" t="s">
        <v>14</v>
      </c>
      <c r="D8" s="18" t="s">
        <v>15</v>
      </c>
      <c r="E8" s="18" t="s">
        <v>22</v>
      </c>
      <c r="F8" s="18" t="s">
        <v>16</v>
      </c>
      <c r="G8" s="18" t="s">
        <v>17</v>
      </c>
      <c r="H8" s="18" t="s">
        <v>23</v>
      </c>
      <c r="I8" s="18" t="s">
        <v>24</v>
      </c>
      <c r="J8" s="18" t="s">
        <v>25</v>
      </c>
      <c r="K8" s="18" t="s">
        <v>26</v>
      </c>
      <c r="L8" s="18" t="s">
        <v>27</v>
      </c>
    </row>
    <row r="9" spans="2:12">
      <c r="B9" s="15">
        <v>1</v>
      </c>
      <c r="C9" s="16">
        <f>C6</f>
        <v>0</v>
      </c>
      <c r="D9" s="16">
        <f>D6</f>
        <v>1</v>
      </c>
      <c r="E9" s="16">
        <f>(C9+D9)/2</f>
        <v>0.5</v>
      </c>
      <c r="F9" s="16">
        <f t="shared" ref="F9:H12" si="0">(C9)^3-4*(C9)+1</f>
        <v>1</v>
      </c>
      <c r="G9" s="16">
        <f t="shared" si="0"/>
        <v>-2</v>
      </c>
      <c r="H9" s="16">
        <f t="shared" si="0"/>
        <v>-0.875</v>
      </c>
      <c r="I9" s="16">
        <f>F9*H9</f>
        <v>-0.875</v>
      </c>
      <c r="J9" s="16">
        <f>G9*H9</f>
        <v>1.75</v>
      </c>
      <c r="K9" s="17"/>
      <c r="L9" s="17"/>
    </row>
    <row r="10" spans="2:12">
      <c r="B10" s="11">
        <v>2</v>
      </c>
      <c r="C10" s="12">
        <f>IF(I9&lt;0,C9,E9)</f>
        <v>0</v>
      </c>
      <c r="D10" s="12">
        <f>IF(J9&lt;0,D9,E9)</f>
        <v>0.5</v>
      </c>
      <c r="E10" s="12">
        <f>(C10*G10-D10*F10)/(G10-F10)</f>
        <v>0.26666666666666666</v>
      </c>
      <c r="F10" s="12">
        <f t="shared" si="0"/>
        <v>1</v>
      </c>
      <c r="G10" s="12">
        <f t="shared" si="0"/>
        <v>-0.875</v>
      </c>
      <c r="H10" s="12">
        <f t="shared" si="0"/>
        <v>-4.7703703703703582E-2</v>
      </c>
      <c r="I10" s="12">
        <f>F10*H10</f>
        <v>-4.7703703703703582E-2</v>
      </c>
      <c r="J10" s="12">
        <f>G10*H10</f>
        <v>4.1740740740740634E-2</v>
      </c>
      <c r="K10" s="12">
        <f>ABS(E9-E10)</f>
        <v>0.23333333333333334</v>
      </c>
      <c r="L10" s="13">
        <f>K10/E9</f>
        <v>0.46666666666666667</v>
      </c>
    </row>
    <row r="11" spans="2:12">
      <c r="B11" s="11">
        <v>3</v>
      </c>
      <c r="C11" s="12">
        <f>IF(I10&lt;0,C10,E10)</f>
        <v>0</v>
      </c>
      <c r="D11" s="12">
        <f>IF(J10&lt;0,D10,E10)</f>
        <v>0.26666666666666666</v>
      </c>
      <c r="E11" s="12">
        <f>(C11*G11-D11*F11)/(G11-F11)</f>
        <v>0.25452488687782809</v>
      </c>
      <c r="F11" s="12">
        <f t="shared" si="0"/>
        <v>1</v>
      </c>
      <c r="G11" s="12">
        <f t="shared" si="0"/>
        <v>-4.7703703703703582E-2</v>
      </c>
      <c r="H11" s="12">
        <f t="shared" si="0"/>
        <v>-1.6106826255222195E-3</v>
      </c>
      <c r="I11" s="12">
        <f>F11*H11</f>
        <v>-1.6106826255222195E-3</v>
      </c>
      <c r="J11" s="12">
        <f>G11*H11</f>
        <v>7.6835526728615306E-5</v>
      </c>
      <c r="K11" s="12">
        <f>ABS(E10-E11)</f>
        <v>1.2141779788838569E-2</v>
      </c>
      <c r="L11" s="13">
        <f>K11/E10</f>
        <v>4.5531674208144635E-2</v>
      </c>
    </row>
    <row r="12" spans="2:12">
      <c r="B12" s="11">
        <v>4</v>
      </c>
      <c r="C12" s="12">
        <f>IF(I11&lt;0,C11,E11)</f>
        <v>0</v>
      </c>
      <c r="D12" s="12">
        <f>IF(J11&lt;0,D11,E11)</f>
        <v>0.25452488687782809</v>
      </c>
      <c r="E12" s="12">
        <f>(C12*G12-D12*F12)/(G12-F12)</f>
        <v>0.25411558731646311</v>
      </c>
      <c r="F12" s="12">
        <f t="shared" si="0"/>
        <v>1</v>
      </c>
      <c r="G12" s="12">
        <f t="shared" si="0"/>
        <v>-1.6106826255222195E-3</v>
      </c>
      <c r="H12" s="12">
        <f t="shared" si="0"/>
        <v>-5.290338973540365E-5</v>
      </c>
      <c r="I12" s="12">
        <f>F12*H12</f>
        <v>-5.290338973540365E-5</v>
      </c>
      <c r="J12" s="12">
        <f>G12*H12</f>
        <v>8.5210570678045186E-8</v>
      </c>
      <c r="K12" s="12">
        <f>ABS(E11-E12)</f>
        <v>4.0929956136498413E-4</v>
      </c>
      <c r="L12" s="13">
        <f>K12/E11</f>
        <v>1.6080924988739818E-3</v>
      </c>
    </row>
    <row r="13" spans="2:12">
      <c r="B13" s="2"/>
      <c r="C13" s="2"/>
      <c r="D13" s="2"/>
      <c r="E13" s="2"/>
      <c r="F13" s="2"/>
      <c r="G13" s="2"/>
      <c r="H13" s="2"/>
    </row>
    <row r="14" spans="2:12">
      <c r="B14" s="2"/>
      <c r="C14" s="2"/>
      <c r="D14" s="2"/>
      <c r="E14" s="2"/>
      <c r="F14" s="2"/>
      <c r="G14" s="2"/>
      <c r="H14" s="2"/>
    </row>
    <row r="15" spans="2:12">
      <c r="B15" s="2"/>
      <c r="C15" s="2"/>
      <c r="D15" s="2"/>
      <c r="E15" s="2"/>
      <c r="F15" s="2"/>
      <c r="G15" s="2"/>
      <c r="H15" s="2"/>
    </row>
    <row r="16" spans="2:12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</sheetData>
  <mergeCells count="3">
    <mergeCell ref="B4:D4"/>
    <mergeCell ref="C5:D5"/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2"/>
  <sheetViews>
    <sheetView workbookViewId="0">
      <selection activeCell="M9" sqref="M9"/>
    </sheetView>
  </sheetViews>
  <sheetFormatPr baseColWidth="10" defaultRowHeight="15"/>
  <sheetData>
    <row r="4" spans="2:11">
      <c r="B4" s="22" t="s">
        <v>29</v>
      </c>
      <c r="C4" s="22"/>
      <c r="D4" s="22"/>
      <c r="E4" s="8"/>
    </row>
    <row r="5" spans="2:11">
      <c r="B5" s="19" t="s">
        <v>18</v>
      </c>
      <c r="C5" s="20" t="s">
        <v>19</v>
      </c>
      <c r="D5" s="20"/>
      <c r="E5" s="2"/>
    </row>
    <row r="6" spans="2:11">
      <c r="B6" s="19" t="s">
        <v>20</v>
      </c>
      <c r="C6" s="21">
        <v>0</v>
      </c>
      <c r="D6" s="21">
        <v>1</v>
      </c>
    </row>
    <row r="8" spans="2:11">
      <c r="B8" s="23" t="s">
        <v>14</v>
      </c>
      <c r="C8" s="23" t="s">
        <v>15</v>
      </c>
      <c r="D8" s="23" t="s">
        <v>16</v>
      </c>
      <c r="E8" s="23" t="s">
        <v>17</v>
      </c>
      <c r="F8" s="23" t="s">
        <v>22</v>
      </c>
      <c r="G8" s="23" t="s">
        <v>23</v>
      </c>
      <c r="H8" s="23" t="s">
        <v>24</v>
      </c>
      <c r="I8" s="23" t="s">
        <v>25</v>
      </c>
      <c r="J8" s="23" t="s">
        <v>26</v>
      </c>
      <c r="K8" s="23" t="s">
        <v>27</v>
      </c>
    </row>
    <row r="9" spans="2:11">
      <c r="B9" s="16">
        <f>C6</f>
        <v>0</v>
      </c>
      <c r="C9" s="16">
        <f>D6</f>
        <v>1</v>
      </c>
      <c r="D9" s="16">
        <f t="shared" ref="D9:E12" si="0">(B9)^3-4*(B9)+1</f>
        <v>1</v>
      </c>
      <c r="E9" s="16">
        <f t="shared" si="0"/>
        <v>-2</v>
      </c>
      <c r="F9" s="16">
        <f>(B9*E9-C9*D9)/(E9-D9)</f>
        <v>0.33333333333333331</v>
      </c>
      <c r="G9" s="16">
        <f>(F9)^3-4*(F9)+1</f>
        <v>-0.29629629629629628</v>
      </c>
      <c r="H9" s="16">
        <f>D9*G9</f>
        <v>-0.29629629629629628</v>
      </c>
      <c r="I9" s="16">
        <f>E9*G9</f>
        <v>0.59259259259259256</v>
      </c>
      <c r="J9" s="17"/>
      <c r="K9" s="17"/>
    </row>
    <row r="10" spans="2:11">
      <c r="B10" s="12">
        <f>IF(H9&lt;0,B9,F9)</f>
        <v>0</v>
      </c>
      <c r="C10" s="12">
        <f>IF(I9&lt;0,C9,F9)</f>
        <v>0.33333333333333331</v>
      </c>
      <c r="D10" s="12">
        <f t="shared" si="0"/>
        <v>1</v>
      </c>
      <c r="E10" s="12">
        <f t="shared" si="0"/>
        <v>-0.29629629629629628</v>
      </c>
      <c r="F10" s="12">
        <f>(B10*E10-C10*D10)/(E10-D10)</f>
        <v>0.25714285714285712</v>
      </c>
      <c r="G10" s="12">
        <f>(F10)^3-4*(F10)+1</f>
        <v>-1.156851311953333E-2</v>
      </c>
      <c r="H10" s="12">
        <f>D10*G10</f>
        <v>-1.156851311953333E-2</v>
      </c>
      <c r="I10" s="12">
        <f>E10*G10</f>
        <v>3.4277075909728383E-3</v>
      </c>
      <c r="J10" s="12">
        <f>ABS(F9-F10)</f>
        <v>7.6190476190476197E-2</v>
      </c>
      <c r="K10" s="13">
        <f>J10/F10</f>
        <v>0.29629629629629634</v>
      </c>
    </row>
    <row r="11" spans="2:11">
      <c r="B11" s="12">
        <f>IF(H10&lt;0,B10,F10)</f>
        <v>0</v>
      </c>
      <c r="C11" s="12">
        <f>IF(I10&lt;0,C10,F10)</f>
        <v>0.25714285714285712</v>
      </c>
      <c r="D11" s="12">
        <f t="shared" si="0"/>
        <v>1</v>
      </c>
      <c r="E11" s="12">
        <f t="shared" si="0"/>
        <v>-1.156851311953333E-2</v>
      </c>
      <c r="F11" s="12">
        <f>(B11*E11-C11*D11)/(E11-D11)</f>
        <v>0.25420211662170578</v>
      </c>
      <c r="G11" s="12">
        <f>(F11)^3-4*(F11)+1</f>
        <v>-3.82252082108403E-4</v>
      </c>
      <c r="H11" s="12">
        <f>D11*G11</f>
        <v>-3.82252082108403E-4</v>
      </c>
      <c r="I11" s="12">
        <f>E11*G11</f>
        <v>4.4220882268399922E-6</v>
      </c>
      <c r="J11" s="12">
        <f t="shared" ref="J11:J12" si="1">ABS(F10-F11)</f>
        <v>2.9407405211513415E-3</v>
      </c>
      <c r="K11" s="13">
        <f>J11/F11</f>
        <v>1.1568513119533316E-2</v>
      </c>
    </row>
    <row r="12" spans="2:11">
      <c r="B12" s="12">
        <f>IF(H11&lt;0,B11,F11)</f>
        <v>0</v>
      </c>
      <c r="C12" s="12">
        <f>IF(I11&lt;0,C11,F11)</f>
        <v>0.25420211662170578</v>
      </c>
      <c r="D12" s="12">
        <f t="shared" si="0"/>
        <v>1</v>
      </c>
      <c r="E12" s="12">
        <f t="shared" si="0"/>
        <v>-3.82252082108403E-4</v>
      </c>
      <c r="F12" s="12">
        <f>(B12*E12-C12*D12)/(E12-D12)</f>
        <v>0.25410498446232094</v>
      </c>
      <c r="G12" s="12">
        <f>(F12)^3-4*(F12)+1</f>
        <v>-1.2545916849404648E-5</v>
      </c>
      <c r="H12" s="12">
        <f>D12*G12</f>
        <v>-1.2545916849404648E-5</v>
      </c>
      <c r="I12" s="12">
        <f>E12*G12</f>
        <v>4.7957028376438225E-9</v>
      </c>
      <c r="J12" s="12">
        <f t="shared" si="1"/>
        <v>9.7132159384838435E-5</v>
      </c>
      <c r="K12" s="13">
        <f t="shared" ref="K12" si="2">J12/F12</f>
        <v>3.8225208210837492E-4</v>
      </c>
    </row>
  </sheetData>
  <mergeCells count="2">
    <mergeCell ref="B4:D4"/>
    <mergeCell ref="C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C8" sqref="B5:C8"/>
    </sheetView>
  </sheetViews>
  <sheetFormatPr baseColWidth="10" defaultRowHeight="15"/>
  <cols>
    <col min="7" max="7" width="11.85546875" bestFit="1" customWidth="1"/>
    <col min="11" max="11" width="11.85546875" bestFit="1" customWidth="1"/>
  </cols>
  <sheetData>
    <row r="1" spans="2:13" ht="15" customHeight="1">
      <c r="E1" s="4"/>
      <c r="F1" s="5"/>
      <c r="G1" s="5"/>
      <c r="H1" s="5"/>
      <c r="I1" s="5"/>
    </row>
    <row r="2" spans="2:13" ht="24.95" customHeight="1">
      <c r="D2" s="7"/>
      <c r="E2" s="6" t="s">
        <v>11</v>
      </c>
      <c r="F2" s="6"/>
      <c r="G2" s="6"/>
      <c r="H2" s="6"/>
      <c r="I2" s="7"/>
      <c r="J2" s="7"/>
    </row>
    <row r="3" spans="2:13">
      <c r="M3" s="1"/>
    </row>
    <row r="4" spans="2:13">
      <c r="B4" s="27" t="s">
        <v>4</v>
      </c>
      <c r="C4" s="28"/>
      <c r="D4" s="25"/>
      <c r="E4" s="14" t="s">
        <v>5</v>
      </c>
      <c r="F4" s="14" t="s">
        <v>6</v>
      </c>
      <c r="G4" s="14" t="s">
        <v>7</v>
      </c>
      <c r="H4" s="14" t="s">
        <v>8</v>
      </c>
      <c r="I4" s="14" t="s">
        <v>0</v>
      </c>
      <c r="J4" s="14" t="s">
        <v>39</v>
      </c>
      <c r="K4" s="35" t="s">
        <v>38</v>
      </c>
      <c r="L4" s="14" t="s">
        <v>10</v>
      </c>
    </row>
    <row r="5" spans="2:13">
      <c r="B5" s="9" t="s">
        <v>0</v>
      </c>
      <c r="C5" s="44">
        <v>3.5</v>
      </c>
      <c r="D5" s="25"/>
      <c r="E5" s="30">
        <v>1</v>
      </c>
      <c r="F5" s="31">
        <f>C5</f>
        <v>3.5</v>
      </c>
      <c r="G5" s="31">
        <f>(F5^3-27)</f>
        <v>15.875</v>
      </c>
      <c r="H5" s="31">
        <f>(3*F5^2)</f>
        <v>36.75</v>
      </c>
      <c r="I5" s="31">
        <f>(F5-(G5/H5))</f>
        <v>3.0680272108843538</v>
      </c>
      <c r="J5" s="31">
        <f>ABS(F5-I5)</f>
        <v>0.43197278911564618</v>
      </c>
      <c r="K5" s="36">
        <f>J5/I5</f>
        <v>0.1407982261640798</v>
      </c>
      <c r="L5" s="30" t="str">
        <f>IF(J5&gt;C8,"Continua",I5)</f>
        <v>Continua</v>
      </c>
    </row>
    <row r="6" spans="2:13">
      <c r="B6" s="9" t="s">
        <v>1</v>
      </c>
      <c r="C6" s="44" t="s">
        <v>12</v>
      </c>
      <c r="D6" s="25"/>
      <c r="E6" s="30">
        <v>2</v>
      </c>
      <c r="F6" s="31">
        <f>I5</f>
        <v>3.0680272108843538</v>
      </c>
      <c r="G6" s="31">
        <f t="shared" ref="G6:G10" si="0">(F6^3-27)</f>
        <v>1.8786988162843485</v>
      </c>
      <c r="H6" s="31">
        <f t="shared" ref="H6:H10" si="1">(3*F6^2)</f>
        <v>28.238372900180483</v>
      </c>
      <c r="I6" s="31">
        <f t="shared" ref="I6:I8" si="2">(F6-(G6/H6))</f>
        <v>3.001497215585923</v>
      </c>
      <c r="J6" s="31">
        <f t="shared" ref="J6:J10" si="3">ABS(F6-I6)</f>
        <v>6.6529995298430844E-2</v>
      </c>
      <c r="K6" s="36">
        <f t="shared" ref="K6:K10" si="4">J6/I6</f>
        <v>2.2165602870780444E-2</v>
      </c>
      <c r="L6" s="30" t="str">
        <f>IF(J6&gt;C8,"Continua",I6)</f>
        <v>Continua</v>
      </c>
    </row>
    <row r="7" spans="2:13">
      <c r="B7" s="9" t="s">
        <v>2</v>
      </c>
      <c r="C7" s="44" t="s">
        <v>13</v>
      </c>
      <c r="D7" s="25"/>
      <c r="E7" s="30">
        <v>3</v>
      </c>
      <c r="F7" s="31">
        <f>I6</f>
        <v>3.001497215585923</v>
      </c>
      <c r="G7" s="31">
        <f t="shared" si="0"/>
        <v>4.0444999066753695E-2</v>
      </c>
      <c r="H7" s="31">
        <f t="shared" si="1"/>
        <v>27.026956605510144</v>
      </c>
      <c r="I7" s="31">
        <f t="shared" ref="I7:I10" si="5">(F7-(G7/H7))</f>
        <v>3.0000007467212595</v>
      </c>
      <c r="J7" s="31">
        <f t="shared" si="3"/>
        <v>1.4964688646634805E-3</v>
      </c>
      <c r="K7" s="36">
        <f t="shared" si="4"/>
        <v>4.9882283072728937E-4</v>
      </c>
      <c r="L7" s="30" t="str">
        <f>IF(J7&gt;C9,"Continua",I7)</f>
        <v>Continua</v>
      </c>
    </row>
    <row r="8" spans="2:13">
      <c r="B8" s="9" t="s">
        <v>9</v>
      </c>
      <c r="C8" s="44">
        <v>1E-3</v>
      </c>
      <c r="D8" s="25"/>
      <c r="E8" s="30">
        <v>4</v>
      </c>
      <c r="F8" s="31">
        <f>I7</f>
        <v>3.0000007467212595</v>
      </c>
      <c r="G8" s="31">
        <f t="shared" si="0"/>
        <v>2.0161479021396644E-5</v>
      </c>
      <c r="H8" s="31">
        <f t="shared" si="1"/>
        <v>27.00001344098434</v>
      </c>
      <c r="I8" s="31">
        <f t="shared" si="5"/>
        <v>3.0000000000001861</v>
      </c>
      <c r="J8" s="31">
        <f t="shared" si="3"/>
        <v>7.4672107341910987E-7</v>
      </c>
      <c r="K8" s="36">
        <f t="shared" si="4"/>
        <v>2.4890702447302118E-7</v>
      </c>
      <c r="L8" s="30" t="str">
        <f>IF(J8&gt;C10,"Continua",I8)</f>
        <v>Continua</v>
      </c>
    </row>
    <row r="9" spans="2:13">
      <c r="B9" s="3"/>
      <c r="C9" s="3"/>
      <c r="E9" s="30">
        <v>5</v>
      </c>
      <c r="F9" s="31">
        <f>I8</f>
        <v>3.0000000000001861</v>
      </c>
      <c r="G9" s="31">
        <f t="shared" si="0"/>
        <v>5.0199844281451078E-12</v>
      </c>
      <c r="H9" s="31">
        <f t="shared" si="1"/>
        <v>27.000000000003347</v>
      </c>
      <c r="I9" s="31">
        <f t="shared" si="5"/>
        <v>3</v>
      </c>
      <c r="J9" s="31">
        <f t="shared" si="3"/>
        <v>1.8607337892717624E-13</v>
      </c>
      <c r="K9" s="36">
        <f t="shared" si="4"/>
        <v>6.2024459642392075E-14</v>
      </c>
      <c r="L9" s="30" t="str">
        <f>IF(J9&gt;C11,"Continua",I9)</f>
        <v>Continua</v>
      </c>
    </row>
    <row r="10" spans="2:13">
      <c r="E10" s="30">
        <v>6</v>
      </c>
      <c r="F10" s="31">
        <f>I9</f>
        <v>3</v>
      </c>
      <c r="G10" s="31">
        <f t="shared" si="0"/>
        <v>0</v>
      </c>
      <c r="H10" s="31">
        <f t="shared" si="1"/>
        <v>27</v>
      </c>
      <c r="I10" s="31">
        <f t="shared" si="5"/>
        <v>3</v>
      </c>
      <c r="J10" s="31">
        <f t="shared" si="3"/>
        <v>0</v>
      </c>
      <c r="K10" s="36">
        <f t="shared" si="4"/>
        <v>0</v>
      </c>
      <c r="L10" s="31">
        <f>IF(J10&gt;C12,"Continua",I10)</f>
        <v>3</v>
      </c>
    </row>
    <row r="11" spans="2:13">
      <c r="E11" s="24"/>
      <c r="F11" s="29"/>
      <c r="G11" s="29"/>
      <c r="H11" s="29"/>
      <c r="I11" s="29"/>
      <c r="J11" s="29"/>
      <c r="K11" s="37"/>
      <c r="L11" s="29"/>
    </row>
    <row r="12" spans="2:13">
      <c r="E12" s="24"/>
      <c r="F12" s="29"/>
      <c r="G12" s="29"/>
      <c r="H12" s="29"/>
      <c r="I12" s="29"/>
      <c r="J12" s="29"/>
      <c r="K12" s="37"/>
      <c r="L12" s="29"/>
    </row>
    <row r="13" spans="2:13">
      <c r="E13" s="24"/>
      <c r="F13" s="29"/>
      <c r="G13" s="29"/>
      <c r="H13" s="29"/>
      <c r="I13" s="29"/>
      <c r="J13" s="29"/>
      <c r="K13" s="37"/>
      <c r="L13" s="29"/>
    </row>
    <row r="14" spans="2:13">
      <c r="F14" s="2"/>
      <c r="G14" s="2"/>
      <c r="H14" s="2"/>
      <c r="I14" s="2"/>
      <c r="J14" s="2"/>
      <c r="K14" s="2"/>
      <c r="L14" s="2"/>
    </row>
    <row r="15" spans="2:13">
      <c r="F15" s="2"/>
      <c r="G15" s="2"/>
      <c r="H15" s="2"/>
      <c r="I15" s="2"/>
      <c r="J15" s="2"/>
      <c r="K15" s="2"/>
      <c r="L15" s="2"/>
    </row>
    <row r="16" spans="2:13">
      <c r="F16" s="2"/>
      <c r="G16" s="2"/>
      <c r="H16" s="2"/>
      <c r="I16" s="2"/>
      <c r="J16" s="2"/>
      <c r="K16" s="2"/>
      <c r="L16" s="2"/>
    </row>
    <row r="17" spans="6:12">
      <c r="F17" s="2"/>
      <c r="G17" s="2"/>
      <c r="H17" s="2"/>
      <c r="I17" s="2"/>
      <c r="J17" s="2"/>
      <c r="K17" s="2"/>
      <c r="L17" s="2"/>
    </row>
    <row r="18" spans="6:12">
      <c r="F18" s="2"/>
      <c r="G18" s="2"/>
      <c r="H18" s="2"/>
      <c r="I18" s="2"/>
      <c r="J18" s="2"/>
      <c r="K18" s="2"/>
      <c r="L18" s="2"/>
    </row>
  </sheetData>
  <mergeCells count="2">
    <mergeCell ref="E2:H2"/>
    <mergeCell ref="B4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9"/>
  <sheetViews>
    <sheetView workbookViewId="0">
      <selection activeCell="C8" sqref="B5:D8"/>
    </sheetView>
  </sheetViews>
  <sheetFormatPr baseColWidth="10" defaultRowHeight="15"/>
  <sheetData>
    <row r="4" spans="2:11">
      <c r="B4" s="33" t="s">
        <v>29</v>
      </c>
      <c r="C4" s="33"/>
      <c r="D4" s="33"/>
      <c r="E4" s="8"/>
      <c r="F4" s="18" t="s">
        <v>37</v>
      </c>
      <c r="G4" s="18" t="s">
        <v>34</v>
      </c>
      <c r="H4" s="18" t="s">
        <v>6</v>
      </c>
      <c r="I4" s="18" t="s">
        <v>36</v>
      </c>
      <c r="J4" s="18" t="s">
        <v>26</v>
      </c>
      <c r="K4" s="18" t="s">
        <v>27</v>
      </c>
    </row>
    <row r="5" spans="2:11">
      <c r="B5" s="19" t="s">
        <v>30</v>
      </c>
      <c r="C5" s="20" t="s">
        <v>31</v>
      </c>
      <c r="D5" s="20"/>
      <c r="E5" s="26"/>
      <c r="F5" s="15">
        <v>1</v>
      </c>
      <c r="G5" s="15">
        <f>C7</f>
        <v>0</v>
      </c>
      <c r="H5" s="34">
        <f>C8</f>
        <v>0</v>
      </c>
      <c r="I5" s="16">
        <f>(H5^3+1)/4</f>
        <v>0.25</v>
      </c>
      <c r="J5" s="17"/>
      <c r="K5" s="17"/>
    </row>
    <row r="6" spans="2:11">
      <c r="B6" s="19" t="s">
        <v>32</v>
      </c>
      <c r="C6" s="20" t="s">
        <v>33</v>
      </c>
      <c r="D6" s="20"/>
      <c r="E6" s="25"/>
      <c r="F6" s="11">
        <v>2</v>
      </c>
      <c r="G6" s="11">
        <f>H5+1</f>
        <v>1</v>
      </c>
      <c r="H6" s="12">
        <f>I5</f>
        <v>0.25</v>
      </c>
      <c r="I6" s="12">
        <f t="shared" ref="I6:I7" si="0">(H6^3+1)/4</f>
        <v>0.25390625</v>
      </c>
      <c r="J6" s="12">
        <f>ABS(I6-H6)</f>
        <v>3.90625E-3</v>
      </c>
      <c r="K6" s="13">
        <f>J6/I6</f>
        <v>1.5384615384615385E-2</v>
      </c>
    </row>
    <row r="7" spans="2:11">
      <c r="B7" s="32" t="s">
        <v>34</v>
      </c>
      <c r="C7" s="20">
        <v>0</v>
      </c>
      <c r="D7" s="20"/>
      <c r="E7" s="25"/>
      <c r="F7" s="11">
        <v>3</v>
      </c>
      <c r="G7" s="11">
        <f t="shared" ref="G7" si="1">G6+1</f>
        <v>2</v>
      </c>
      <c r="H7" s="12">
        <f t="shared" ref="H7" si="2">I6</f>
        <v>0.25390625</v>
      </c>
      <c r="I7" s="12">
        <f t="shared" si="0"/>
        <v>0.25409223139286041</v>
      </c>
      <c r="J7" s="12">
        <f t="shared" ref="J7" si="3">ABS(I6-I7)</f>
        <v>1.859813928604126E-4</v>
      </c>
      <c r="K7" s="13">
        <f>J7/I7</f>
        <v>7.3194442758409486E-4</v>
      </c>
    </row>
    <row r="8" spans="2:11">
      <c r="B8" s="32" t="s">
        <v>35</v>
      </c>
      <c r="C8" s="20">
        <v>0</v>
      </c>
      <c r="D8" s="20"/>
      <c r="E8" s="25"/>
      <c r="F8" s="25"/>
      <c r="G8" s="25"/>
    </row>
    <row r="9" spans="2:11">
      <c r="B9" s="25"/>
      <c r="C9" s="25"/>
      <c r="D9" s="25"/>
      <c r="E9" s="25"/>
      <c r="F9" s="25"/>
      <c r="G9" s="25"/>
    </row>
  </sheetData>
  <mergeCells count="5">
    <mergeCell ref="B4:D4"/>
    <mergeCell ref="C5:D5"/>
    <mergeCell ref="C6:D6"/>
    <mergeCell ref="C7:D7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tabSelected="1" workbookViewId="0">
      <selection activeCell="I17" sqref="I17"/>
    </sheetView>
  </sheetViews>
  <sheetFormatPr baseColWidth="10" defaultRowHeight="15"/>
  <sheetData>
    <row r="4" spans="2:7" ht="18">
      <c r="B4" s="38" t="s">
        <v>40</v>
      </c>
      <c r="C4" s="39" t="s">
        <v>41</v>
      </c>
      <c r="D4" s="39"/>
      <c r="E4" s="25"/>
      <c r="F4" s="25"/>
      <c r="G4" s="25"/>
    </row>
    <row r="5" spans="2:7">
      <c r="B5" s="25"/>
      <c r="C5" s="25"/>
      <c r="D5" s="25"/>
      <c r="E5" s="25"/>
      <c r="F5" s="25"/>
      <c r="G5" s="25"/>
    </row>
    <row r="6" spans="2:7">
      <c r="B6" s="25"/>
      <c r="C6" s="25"/>
      <c r="D6" s="25"/>
      <c r="E6" s="25"/>
      <c r="F6" s="40"/>
      <c r="G6" s="25"/>
    </row>
    <row r="7" spans="2:7">
      <c r="B7" s="25"/>
      <c r="C7" s="25"/>
      <c r="D7" s="25"/>
      <c r="E7" s="25"/>
      <c r="F7" s="25"/>
      <c r="G7" s="25"/>
    </row>
    <row r="8" spans="2:7">
      <c r="B8" s="41" t="s">
        <v>5</v>
      </c>
      <c r="C8" s="41" t="s">
        <v>42</v>
      </c>
      <c r="D8" s="41" t="s">
        <v>43</v>
      </c>
      <c r="E8" s="41" t="s">
        <v>44</v>
      </c>
      <c r="F8" s="41" t="s">
        <v>45</v>
      </c>
      <c r="G8" s="41" t="s">
        <v>46</v>
      </c>
    </row>
    <row r="9" spans="2:7">
      <c r="B9" s="42">
        <v>1</v>
      </c>
      <c r="C9" s="42">
        <v>2</v>
      </c>
      <c r="D9" s="42"/>
      <c r="E9" s="42"/>
      <c r="F9" s="42"/>
      <c r="G9" s="42"/>
    </row>
    <row r="10" spans="2:7">
      <c r="B10" s="42">
        <v>2</v>
      </c>
      <c r="C10" s="42">
        <v>5</v>
      </c>
      <c r="D10" s="42">
        <f>EXP(-C10)-C10</f>
        <v>-4.9932620530009144</v>
      </c>
      <c r="E10" s="42">
        <f>EXP(-C9)-C9</f>
        <v>-1.8646647167633872</v>
      </c>
      <c r="F10" s="42">
        <f>C10-C9</f>
        <v>3</v>
      </c>
      <c r="G10" s="42"/>
    </row>
    <row r="11" spans="2:7">
      <c r="B11" s="42">
        <v>3</v>
      </c>
      <c r="C11" s="42">
        <f>C10-(D10*F10)/(D10-E10)</f>
        <v>0.21198014666293297</v>
      </c>
      <c r="D11" s="42">
        <f>EXP(-C11)-C11</f>
        <v>0.59700061171181273</v>
      </c>
      <c r="E11" s="42">
        <f>EXP(-C10)-C10</f>
        <v>-4.9932620530009144</v>
      </c>
      <c r="F11" s="42">
        <f>C11-C10</f>
        <v>-4.788019853337067</v>
      </c>
      <c r="G11" s="43">
        <f>ABS((C11-C10)/C11)</f>
        <v>22.587114542148321</v>
      </c>
    </row>
    <row r="12" spans="2:7">
      <c r="B12" s="42">
        <v>4</v>
      </c>
      <c r="C12" s="42">
        <f t="shared" ref="C12:C18" si="0">C11-(D11*F11)/(D11-E11)</f>
        <v>0.72330688616908523</v>
      </c>
      <c r="D12" s="42">
        <f t="shared" ref="D12:D18" si="1">EXP(-C12)-C12</f>
        <v>-0.23816160600467956</v>
      </c>
      <c r="E12" s="42">
        <f t="shared" ref="E12:E18" si="2">EXP(-C11)-C11</f>
        <v>0.59700061171181273</v>
      </c>
      <c r="F12" s="42">
        <f t="shared" ref="F12:F18" si="3">C12-C11</f>
        <v>0.51132673950615226</v>
      </c>
      <c r="G12" s="43">
        <f t="shared" ref="G12:G18" si="4">ABS((C12-C11)/C12)</f>
        <v>0.70692917388680987</v>
      </c>
    </row>
    <row r="13" spans="2:7">
      <c r="B13" s="42">
        <v>5</v>
      </c>
      <c r="C13" s="42">
        <f t="shared" si="0"/>
        <v>0.57749282167884863</v>
      </c>
      <c r="D13" s="42">
        <f t="shared" si="1"/>
        <v>-1.6188928850512374E-2</v>
      </c>
      <c r="E13" s="42">
        <f t="shared" si="2"/>
        <v>-0.23816160600467956</v>
      </c>
      <c r="F13" s="42">
        <f t="shared" si="3"/>
        <v>-0.14581406449023659</v>
      </c>
      <c r="G13" s="43">
        <f t="shared" si="4"/>
        <v>0.25249502507465921</v>
      </c>
    </row>
    <row r="14" spans="2:7">
      <c r="B14" s="42">
        <v>6</v>
      </c>
      <c r="C14" s="42">
        <f t="shared" si="0"/>
        <v>0.56685829879206573</v>
      </c>
      <c r="D14" s="42">
        <f t="shared" si="1"/>
        <v>4.4664573547015252E-4</v>
      </c>
      <c r="E14" s="42">
        <f t="shared" si="2"/>
        <v>-1.6188928850512374E-2</v>
      </c>
      <c r="F14" s="42">
        <f t="shared" si="3"/>
        <v>-1.0634522886782904E-2</v>
      </c>
      <c r="G14" s="43">
        <f t="shared" si="4"/>
        <v>1.8760460787897625E-2</v>
      </c>
    </row>
    <row r="15" spans="2:7">
      <c r="B15" s="42">
        <v>7</v>
      </c>
      <c r="C15" s="42">
        <f t="shared" si="0"/>
        <v>0.56714382330290192</v>
      </c>
      <c r="D15" s="42">
        <f t="shared" si="1"/>
        <v>-8.3511979387385082E-7</v>
      </c>
      <c r="E15" s="42">
        <f t="shared" si="2"/>
        <v>4.4664573547015252E-4</v>
      </c>
      <c r="F15" s="42">
        <f t="shared" si="3"/>
        <v>2.8552451083618813E-4</v>
      </c>
      <c r="G15" s="43">
        <f t="shared" si="4"/>
        <v>5.0344286423391815E-4</v>
      </c>
    </row>
    <row r="16" spans="2:7">
      <c r="B16" s="42">
        <v>8</v>
      </c>
      <c r="C16" s="42">
        <f t="shared" si="0"/>
        <v>0.56714329043726575</v>
      </c>
      <c r="D16" s="42">
        <f t="shared" si="1"/>
        <v>-4.3067993615863998E-11</v>
      </c>
      <c r="E16" s="42">
        <f t="shared" si="2"/>
        <v>-8.3511979387385082E-7</v>
      </c>
      <c r="F16" s="42">
        <f t="shared" si="3"/>
        <v>-5.3286563617138683E-7</v>
      </c>
      <c r="G16" s="43">
        <f t="shared" si="4"/>
        <v>9.3956085729331127E-7</v>
      </c>
    </row>
    <row r="17" spans="2:7">
      <c r="B17" s="42">
        <v>9</v>
      </c>
      <c r="C17" s="42">
        <f t="shared" si="0"/>
        <v>0.56714329040978384</v>
      </c>
      <c r="D17" s="42">
        <f t="shared" si="1"/>
        <v>0</v>
      </c>
      <c r="E17" s="42">
        <f t="shared" si="2"/>
        <v>-4.3067993615863998E-11</v>
      </c>
      <c r="F17" s="42">
        <f t="shared" si="3"/>
        <v>-2.7481905640058812E-11</v>
      </c>
      <c r="G17" s="43">
        <f t="shared" si="4"/>
        <v>4.8456723556055877E-11</v>
      </c>
    </row>
    <row r="18" spans="2:7">
      <c r="B18" s="42">
        <v>10</v>
      </c>
      <c r="C18" s="42">
        <f t="shared" si="0"/>
        <v>0.56714329040978384</v>
      </c>
      <c r="D18" s="42">
        <f t="shared" si="1"/>
        <v>0</v>
      </c>
      <c r="E18" s="42">
        <f t="shared" si="2"/>
        <v>0</v>
      </c>
      <c r="F18" s="42">
        <f t="shared" si="3"/>
        <v>0</v>
      </c>
      <c r="G18" s="43">
        <f t="shared" si="4"/>
        <v>0</v>
      </c>
    </row>
  </sheetData>
  <mergeCells count="1">
    <mergeCell ref="C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4"/>
  <sheetViews>
    <sheetView zoomScale="108" workbookViewId="0">
      <selection activeCell="C6" sqref="C6"/>
    </sheetView>
  </sheetViews>
  <sheetFormatPr baseColWidth="10" defaultRowHeight="15"/>
  <sheetData>
    <row r="3" spans="2:3">
      <c r="B3" t="s">
        <v>1</v>
      </c>
      <c r="C3" t="s">
        <v>3</v>
      </c>
    </row>
    <row r="4" spans="2:3">
      <c r="B4" t="s">
        <v>2</v>
      </c>
    </row>
    <row r="6" spans="2:3">
      <c r="B6">
        <v>-2</v>
      </c>
    </row>
    <row r="7" spans="2:3">
      <c r="B7">
        <f>B6+0.2</f>
        <v>-1.8</v>
      </c>
      <c r="C7">
        <f>(3*B7^2-5)</f>
        <v>4.7200000000000006</v>
      </c>
    </row>
    <row r="8" spans="2:3">
      <c r="B8">
        <f t="shared" ref="B8:B11" si="0">B7+0.2</f>
        <v>-1.6</v>
      </c>
      <c r="C8">
        <f>(3*B8^2-5)</f>
        <v>2.6800000000000015</v>
      </c>
    </row>
    <row r="9" spans="2:3">
      <c r="B9">
        <f t="shared" si="0"/>
        <v>-1.4000000000000001</v>
      </c>
      <c r="C9">
        <f>(3*B9^2-5)</f>
        <v>0.88000000000000078</v>
      </c>
    </row>
    <row r="10" spans="2:3">
      <c r="B10">
        <f t="shared" si="0"/>
        <v>-1.2000000000000002</v>
      </c>
      <c r="C10">
        <f t="shared" ref="C10:C24" si="1">(3*B10^2-5)</f>
        <v>-0.67999999999999883</v>
      </c>
    </row>
    <row r="11" spans="2:3">
      <c r="B11">
        <f t="shared" si="0"/>
        <v>-1.0000000000000002</v>
      </c>
      <c r="C11">
        <f t="shared" si="1"/>
        <v>-1.9999999999999987</v>
      </c>
    </row>
    <row r="12" spans="2:3">
      <c r="B12">
        <f t="shared" ref="B12:B18" si="2">B11+0.2</f>
        <v>-0.80000000000000027</v>
      </c>
      <c r="C12">
        <f t="shared" si="1"/>
        <v>-3.0799999999999987</v>
      </c>
    </row>
    <row r="13" spans="2:3">
      <c r="B13">
        <f t="shared" si="2"/>
        <v>-0.60000000000000031</v>
      </c>
      <c r="C13">
        <f t="shared" si="1"/>
        <v>-3.919999999999999</v>
      </c>
    </row>
    <row r="14" spans="2:3">
      <c r="B14">
        <f t="shared" si="2"/>
        <v>-0.4000000000000003</v>
      </c>
      <c r="C14">
        <f t="shared" si="1"/>
        <v>-4.5199999999999996</v>
      </c>
    </row>
    <row r="15" spans="2:3">
      <c r="B15">
        <f t="shared" si="2"/>
        <v>-0.20000000000000029</v>
      </c>
      <c r="C15">
        <f t="shared" si="1"/>
        <v>-4.88</v>
      </c>
    </row>
    <row r="16" spans="2:3">
      <c r="B16">
        <f t="shared" si="2"/>
        <v>-2.7755575615628914E-16</v>
      </c>
      <c r="C16">
        <f t="shared" si="1"/>
        <v>-5</v>
      </c>
    </row>
    <row r="17" spans="2:3">
      <c r="B17">
        <f t="shared" si="2"/>
        <v>0.19999999999999973</v>
      </c>
      <c r="C17">
        <f t="shared" si="1"/>
        <v>-4.88</v>
      </c>
    </row>
    <row r="18" spans="2:3">
      <c r="B18">
        <f t="shared" si="2"/>
        <v>0.39999999999999974</v>
      </c>
      <c r="C18">
        <f t="shared" si="1"/>
        <v>-4.5200000000000005</v>
      </c>
    </row>
    <row r="19" spans="2:3">
      <c r="B19">
        <f t="shared" ref="B19:B24" si="3">B18+0.2</f>
        <v>0.59999999999999976</v>
      </c>
      <c r="C19">
        <f t="shared" si="1"/>
        <v>-3.9200000000000008</v>
      </c>
    </row>
    <row r="20" spans="2:3">
      <c r="B20">
        <f t="shared" si="3"/>
        <v>0.79999999999999982</v>
      </c>
      <c r="C20">
        <f t="shared" si="1"/>
        <v>-3.080000000000001</v>
      </c>
    </row>
    <row r="21" spans="2:3">
      <c r="B21">
        <f t="shared" si="3"/>
        <v>0.99999999999999978</v>
      </c>
      <c r="C21">
        <f t="shared" si="1"/>
        <v>-2.0000000000000013</v>
      </c>
    </row>
    <row r="22" spans="2:3">
      <c r="B22">
        <f t="shared" si="3"/>
        <v>1.1999999999999997</v>
      </c>
      <c r="C22">
        <f t="shared" si="1"/>
        <v>-0.68000000000000238</v>
      </c>
    </row>
    <row r="23" spans="2:3">
      <c r="B23">
        <f t="shared" si="3"/>
        <v>1.3999999999999997</v>
      </c>
      <c r="C23">
        <f t="shared" si="1"/>
        <v>0.87999999999999723</v>
      </c>
    </row>
    <row r="24" spans="2:3">
      <c r="B24">
        <f t="shared" si="3"/>
        <v>1.5999999999999996</v>
      </c>
      <c r="C24">
        <f t="shared" si="1"/>
        <v>2.6799999999999962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Bisección</vt:lpstr>
      <vt:lpstr>Regla Falsa</vt:lpstr>
      <vt:lpstr>Newton</vt:lpstr>
      <vt:lpstr>Punto Fijo</vt:lpstr>
      <vt:lpstr>Secante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Cortes Ramirez</dc:creator>
  <cp:lastModifiedBy>Priscila Cortes Ramirez</cp:lastModifiedBy>
  <dcterms:created xsi:type="dcterms:W3CDTF">2025-02-24T13:44:07Z</dcterms:created>
  <dcterms:modified xsi:type="dcterms:W3CDTF">2025-02-27T06:56:23Z</dcterms:modified>
</cp:coreProperties>
</file>